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onthly Performance" sheetId="2" state="visible" r:id="rId2"/>
    <sheet xmlns:r="http://schemas.openxmlformats.org/officeDocument/2006/relationships" name="CapEx &amp; Action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'Dashboard'!$A$1:$R$51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m/d/yyyy"/>
    <numFmt numFmtId="166" formatCode="$#,##0.00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1CE"/>
      </patternFill>
    </fill>
    <fill>
      <patternFill patternType="solid">
        <fgColor rgb="00E7EBEF"/>
      </patternFill>
    </fill>
    <fill>
      <patternFill patternType="solid">
        <fgColor rgb="00FFFFFF"/>
      </patternFill>
    </fill>
    <fill>
      <patternFill patternType="solid">
        <fgColor rgb="002B5D74"/>
      </patternFill>
    </fill>
    <fill>
      <patternFill patternType="solid">
        <fgColor rgb="00F2F7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7" borderId="1" pivotButton="0" quotePrefix="0" xfId="0"/>
    <xf numFmtId="0" fontId="2" fillId="3" borderId="1" pivotButton="0" quotePrefix="0" xfId="0"/>
    <xf numFmtId="164" fontId="2" fillId="3" borderId="1" pivotButton="0" quotePrefix="0" xfId="0"/>
    <xf numFmtId="165" fontId="2" fillId="3" borderId="1" pivotButton="0" quotePrefix="0" xfId="0"/>
    <xf numFmtId="165" fontId="2" fillId="4" borderId="1" pivotButton="0" quotePrefix="0" xfId="0"/>
    <xf numFmtId="166" fontId="2" fillId="3" borderId="1" pivotButton="0" quotePrefix="0" xfId="0"/>
    <xf numFmtId="0" fontId="4" fillId="6" borderId="0" pivotButton="0" quotePrefix="0" xfId="0"/>
    <xf numFmtId="164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3" fillId="2" borderId="1" pivotButton="0" quotePrefix="0" xfId="0"/>
    <xf numFmtId="0" fontId="0" fillId="7" borderId="1" pivotButton="0" quotePrefix="0" xfId="0"/>
    <xf numFmtId="3" fontId="0" fillId="4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165" fontId="2" fillId="3" borderId="1" applyAlignment="1" applyProtection="1" pivotButton="0" quotePrefix="0" xfId="0">
      <alignment horizontal="left" vertical="center"/>
      <protection locked="0" hidden="0"/>
    </xf>
    <xf numFmtId="3" fontId="2" fillId="4" borderId="1" applyAlignment="1" pivotButton="0" quotePrefix="0" xfId="0">
      <alignment horizontal="left" vertical="center"/>
    </xf>
    <xf numFmtId="3" fontId="2" fillId="3" borderId="1" applyAlignment="1" applyProtection="1" pivotButton="0" quotePrefix="0" xfId="0">
      <alignment horizontal="left" vertical="center"/>
      <protection locked="0" hidden="0"/>
    </xf>
    <xf numFmtId="164" fontId="2" fillId="4" borderId="1" applyAlignment="1" pivotButton="0" quotePrefix="0" xfId="0">
      <alignment horizontal="left" vertical="center"/>
    </xf>
    <xf numFmtId="166" fontId="2" fillId="3" borderId="1" applyAlignment="1" applyProtection="1" pivotButton="0" quotePrefix="0" xfId="0">
      <alignment horizontal="left" vertical="center"/>
      <protection locked="0" hidden="0"/>
    </xf>
    <xf numFmtId="166" fontId="2" fillId="4" borderId="1" applyAlignment="1" pivotButton="0" quotePrefix="0" xfId="0">
      <alignment horizontal="left" vertical="center"/>
    </xf>
    <xf numFmtId="167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left" vertical="top" wrapText="1"/>
      <protection locked="0" hidden="0"/>
    </xf>
    <xf numFmtId="165" fontId="2" fillId="5" borderId="1" applyAlignment="1" applyProtection="1" pivotButton="0" quotePrefix="0" xfId="0">
      <alignment horizontal="left" vertical="center"/>
      <protection locked="0" hidden="0"/>
    </xf>
    <xf numFmtId="3" fontId="2" fillId="5" borderId="1" applyAlignment="1" applyProtection="1" pivotButton="0" quotePrefix="0" xfId="0">
      <alignment horizontal="left" vertical="center"/>
      <protection locked="0" hidden="0"/>
    </xf>
    <xf numFmtId="166" fontId="2" fillId="5" borderId="1" applyAlignment="1" applyProtection="1" pivotButton="0" quotePrefix="0" xfId="0">
      <alignment horizontal="left" vertical="center"/>
      <protection locked="0" hidden="0"/>
    </xf>
    <xf numFmtId="167" fontId="2" fillId="5" borderId="1" applyAlignment="1" applyProtection="1" pivotButton="0" quotePrefix="0" xfId="0">
      <alignment horizontal="left" vertical="center"/>
      <protection locked="0" hidden="0"/>
    </xf>
    <xf numFmtId="0" fontId="2" fillId="5" borderId="1" applyAlignment="1" applyProtection="1" pivotButton="0" quotePrefix="0" xfId="0">
      <alignment horizontal="left" vertical="center"/>
      <protection locked="0" hidden="0"/>
    </xf>
    <xf numFmtId="0" fontId="2" fillId="5" borderId="1" applyAlignment="1" applyProtection="1" pivotButton="0" quotePrefix="0" xfId="0">
      <alignment horizontal="left" vertical="top" wrapText="1"/>
      <protection locked="0" hidden="0"/>
    </xf>
    <xf numFmtId="0" fontId="1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165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2" fillId="4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5" fillId="7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top" wrapText="1"/>
    </xf>
    <xf numFmtId="164" fontId="2" fillId="3" borderId="1" pivotButton="0" quotePrefix="0" xfId="0"/>
    <xf numFmtId="166" fontId="2" fillId="3" borderId="1" pivotButton="0" quotePrefix="0" xfId="0"/>
    <xf numFmtId="164" fontId="0" fillId="4" borderId="1" pivotButton="0" quotePrefix="0" xfId="0"/>
    <xf numFmtId="166" fontId="0" fillId="4" borderId="1" pivotButton="0" quotePrefix="0" xfId="0"/>
    <xf numFmtId="164" fontId="2" fillId="4" borderId="1" applyAlignment="1" pivotButton="0" quotePrefix="0" xfId="0">
      <alignment horizontal="left" vertical="center"/>
    </xf>
    <xf numFmtId="166" fontId="2" fillId="3" borderId="1" applyAlignment="1" applyProtection="1" pivotButton="0" quotePrefix="0" xfId="0">
      <alignment horizontal="left" vertical="center"/>
      <protection locked="0" hidden="0"/>
    </xf>
    <xf numFmtId="166" fontId="2" fillId="4" borderId="1" applyAlignment="1" pivotButton="0" quotePrefix="0" xfId="0">
      <alignment horizontal="left" vertical="center"/>
    </xf>
    <xf numFmtId="166" fontId="2" fillId="5" borderId="1" applyAlignment="1" applyProtection="1" pivotButton="0" quotePrefix="0" xfId="0">
      <alignment horizontal="left" vertical="center"/>
      <protection locked="0" hidden="0"/>
    </xf>
    <xf numFmtId="166" fontId="2" fillId="3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CE8C3"/>
        </patternFill>
      </fill>
    </dxf>
    <dxf>
      <fill>
        <patternFill patternType="solid">
          <fgColor rgb="00D9ED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and GOP Trend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'Dashboard'!U2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'Dashboard'!$T$3:$T$12</f>
            </numRef>
          </cat>
          <val>
            <numRef>
              <f>'Dashboard'!$U$3:$U$12</f>
            </numRef>
          </val>
        </ser>
        <ser>
          <idx val="1"/>
          <order val="1"/>
          <tx>
            <strRef>
              <f>'Dashboard'!V2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'Dashboard'!$T$3:$T$12</f>
            </numRef>
          </cat>
          <val>
            <numRef>
              <f>'Dashboard'!$V$3:$V$12</f>
            </numRef>
          </val>
        </ser>
        <ser>
          <idx val="2"/>
          <order val="2"/>
          <tx>
            <strRef>
              <f>'Dashboard'!W2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'Dashboard'!$T$3:$T$12</f>
            </numRef>
          </cat>
          <val>
            <numRef>
              <f>'Dashboard'!$W$3:$W$12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2026 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Hotel Performance Trend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'Dashboard'!Y2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'Dashboard'!$T$3:$T$12</f>
            </numRef>
          </cat>
          <val>
            <numRef>
              <f>'Dashboard'!$Y$3:$Y$12</f>
            </numRef>
          </val>
        </ser>
        <ser>
          <idx val="1"/>
          <order val="1"/>
          <tx>
            <strRef>
              <f>'Dashboard'!Z2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'Dashboard'!$T$3:$T$12</f>
            </numRef>
          </cat>
          <val>
            <numRef>
              <f>'Dashboard'!$Z$3:$Z$12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strRef>
              <f>'Dashboard'!X2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'Dashboard'!$T$3:$T$12</f>
            </numRef>
          </cat>
          <val>
            <numRef>
              <f>'Dashboard'!$X$3:$X$12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ADR and RevPAR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Occupancy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onthly" displayName="tblMonthly" ref="A4:AZ104" headerRowCount="1">
  <autoFilter ref="A4:AZ104"/>
  <tableColumns count="52">
    <tableColumn id="1" name="Reporting Month"/>
    <tableColumn id="2" name="Days in Month"/>
    <tableColumn id="3" name="Rooms Available"/>
    <tableColumn id="4" name="Rooms Sold"/>
    <tableColumn id="5" name="Complimentary Rooms"/>
    <tableColumn id="6" name="Occupancy"/>
    <tableColumn id="7" name="Rooms Revenue"/>
    <tableColumn id="8" name="ADR"/>
    <tableColumn id="9" name="RevPAR"/>
    <tableColumn id="10" name="Food and Beverage Revenue"/>
    <tableColumn id="11" name="Other Operating Revenue"/>
    <tableColumn id="12" name="Total Revenue"/>
    <tableColumn id="13" name="Rooms Department Expense"/>
    <tableColumn id="14" name="Food and Beverage Department Expense"/>
    <tableColumn id="15" name="Other Department Expense"/>
    <tableColumn id="16" name="Administrative and General Expense"/>
    <tableColumn id="17" name="Sales and Marketing Expense"/>
    <tableColumn id="18" name="Property Operations and Maintenance Expense"/>
    <tableColumn id="19" name="Utilities Expense"/>
    <tableColumn id="20" name="Total Labor Cost"/>
    <tableColumn id="21" name="Total Departmental Expenses"/>
    <tableColumn id="22" name="Total Undistributed Expenses"/>
    <tableColumn id="23" name="Gross Operating Profit"/>
    <tableColumn id="24" name="GOP Margin"/>
    <tableColumn id="25" name="Fixed Charges"/>
    <tableColumn id="26" name="Management Fee"/>
    <tableColumn id="27" name="FF&amp;E Reserve"/>
    <tableColumn id="28" name="Net Operating Income"/>
    <tableColumn id="29" name="NOI Margin"/>
    <tableColumn id="30" name="Beginning Cash"/>
    <tableColumn id="31" name="Cash Receipts"/>
    <tableColumn id="32" name="Cash Disbursements"/>
    <tableColumn id="33" name="Owner Contributions"/>
    <tableColumn id="34" name="Owner Distributions"/>
    <tableColumn id="35" name="Ending Cash"/>
    <tableColumn id="36" name="Budget Total Revenue"/>
    <tableColumn id="37" name="Budget Gross Operating Profit"/>
    <tableColumn id="38" name="Budget Net Operating Income"/>
    <tableColumn id="39" name="Revenue Variance"/>
    <tableColumn id="40" name="Revenue Variance Percentage"/>
    <tableColumn id="41" name="GOP Variance"/>
    <tableColumn id="42" name="GOP Variance Percentage"/>
    <tableColumn id="43" name="NOI Variance"/>
    <tableColumn id="44" name="NOI Variance Percentage"/>
    <tableColumn id="45" name="Prior Year Total Revenue"/>
    <tableColumn id="46" name="Prior Year Gross Operating Profit"/>
    <tableColumn id="47" name="Prior Year Net Operating Income"/>
    <tableColumn id="48" name="Guest Satisfaction Score"/>
    <tableColumn id="49" name="Report Status"/>
    <tableColumn id="50" name="Management Commentary"/>
    <tableColumn id="51" name="Financial Source Reference"/>
    <tableColumn id="52" name="Operations Source Reference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tblCapEx" displayName="tblCapEx" ref="A4:W104" headerRowCount="1">
  <autoFilter ref="A4:W104"/>
  <tableColumns count="23">
    <tableColumn id="1" name="Project ID"/>
    <tableColumn id="2" name="Project Name"/>
    <tableColumn id="3" name="Project Category"/>
    <tableColumn id="4" name="Business Reason"/>
    <tableColumn id="5" name="Approval Date"/>
    <tableColumn id="6" name="Planned Start Date"/>
    <tableColumn id="7" name="Planned Completion Date"/>
    <tableColumn id="8" name="Actual Completion Date"/>
    <tableColumn id="9" name="Project Owner"/>
    <tableColumn id="10" name="Vendor"/>
    <tableColumn id="11" name="Approved Budget"/>
    <tableColumn id="12" name="Amount Spent"/>
    <tableColumn id="13" name="Amount Committed"/>
    <tableColumn id="14" name="Forecast Final Cost"/>
    <tableColumn id="15" name="Remaining Budget"/>
    <tableColumn id="16" name="Variance to Budget"/>
    <tableColumn id="17" name="Variance Percentage"/>
    <tableColumn id="18" name="Funding Source"/>
    <tableColumn id="19" name="Project Status"/>
    <tableColumn id="20" name="Priority"/>
    <tableColumn id="21" name="Owner Approval Reference"/>
    <tableColumn id="22" name="Latest Update"/>
    <tableColumn id="23" name="Source Document Reference"/>
  </tableColumns>
  <tableStyleInfo name="TableStyleMedium2" showRowStripes="1"/>
</table>
</file>

<file path=xl/tables/table3.xml><?xml version="1.0" encoding="utf-8"?>
<table xmlns="http://schemas.openxmlformats.org/spreadsheetml/2006/main" id="3" name="tblActions" displayName="tblActions" ref="A108:O208" headerRowCount="1">
  <autoFilter ref="A108:O208"/>
  <tableColumns count="15">
    <tableColumn id="1" name="Action ID"/>
    <tableColumn id="2" name="Reporting Month"/>
    <tableColumn id="3" name="Area"/>
    <tableColumn id="4" name="Action Item"/>
    <tableColumn id="5" name="Assigned To"/>
    <tableColumn id="6" name="Date Assigned"/>
    <tableColumn id="7" name="Due Date"/>
    <tableColumn id="8" name="Completed Date"/>
    <tableColumn id="9" name="Priority"/>
    <tableColumn id="10" name="Progress Percentage"/>
    <tableColumn id="11" name="Calculated Status"/>
    <tableColumn id="12" name="Owner Visibility"/>
    <tableColumn id="13" name="Latest Update"/>
    <tableColumn id="14" name="Related CapEx Project ID"/>
    <tableColumn id="15" name="Source Meeting Referenc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101"/>
  <sheetViews>
    <sheetView showGridLines="0" zoomScale="70" zoomScaleNormal="7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3" customWidth="1" min="3" max="3"/>
    <col width="29" customWidth="1" min="4" max="4"/>
    <col width="20" customWidth="1" min="5" max="5"/>
    <col width="3" customWidth="1" min="6" max="6"/>
    <col width="3" customWidth="1" min="7" max="7"/>
    <col width="3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0" customHeight="1">
      <c r="A1" s="1" t="inlineStr">
        <is>
          <t>Hotel Owner Reporting Package</t>
        </is>
      </c>
    </row>
    <row r="2">
      <c r="T2" t="inlineStr">
        <is>
          <t>Month</t>
        </is>
      </c>
      <c r="U2" t="inlineStr">
        <is>
          <t>Total Revenue</t>
        </is>
      </c>
      <c r="V2" t="inlineStr">
        <is>
          <t>Budget Revenue</t>
        </is>
      </c>
      <c r="W2" t="inlineStr">
        <is>
          <t>GOP</t>
        </is>
      </c>
      <c r="X2" t="inlineStr">
        <is>
          <t>Occupancy</t>
        </is>
      </c>
      <c r="Y2" t="inlineStr">
        <is>
          <t>ADR</t>
        </is>
      </c>
      <c r="Z2" t="inlineStr">
        <is>
          <t>RevPAR</t>
        </is>
      </c>
    </row>
    <row r="3">
      <c r="A3" s="2" t="inlineStr">
        <is>
          <t>Property Name</t>
        </is>
      </c>
      <c r="B3" s="3" t="inlineStr">
        <is>
          <t>Harbor Point Hotel</t>
        </is>
      </c>
      <c r="D3" s="2" t="inlineStr">
        <is>
          <t>Management Fee Rate</t>
        </is>
      </c>
      <c r="E3" s="50" t="n">
        <v>0.03</v>
      </c>
      <c r="T3">
        <f>'Monthly Performance'!A5</f>
        <v/>
      </c>
      <c r="U3">
        <f>'Monthly Performance'!L5</f>
        <v/>
      </c>
      <c r="V3">
        <f>'Monthly Performance'!AJ5</f>
        <v/>
      </c>
      <c r="W3">
        <f>'Monthly Performance'!W5</f>
        <v/>
      </c>
      <c r="X3">
        <f>'Monthly Performance'!F5</f>
        <v/>
      </c>
      <c r="Y3">
        <f>'Monthly Performance'!H5</f>
        <v/>
      </c>
      <c r="Z3">
        <f>'Monthly Performance'!I5</f>
        <v/>
      </c>
    </row>
    <row r="4">
      <c r="A4" s="2" t="inlineStr">
        <is>
          <t>Reporting Month</t>
        </is>
      </c>
      <c r="B4" s="5" t="n">
        <v>46296</v>
      </c>
      <c r="D4" s="2" t="inlineStr">
        <is>
          <t>FF&amp;E Reserve Rate</t>
        </is>
      </c>
      <c r="E4" s="50" t="n">
        <v>0.04</v>
      </c>
      <c r="T4">
        <f>'Monthly Performance'!A6</f>
        <v/>
      </c>
      <c r="U4">
        <f>'Monthly Performance'!L6</f>
        <v/>
      </c>
      <c r="V4">
        <f>'Monthly Performance'!AJ6</f>
        <v/>
      </c>
      <c r="W4">
        <f>'Monthly Performance'!W6</f>
        <v/>
      </c>
      <c r="X4">
        <f>'Monthly Performance'!F6</f>
        <v/>
      </c>
      <c r="Y4">
        <f>'Monthly Performance'!H6</f>
        <v/>
      </c>
      <c r="Z4">
        <f>'Monthly Performance'!I6</f>
        <v/>
      </c>
    </row>
    <row r="5">
      <c r="A5" s="2" t="inlineStr">
        <is>
          <t>Report Preparation Date</t>
        </is>
      </c>
      <c r="B5" s="6">
        <f>IFERROR(TODAY(),"")</f>
        <v/>
      </c>
      <c r="D5" s="2" t="inlineStr">
        <is>
          <t>Occupancy Target</t>
        </is>
      </c>
      <c r="E5" s="50" t="n">
        <v>0.72</v>
      </c>
      <c r="T5">
        <f>'Monthly Performance'!A7</f>
        <v/>
      </c>
      <c r="U5">
        <f>'Monthly Performance'!L7</f>
        <v/>
      </c>
      <c r="V5">
        <f>'Monthly Performance'!AJ7</f>
        <v/>
      </c>
      <c r="W5">
        <f>'Monthly Performance'!W7</f>
        <v/>
      </c>
      <c r="X5">
        <f>'Monthly Performance'!F7</f>
        <v/>
      </c>
      <c r="Y5">
        <f>'Monthly Performance'!H7</f>
        <v/>
      </c>
      <c r="Z5">
        <f>'Monthly Performance'!I7</f>
        <v/>
      </c>
    </row>
    <row r="6">
      <c r="A6" s="2" t="inlineStr">
        <is>
          <t>Prepared By</t>
        </is>
      </c>
      <c r="B6" s="3" t="inlineStr">
        <is>
          <t>Jordan Lee, General Manager</t>
        </is>
      </c>
      <c r="D6" s="2" t="inlineStr">
        <is>
          <t>ADR Target</t>
        </is>
      </c>
      <c r="E6" s="51" t="n">
        <v>189</v>
      </c>
      <c r="T6">
        <f>'Monthly Performance'!A8</f>
        <v/>
      </c>
      <c r="U6">
        <f>'Monthly Performance'!L8</f>
        <v/>
      </c>
      <c r="V6">
        <f>'Monthly Performance'!AJ8</f>
        <v/>
      </c>
      <c r="W6">
        <f>'Monthly Performance'!W8</f>
        <v/>
      </c>
      <c r="X6">
        <f>'Monthly Performance'!F8</f>
        <v/>
      </c>
      <c r="Y6">
        <f>'Monthly Performance'!H8</f>
        <v/>
      </c>
      <c r="Z6">
        <f>'Monthly Performance'!I8</f>
        <v/>
      </c>
    </row>
    <row r="7">
      <c r="A7" s="2" t="inlineStr">
        <is>
          <t>Report Status</t>
        </is>
      </c>
      <c r="B7" s="3" t="inlineStr">
        <is>
          <t>Under Review</t>
        </is>
      </c>
      <c r="D7" s="2" t="inlineStr">
        <is>
          <t>Labor Cost Target</t>
        </is>
      </c>
      <c r="E7" s="50" t="n">
        <v>0.32</v>
      </c>
      <c r="T7">
        <f>'Monthly Performance'!A9</f>
        <v/>
      </c>
      <c r="U7">
        <f>'Monthly Performance'!L9</f>
        <v/>
      </c>
      <c r="V7">
        <f>'Monthly Performance'!AJ9</f>
        <v/>
      </c>
      <c r="W7">
        <f>'Monthly Performance'!W9</f>
        <v/>
      </c>
      <c r="X7">
        <f>'Monthly Performance'!F9</f>
        <v/>
      </c>
      <c r="Y7">
        <f>'Monthly Performance'!H9</f>
        <v/>
      </c>
      <c r="Z7">
        <f>'Monthly Performance'!I9</f>
        <v/>
      </c>
    </row>
    <row r="8">
      <c r="D8" s="2" t="inlineStr">
        <is>
          <t>Minimum Cash Balance</t>
        </is>
      </c>
      <c r="E8" s="51" t="n">
        <v>150000</v>
      </c>
      <c r="T8">
        <f>'Monthly Performance'!A10</f>
        <v/>
      </c>
      <c r="U8">
        <f>'Monthly Performance'!L10</f>
        <v/>
      </c>
      <c r="V8">
        <f>'Monthly Performance'!AJ10</f>
        <v/>
      </c>
      <c r="W8">
        <f>'Monthly Performance'!W10</f>
        <v/>
      </c>
      <c r="X8">
        <f>'Monthly Performance'!F10</f>
        <v/>
      </c>
      <c r="Y8">
        <f>'Monthly Performance'!H10</f>
        <v/>
      </c>
      <c r="Z8">
        <f>'Monthly Performance'!I10</f>
        <v/>
      </c>
    </row>
    <row r="9">
      <c r="D9" s="2" t="inlineStr">
        <is>
          <t>Action Item Warning Days</t>
        </is>
      </c>
      <c r="E9" s="3" t="n">
        <v>7</v>
      </c>
      <c r="T9">
        <f>'Monthly Performance'!A11</f>
        <v/>
      </c>
      <c r="U9">
        <f>'Monthly Performance'!L11</f>
        <v/>
      </c>
      <c r="V9">
        <f>'Monthly Performance'!AJ11</f>
        <v/>
      </c>
      <c r="W9">
        <f>'Monthly Performance'!W11</f>
        <v/>
      </c>
      <c r="X9">
        <f>'Monthly Performance'!F11</f>
        <v/>
      </c>
      <c r="Y9">
        <f>'Monthly Performance'!H11</f>
        <v/>
      </c>
      <c r="Z9">
        <f>'Monthly Performance'!I11</f>
        <v/>
      </c>
    </row>
    <row r="10">
      <c r="D10" s="2" t="inlineStr">
        <is>
          <t>CapEx Variance Warning</t>
        </is>
      </c>
      <c r="E10" s="50" t="n">
        <v>0.1</v>
      </c>
      <c r="T10">
        <f>'Monthly Performance'!A12</f>
        <v/>
      </c>
      <c r="U10">
        <f>'Monthly Performance'!L12</f>
        <v/>
      </c>
      <c r="V10">
        <f>'Monthly Performance'!AJ12</f>
        <v/>
      </c>
      <c r="W10">
        <f>'Monthly Performance'!W12</f>
        <v/>
      </c>
      <c r="X10">
        <f>'Monthly Performance'!F12</f>
        <v/>
      </c>
      <c r="Y10">
        <f>'Monthly Performance'!H12</f>
        <v/>
      </c>
      <c r="Z10">
        <f>'Monthly Performance'!I12</f>
        <v/>
      </c>
    </row>
    <row r="11">
      <c r="T11">
        <f>'Monthly Performance'!A13</f>
        <v/>
      </c>
      <c r="U11">
        <f>'Monthly Performance'!L13</f>
        <v/>
      </c>
      <c r="V11">
        <f>'Monthly Performance'!AJ13</f>
        <v/>
      </c>
      <c r="W11">
        <f>'Monthly Performance'!W13</f>
        <v/>
      </c>
      <c r="X11">
        <f>'Monthly Performance'!F13</f>
        <v/>
      </c>
      <c r="Y11">
        <f>'Monthly Performance'!H13</f>
        <v/>
      </c>
      <c r="Z11">
        <f>'Monthly Performance'!I13</f>
        <v/>
      </c>
    </row>
    <row r="12">
      <c r="A12" s="8" t="inlineStr">
        <is>
          <t>Selected Month Key Performance Indicators</t>
        </is>
      </c>
      <c r="T12">
        <f>'Monthly Performance'!A14</f>
        <v/>
      </c>
      <c r="U12">
        <f>'Monthly Performance'!L14</f>
        <v/>
      </c>
      <c r="V12">
        <f>'Monthly Performance'!AJ14</f>
        <v/>
      </c>
      <c r="W12">
        <f>'Monthly Performance'!W14</f>
        <v/>
      </c>
      <c r="X12">
        <f>'Monthly Performance'!F14</f>
        <v/>
      </c>
      <c r="Y12">
        <f>'Monthly Performance'!H14</f>
        <v/>
      </c>
      <c r="Z12">
        <f>'Monthly Performance'!I14</f>
        <v/>
      </c>
    </row>
    <row r="13">
      <c r="A13" s="2" t="inlineStr">
        <is>
          <t>Occupancy</t>
        </is>
      </c>
      <c r="B13" s="52">
        <f>IFERROR(SUMIFS('Monthly Performance'!$D$5:$D$104,'Monthly Performance'!$A$5:$A$104,$B$4)/SUMIFS('Monthly Performance'!$C$5:$C$104,'Monthly Performance'!$A$5:$A$104,$B$4),0)</f>
        <v/>
      </c>
      <c r="D13" s="2" t="inlineStr">
        <is>
          <t>GOP Margin</t>
        </is>
      </c>
      <c r="E13" s="52">
        <f>IFERROR(SUMIFS('Monthly Performance'!$W$5:$W$104,'Monthly Performance'!$A$5:$A$104,$B$4)/SUMIFS('Monthly Performance'!$L$5:$L$104,'Monthly Performance'!$A$5:$A$104,$B$4),0)</f>
        <v/>
      </c>
      <c r="T13">
        <f>""</f>
        <v/>
      </c>
      <c r="U13">
        <f>""</f>
        <v/>
      </c>
      <c r="V13">
        <f>""</f>
        <v/>
      </c>
      <c r="W13">
        <f>""</f>
        <v/>
      </c>
      <c r="X13">
        <f>""</f>
        <v/>
      </c>
      <c r="Y13">
        <f>""</f>
        <v/>
      </c>
      <c r="Z13">
        <f>""</f>
        <v/>
      </c>
    </row>
    <row r="14">
      <c r="A14" s="2" t="inlineStr">
        <is>
          <t>ADR</t>
        </is>
      </c>
      <c r="B14" s="53">
        <f>IFERROR(SUMIFS('Monthly Performance'!$G$5:$G$104,'Monthly Performance'!$A$5:$A$104,$B$4)/SUMIFS('Monthly Performance'!$D$5:$D$104,'Monthly Performance'!$A$5:$A$104,$B$4),0)</f>
        <v/>
      </c>
      <c r="D14" s="2" t="inlineStr">
        <is>
          <t>Net Operating Income</t>
        </is>
      </c>
      <c r="E14" s="53">
        <f>IFERROR(SUMIFS('Monthly Performance'!$AB$5:$AB$104,'Monthly Performance'!$A$5:$A$104,$B$4),0)</f>
        <v/>
      </c>
      <c r="T14">
        <f>""</f>
        <v/>
      </c>
      <c r="U14">
        <f>""</f>
        <v/>
      </c>
      <c r="V14">
        <f>""</f>
        <v/>
      </c>
      <c r="W14">
        <f>""</f>
        <v/>
      </c>
      <c r="X14">
        <f>""</f>
        <v/>
      </c>
      <c r="Y14">
        <f>""</f>
        <v/>
      </c>
      <c r="Z14">
        <f>""</f>
        <v/>
      </c>
    </row>
    <row r="15">
      <c r="A15" s="2" t="inlineStr">
        <is>
          <t>RevPAR</t>
        </is>
      </c>
      <c r="B15" s="53">
        <f>IFERROR(SUMIFS('Monthly Performance'!$G$5:$G$104,'Monthly Performance'!$A$5:$A$104,$B$4)/SUMIFS('Monthly Performance'!$C$5:$C$104,'Monthly Performance'!$A$5:$A$104,$B$4),0)</f>
        <v/>
      </c>
      <c r="D15" s="2" t="inlineStr">
        <is>
          <t>Labor Cost Percentage</t>
        </is>
      </c>
      <c r="E15" s="52">
        <f>IFERROR(SUMIFS('Monthly Performance'!$T$5:$T$104,'Monthly Performance'!$A$5:$A$104,$B$4)/SUMIFS('Monthly Performance'!$L$5:$L$104,'Monthly Performance'!$A$5:$A$104,$B$4),0)</f>
        <v/>
      </c>
      <c r="T15">
        <f>""</f>
        <v/>
      </c>
      <c r="U15">
        <f>""</f>
        <v/>
      </c>
      <c r="V15">
        <f>""</f>
        <v/>
      </c>
      <c r="W15">
        <f>""</f>
        <v/>
      </c>
      <c r="X15">
        <f>""</f>
        <v/>
      </c>
      <c r="Y15">
        <f>""</f>
        <v/>
      </c>
      <c r="Z15">
        <f>""</f>
        <v/>
      </c>
    </row>
    <row r="16">
      <c r="A16" s="2" t="inlineStr">
        <is>
          <t>Total Revenue</t>
        </is>
      </c>
      <c r="B16" s="53">
        <f>IFERROR(SUMIFS('Monthly Performance'!$L$5:$L$104,'Monthly Performance'!$A$5:$A$104,$B$4),0)</f>
        <v/>
      </c>
      <c r="D16" s="2" t="inlineStr">
        <is>
          <t>Ending Cash</t>
        </is>
      </c>
      <c r="E16" s="53">
        <f>IFERROR(SUMIFS('Monthly Performance'!$AI$5:$AI$104,'Monthly Performance'!$A$5:$A$104,$B$4),0)</f>
        <v/>
      </c>
      <c r="T16">
        <f>""</f>
        <v/>
      </c>
      <c r="U16">
        <f>""</f>
        <v/>
      </c>
      <c r="V16">
        <f>""</f>
        <v/>
      </c>
      <c r="W16">
        <f>""</f>
        <v/>
      </c>
      <c r="X16">
        <f>""</f>
        <v/>
      </c>
      <c r="Y16">
        <f>""</f>
        <v/>
      </c>
      <c r="Z16">
        <f>""</f>
        <v/>
      </c>
    </row>
    <row r="17">
      <c r="A17" s="2" t="inlineStr">
        <is>
          <t>Gross Operating Profit</t>
        </is>
      </c>
      <c r="B17" s="53">
        <f>IFERROR(SUMIFS('Monthly Performance'!$W$5:$W$104,'Monthly Performance'!$A$5:$A$104,$B$4),0)</f>
        <v/>
      </c>
      <c r="D17" s="2" t="inlineStr">
        <is>
          <t>Guest Satisfaction Score</t>
        </is>
      </c>
      <c r="E17" s="11">
        <f>IFERROR(SUMIFS('Monthly Performance'!$AV$5:$AV$104,'Monthly Performance'!$A$5:$A$104,$B$4),0)</f>
        <v/>
      </c>
      <c r="T17">
        <f>""</f>
        <v/>
      </c>
      <c r="U17">
        <f>""</f>
        <v/>
      </c>
      <c r="V17">
        <f>""</f>
        <v/>
      </c>
      <c r="W17">
        <f>""</f>
        <v/>
      </c>
      <c r="X17">
        <f>""</f>
        <v/>
      </c>
      <c r="Y17">
        <f>""</f>
        <v/>
      </c>
      <c r="Z17">
        <f>""</f>
        <v/>
      </c>
    </row>
    <row r="18">
      <c r="T18">
        <f>""</f>
        <v/>
      </c>
      <c r="U18">
        <f>""</f>
        <v/>
      </c>
      <c r="V18">
        <f>""</f>
        <v/>
      </c>
      <c r="W18">
        <f>""</f>
        <v/>
      </c>
      <c r="X18">
        <f>""</f>
        <v/>
      </c>
      <c r="Y18">
        <f>""</f>
        <v/>
      </c>
      <c r="Z18">
        <f>""</f>
        <v/>
      </c>
    </row>
    <row r="19">
      <c r="A19" s="8" t="inlineStr">
        <is>
          <t>Monthly Budget Variance</t>
        </is>
      </c>
      <c r="T19">
        <f>""</f>
        <v/>
      </c>
      <c r="U19">
        <f>""</f>
        <v/>
      </c>
      <c r="V19">
        <f>""</f>
        <v/>
      </c>
      <c r="W19">
        <f>""</f>
        <v/>
      </c>
      <c r="X19">
        <f>""</f>
        <v/>
      </c>
      <c r="Y19">
        <f>""</f>
        <v/>
      </c>
      <c r="Z19">
        <f>""</f>
        <v/>
      </c>
    </row>
    <row r="20">
      <c r="A20" s="12" t="inlineStr">
        <is>
          <t>Metric</t>
        </is>
      </c>
      <c r="B20" s="12" t="inlineStr">
        <is>
          <t>Actual</t>
        </is>
      </c>
      <c r="C20" s="12" t="inlineStr">
        <is>
          <t>Budget</t>
        </is>
      </c>
      <c r="D20" s="12" t="inlineStr">
        <is>
          <t>Variance</t>
        </is>
      </c>
      <c r="E20" s="12" t="inlineStr">
        <is>
          <t>Variance Percentage</t>
        </is>
      </c>
      <c r="T20">
        <f>""</f>
        <v/>
      </c>
      <c r="U20">
        <f>""</f>
        <v/>
      </c>
      <c r="V20">
        <f>""</f>
        <v/>
      </c>
      <c r="W20">
        <f>""</f>
        <v/>
      </c>
      <c r="X20">
        <f>""</f>
        <v/>
      </c>
      <c r="Y20">
        <f>""</f>
        <v/>
      </c>
      <c r="Z20">
        <f>""</f>
        <v/>
      </c>
    </row>
    <row r="21">
      <c r="A21" s="13" t="inlineStr">
        <is>
          <t>Total Revenue</t>
        </is>
      </c>
      <c r="B21" s="53">
        <f>IFERROR(SUMIFS('Monthly Performance'!$L$5:$L$104,'Monthly Performance'!$A$5:$A$104,$B$4),0)</f>
        <v/>
      </c>
      <c r="C21" s="53">
        <f>IFERROR(SUMIFS('Monthly Performance'!$AJ$5:$AJ$104,'Monthly Performance'!$A$5:$A$104,$B$4),0)</f>
        <v/>
      </c>
      <c r="D21" s="53">
        <f>IFERROR($B21-$C21,0)</f>
        <v/>
      </c>
      <c r="E21" s="52">
        <f>IFERROR($D21/$C21,0)</f>
        <v/>
      </c>
      <c r="T21">
        <f>""</f>
        <v/>
      </c>
      <c r="U21">
        <f>""</f>
        <v/>
      </c>
      <c r="V21">
        <f>""</f>
        <v/>
      </c>
      <c r="W21">
        <f>""</f>
        <v/>
      </c>
      <c r="X21">
        <f>""</f>
        <v/>
      </c>
      <c r="Y21">
        <f>""</f>
        <v/>
      </c>
      <c r="Z21">
        <f>""</f>
        <v/>
      </c>
    </row>
    <row r="22">
      <c r="A22" s="13" t="inlineStr">
        <is>
          <t>Gross Operating Profit</t>
        </is>
      </c>
      <c r="B22" s="53">
        <f>IFERROR(SUMIFS('Monthly Performance'!$W$5:$W$104,'Monthly Performance'!$A$5:$A$104,$B$4),0)</f>
        <v/>
      </c>
      <c r="C22" s="53">
        <f>IFERROR(SUMIFS('Monthly Performance'!$AK$5:$AK$104,'Monthly Performance'!$A$5:$A$104,$B$4),0)</f>
        <v/>
      </c>
      <c r="D22" s="53">
        <f>IFERROR($B22-$C22,0)</f>
        <v/>
      </c>
      <c r="E22" s="52">
        <f>IFERROR($D22/$C22,0)</f>
        <v/>
      </c>
      <c r="T22">
        <f>""</f>
        <v/>
      </c>
      <c r="U22">
        <f>""</f>
        <v/>
      </c>
      <c r="V22">
        <f>""</f>
        <v/>
      </c>
      <c r="W22">
        <f>""</f>
        <v/>
      </c>
      <c r="X22">
        <f>""</f>
        <v/>
      </c>
      <c r="Y22">
        <f>""</f>
        <v/>
      </c>
      <c r="Z22">
        <f>""</f>
        <v/>
      </c>
    </row>
    <row r="23">
      <c r="A23" s="13" t="inlineStr">
        <is>
          <t>Net Operating Income</t>
        </is>
      </c>
      <c r="B23" s="53">
        <f>IFERROR(SUMIFS('Monthly Performance'!$AB$5:$AB$104,'Monthly Performance'!$A$5:$A$104,$B$4),0)</f>
        <v/>
      </c>
      <c r="C23" s="53">
        <f>IFERROR(SUMIFS('Monthly Performance'!$AL$5:$AL$104,'Monthly Performance'!$A$5:$A$104,$B$4),0)</f>
        <v/>
      </c>
      <c r="D23" s="53">
        <f>IFERROR($B23-$C23,0)</f>
        <v/>
      </c>
      <c r="E23" s="52">
        <f>IFERROR($D23/$C23,0)</f>
        <v/>
      </c>
      <c r="T23">
        <f>""</f>
        <v/>
      </c>
      <c r="U23">
        <f>""</f>
        <v/>
      </c>
      <c r="V23">
        <f>""</f>
        <v/>
      </c>
      <c r="W23">
        <f>""</f>
        <v/>
      </c>
      <c r="X23">
        <f>""</f>
        <v/>
      </c>
      <c r="Y23">
        <f>""</f>
        <v/>
      </c>
      <c r="Z23">
        <f>""</f>
        <v/>
      </c>
    </row>
    <row r="24">
      <c r="C24">
        <f>""</f>
        <v/>
      </c>
      <c r="D24">
        <f>""</f>
        <v/>
      </c>
      <c r="T24">
        <f>""</f>
        <v/>
      </c>
      <c r="U24">
        <f>""</f>
        <v/>
      </c>
      <c r="V24">
        <f>""</f>
        <v/>
      </c>
      <c r="W24">
        <f>""</f>
        <v/>
      </c>
      <c r="X24">
        <f>""</f>
        <v/>
      </c>
      <c r="Y24">
        <f>""</f>
        <v/>
      </c>
      <c r="Z24">
        <f>""</f>
        <v/>
      </c>
    </row>
    <row r="25">
      <c r="A25" s="8" t="inlineStr">
        <is>
          <t>Cash, Capital, and Action Summary</t>
        </is>
      </c>
      <c r="C25">
        <f>""</f>
        <v/>
      </c>
      <c r="D25">
        <f>""</f>
        <v/>
      </c>
      <c r="T25">
        <f>""</f>
        <v/>
      </c>
      <c r="U25">
        <f>""</f>
        <v/>
      </c>
      <c r="V25">
        <f>""</f>
        <v/>
      </c>
      <c r="W25">
        <f>""</f>
        <v/>
      </c>
      <c r="X25">
        <f>""</f>
        <v/>
      </c>
      <c r="Y25">
        <f>""</f>
        <v/>
      </c>
      <c r="Z25">
        <f>""</f>
        <v/>
      </c>
    </row>
    <row r="26">
      <c r="A26" s="2" t="inlineStr">
        <is>
          <t>Ending Cash</t>
        </is>
      </c>
      <c r="B26" s="53">
        <f>IFERROR(SUMIFS('Monthly Performance'!$AI$5:$AI$104,'Monthly Performance'!$A$5:$A$104,$B$4),0)</f>
        <v/>
      </c>
      <c r="C26">
        <f>""</f>
        <v/>
      </c>
      <c r="D26" s="2" t="inlineStr">
        <is>
          <t>CapEx Committed</t>
        </is>
      </c>
      <c r="E26" s="53">
        <f>IFERROR(SUM('CapEx &amp; Actions'!$M$5:$M$104),0)</f>
        <v/>
      </c>
      <c r="T26">
        <f>""</f>
        <v/>
      </c>
      <c r="U26">
        <f>""</f>
        <v/>
      </c>
      <c r="V26">
        <f>""</f>
        <v/>
      </c>
      <c r="W26">
        <f>""</f>
        <v/>
      </c>
      <c r="X26">
        <f>""</f>
        <v/>
      </c>
      <c r="Y26">
        <f>""</f>
        <v/>
      </c>
      <c r="Z26">
        <f>""</f>
        <v/>
      </c>
    </row>
    <row r="27">
      <c r="A27" s="2" t="inlineStr">
        <is>
          <t>Minimum Cash Balance</t>
        </is>
      </c>
      <c r="B27" s="53">
        <f>IFERROR($E$8,0)</f>
        <v/>
      </c>
      <c r="C27">
        <f>""</f>
        <v/>
      </c>
      <c r="D27" s="2" t="inlineStr">
        <is>
          <t>Projects Over Budget</t>
        </is>
      </c>
      <c r="E27" s="14">
        <f>IFERROR(COUNTIF('CapEx &amp; Actions'!$Q$5:$Q$104,"&gt;"&amp;$E$10),0)</f>
        <v/>
      </c>
      <c r="T27">
        <f>""</f>
        <v/>
      </c>
      <c r="U27">
        <f>""</f>
        <v/>
      </c>
      <c r="V27">
        <f>""</f>
        <v/>
      </c>
      <c r="W27">
        <f>""</f>
        <v/>
      </c>
      <c r="X27">
        <f>""</f>
        <v/>
      </c>
      <c r="Y27">
        <f>""</f>
        <v/>
      </c>
      <c r="Z27">
        <f>""</f>
        <v/>
      </c>
    </row>
    <row r="28">
      <c r="A28" s="2" t="inlineStr">
        <is>
          <t>Approved CapEx</t>
        </is>
      </c>
      <c r="B28" s="53">
        <f>IFERROR(SUM('CapEx &amp; Actions'!$K$5:$K$104),0)</f>
        <v/>
      </c>
      <c r="C28">
        <f>""</f>
        <v/>
      </c>
      <c r="D28" s="2" t="inlineStr">
        <is>
          <t>Open Action Items</t>
        </is>
      </c>
      <c r="E28" s="14">
        <f>IFERROR(COUNTIF('CapEx &amp; Actions'!$K$109:$K$208,"Open")+COUNTIF('CapEx &amp; Actions'!$K$109:$K$208,"Due Soon")+COUNTIF('CapEx &amp; Actions'!$K$109:$K$208,"Overdue"),0)</f>
        <v/>
      </c>
      <c r="T28">
        <f>""</f>
        <v/>
      </c>
      <c r="U28">
        <f>""</f>
        <v/>
      </c>
      <c r="V28">
        <f>""</f>
        <v/>
      </c>
      <c r="W28">
        <f>""</f>
        <v/>
      </c>
      <c r="X28">
        <f>""</f>
        <v/>
      </c>
      <c r="Y28">
        <f>""</f>
        <v/>
      </c>
      <c r="Z28">
        <f>""</f>
        <v/>
      </c>
    </row>
    <row r="29">
      <c r="A29" s="2" t="inlineStr">
        <is>
          <t>CapEx Spent</t>
        </is>
      </c>
      <c r="B29" s="53">
        <f>IFERROR(SUM('CapEx &amp; Actions'!$L$5:$L$104),0)</f>
        <v/>
      </c>
      <c r="C29">
        <f>""</f>
        <v/>
      </c>
      <c r="D29" s="2" t="inlineStr">
        <is>
          <t>Overdue Action Items</t>
        </is>
      </c>
      <c r="E29" s="14">
        <f>IFERROR(COUNTIF('CapEx &amp; Actions'!$K$109:$K$208,"Overdue"),0)</f>
        <v/>
      </c>
      <c r="T29">
        <f>""</f>
        <v/>
      </c>
      <c r="U29">
        <f>""</f>
        <v/>
      </c>
      <c r="V29">
        <f>""</f>
        <v/>
      </c>
      <c r="W29">
        <f>""</f>
        <v/>
      </c>
      <c r="X29">
        <f>""</f>
        <v/>
      </c>
      <c r="Y29">
        <f>""</f>
        <v/>
      </c>
      <c r="Z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T30">
        <f>""</f>
        <v/>
      </c>
      <c r="U30">
        <f>""</f>
        <v/>
      </c>
      <c r="V30">
        <f>""</f>
        <v/>
      </c>
      <c r="W30">
        <f>""</f>
        <v/>
      </c>
      <c r="X30">
        <f>""</f>
        <v/>
      </c>
      <c r="Y30">
        <f>""</f>
        <v/>
      </c>
      <c r="Z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T31">
        <f>""</f>
        <v/>
      </c>
      <c r="U31">
        <f>""</f>
        <v/>
      </c>
      <c r="V31">
        <f>""</f>
        <v/>
      </c>
      <c r="W31">
        <f>""</f>
        <v/>
      </c>
      <c r="X31">
        <f>""</f>
        <v/>
      </c>
      <c r="Y31">
        <f>""</f>
        <v/>
      </c>
      <c r="Z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T32">
        <f>""</f>
        <v/>
      </c>
      <c r="U32">
        <f>""</f>
        <v/>
      </c>
      <c r="V32">
        <f>""</f>
        <v/>
      </c>
      <c r="W32">
        <f>""</f>
        <v/>
      </c>
      <c r="X32">
        <f>""</f>
        <v/>
      </c>
      <c r="Y32">
        <f>""</f>
        <v/>
      </c>
      <c r="Z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T33">
        <f>""</f>
        <v/>
      </c>
      <c r="U33">
        <f>""</f>
        <v/>
      </c>
      <c r="V33">
        <f>""</f>
        <v/>
      </c>
      <c r="W33">
        <f>""</f>
        <v/>
      </c>
      <c r="X33">
        <f>""</f>
        <v/>
      </c>
      <c r="Y33">
        <f>""</f>
        <v/>
      </c>
      <c r="Z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T34">
        <f>""</f>
        <v/>
      </c>
      <c r="U34">
        <f>""</f>
        <v/>
      </c>
      <c r="V34">
        <f>""</f>
        <v/>
      </c>
      <c r="W34">
        <f>""</f>
        <v/>
      </c>
      <c r="X34">
        <f>""</f>
        <v/>
      </c>
      <c r="Y34">
        <f>""</f>
        <v/>
      </c>
      <c r="Z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T35">
        <f>""</f>
        <v/>
      </c>
      <c r="U35">
        <f>""</f>
        <v/>
      </c>
      <c r="V35">
        <f>""</f>
        <v/>
      </c>
      <c r="W35">
        <f>""</f>
        <v/>
      </c>
      <c r="X35">
        <f>""</f>
        <v/>
      </c>
      <c r="Y35">
        <f>""</f>
        <v/>
      </c>
      <c r="Z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T36">
        <f>""</f>
        <v/>
      </c>
      <c r="U36">
        <f>""</f>
        <v/>
      </c>
      <c r="V36">
        <f>""</f>
        <v/>
      </c>
      <c r="W36">
        <f>""</f>
        <v/>
      </c>
      <c r="X36">
        <f>""</f>
        <v/>
      </c>
      <c r="Y36">
        <f>""</f>
        <v/>
      </c>
      <c r="Z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T37">
        <f>""</f>
        <v/>
      </c>
      <c r="U37">
        <f>""</f>
        <v/>
      </c>
      <c r="V37">
        <f>""</f>
        <v/>
      </c>
      <c r="W37">
        <f>""</f>
        <v/>
      </c>
      <c r="X37">
        <f>""</f>
        <v/>
      </c>
      <c r="Y37">
        <f>""</f>
        <v/>
      </c>
      <c r="Z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T38">
        <f>""</f>
        <v/>
      </c>
      <c r="U38">
        <f>""</f>
        <v/>
      </c>
      <c r="V38">
        <f>""</f>
        <v/>
      </c>
      <c r="W38">
        <f>""</f>
        <v/>
      </c>
      <c r="X38">
        <f>""</f>
        <v/>
      </c>
      <c r="Y38">
        <f>""</f>
        <v/>
      </c>
      <c r="Z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T39">
        <f>""</f>
        <v/>
      </c>
      <c r="U39">
        <f>""</f>
        <v/>
      </c>
      <c r="V39">
        <f>""</f>
        <v/>
      </c>
      <c r="W39">
        <f>""</f>
        <v/>
      </c>
      <c r="X39">
        <f>""</f>
        <v/>
      </c>
      <c r="Y39">
        <f>""</f>
        <v/>
      </c>
      <c r="Z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T40">
        <f>""</f>
        <v/>
      </c>
      <c r="U40">
        <f>""</f>
        <v/>
      </c>
      <c r="V40">
        <f>""</f>
        <v/>
      </c>
      <c r="W40">
        <f>""</f>
        <v/>
      </c>
      <c r="X40">
        <f>""</f>
        <v/>
      </c>
      <c r="Y40">
        <f>""</f>
        <v/>
      </c>
      <c r="Z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T41">
        <f>""</f>
        <v/>
      </c>
      <c r="U41">
        <f>""</f>
        <v/>
      </c>
      <c r="V41">
        <f>""</f>
        <v/>
      </c>
      <c r="W41">
        <f>""</f>
        <v/>
      </c>
      <c r="X41">
        <f>""</f>
        <v/>
      </c>
      <c r="Y41">
        <f>""</f>
        <v/>
      </c>
      <c r="Z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T42">
        <f>""</f>
        <v/>
      </c>
      <c r="U42">
        <f>""</f>
        <v/>
      </c>
      <c r="V42">
        <f>""</f>
        <v/>
      </c>
      <c r="W42">
        <f>""</f>
        <v/>
      </c>
      <c r="X42">
        <f>""</f>
        <v/>
      </c>
      <c r="Y42">
        <f>""</f>
        <v/>
      </c>
      <c r="Z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T43">
        <f>""</f>
        <v/>
      </c>
      <c r="U43">
        <f>""</f>
        <v/>
      </c>
      <c r="V43">
        <f>""</f>
        <v/>
      </c>
      <c r="W43">
        <f>""</f>
        <v/>
      </c>
      <c r="X43">
        <f>""</f>
        <v/>
      </c>
      <c r="Y43">
        <f>""</f>
        <v/>
      </c>
      <c r="Z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T44">
        <f>""</f>
        <v/>
      </c>
      <c r="U44">
        <f>""</f>
        <v/>
      </c>
      <c r="V44">
        <f>""</f>
        <v/>
      </c>
      <c r="W44">
        <f>""</f>
        <v/>
      </c>
      <c r="X44">
        <f>""</f>
        <v/>
      </c>
      <c r="Y44">
        <f>""</f>
        <v/>
      </c>
      <c r="Z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T45">
        <f>""</f>
        <v/>
      </c>
      <c r="U45">
        <f>""</f>
        <v/>
      </c>
      <c r="V45">
        <f>""</f>
        <v/>
      </c>
      <c r="W45">
        <f>""</f>
        <v/>
      </c>
      <c r="X45">
        <f>""</f>
        <v/>
      </c>
      <c r="Y45">
        <f>""</f>
        <v/>
      </c>
      <c r="Z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T46">
        <f>""</f>
        <v/>
      </c>
      <c r="U46">
        <f>""</f>
        <v/>
      </c>
      <c r="V46">
        <f>""</f>
        <v/>
      </c>
      <c r="W46">
        <f>""</f>
        <v/>
      </c>
      <c r="X46">
        <f>""</f>
        <v/>
      </c>
      <c r="Y46">
        <f>""</f>
        <v/>
      </c>
      <c r="Z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T47">
        <f>""</f>
        <v/>
      </c>
      <c r="U47">
        <f>""</f>
        <v/>
      </c>
      <c r="V47">
        <f>""</f>
        <v/>
      </c>
      <c r="W47">
        <f>""</f>
        <v/>
      </c>
      <c r="X47">
        <f>""</f>
        <v/>
      </c>
      <c r="Y47">
        <f>""</f>
        <v/>
      </c>
      <c r="Z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T48">
        <f>""</f>
        <v/>
      </c>
      <c r="U48">
        <f>""</f>
        <v/>
      </c>
      <c r="V48">
        <f>""</f>
        <v/>
      </c>
      <c r="W48">
        <f>""</f>
        <v/>
      </c>
      <c r="X48">
        <f>""</f>
        <v/>
      </c>
      <c r="Y48">
        <f>""</f>
        <v/>
      </c>
      <c r="Z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T49">
        <f>""</f>
        <v/>
      </c>
      <c r="U49">
        <f>""</f>
        <v/>
      </c>
      <c r="V49">
        <f>""</f>
        <v/>
      </c>
      <c r="W49">
        <f>""</f>
        <v/>
      </c>
      <c r="X49">
        <f>""</f>
        <v/>
      </c>
      <c r="Y49">
        <f>""</f>
        <v/>
      </c>
      <c r="Z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T50">
        <f>""</f>
        <v/>
      </c>
      <c r="U50">
        <f>""</f>
        <v/>
      </c>
      <c r="V50">
        <f>""</f>
        <v/>
      </c>
      <c r="W50">
        <f>""</f>
        <v/>
      </c>
      <c r="X50">
        <f>""</f>
        <v/>
      </c>
      <c r="Y50">
        <f>""</f>
        <v/>
      </c>
      <c r="Z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T51">
        <f>""</f>
        <v/>
      </c>
      <c r="U51">
        <f>""</f>
        <v/>
      </c>
      <c r="V51">
        <f>""</f>
        <v/>
      </c>
      <c r="W51">
        <f>""</f>
        <v/>
      </c>
      <c r="X51">
        <f>""</f>
        <v/>
      </c>
      <c r="Y51">
        <f>""</f>
        <v/>
      </c>
      <c r="Z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T52">
        <f>""</f>
        <v/>
      </c>
      <c r="U52">
        <f>""</f>
        <v/>
      </c>
      <c r="V52">
        <f>""</f>
        <v/>
      </c>
      <c r="W52">
        <f>""</f>
        <v/>
      </c>
      <c r="X52">
        <f>""</f>
        <v/>
      </c>
      <c r="Y52">
        <f>""</f>
        <v/>
      </c>
      <c r="Z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T53">
        <f>""</f>
        <v/>
      </c>
      <c r="U53">
        <f>""</f>
        <v/>
      </c>
      <c r="V53">
        <f>""</f>
        <v/>
      </c>
      <c r="W53">
        <f>""</f>
        <v/>
      </c>
      <c r="X53">
        <f>""</f>
        <v/>
      </c>
      <c r="Y53">
        <f>""</f>
        <v/>
      </c>
      <c r="Z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T54">
        <f>""</f>
        <v/>
      </c>
      <c r="U54">
        <f>""</f>
        <v/>
      </c>
      <c r="V54">
        <f>""</f>
        <v/>
      </c>
      <c r="W54">
        <f>""</f>
        <v/>
      </c>
      <c r="X54">
        <f>""</f>
        <v/>
      </c>
      <c r="Y54">
        <f>""</f>
        <v/>
      </c>
      <c r="Z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T55">
        <f>""</f>
        <v/>
      </c>
      <c r="U55">
        <f>""</f>
        <v/>
      </c>
      <c r="V55">
        <f>""</f>
        <v/>
      </c>
      <c r="W55">
        <f>""</f>
        <v/>
      </c>
      <c r="X55">
        <f>""</f>
        <v/>
      </c>
      <c r="Y55">
        <f>""</f>
        <v/>
      </c>
      <c r="Z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T56">
        <f>""</f>
        <v/>
      </c>
      <c r="U56">
        <f>""</f>
        <v/>
      </c>
      <c r="V56">
        <f>""</f>
        <v/>
      </c>
      <c r="W56">
        <f>""</f>
        <v/>
      </c>
      <c r="X56">
        <f>""</f>
        <v/>
      </c>
      <c r="Y56">
        <f>""</f>
        <v/>
      </c>
      <c r="Z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T57">
        <f>""</f>
        <v/>
      </c>
      <c r="U57">
        <f>""</f>
        <v/>
      </c>
      <c r="V57">
        <f>""</f>
        <v/>
      </c>
      <c r="W57">
        <f>""</f>
        <v/>
      </c>
      <c r="X57">
        <f>""</f>
        <v/>
      </c>
      <c r="Y57">
        <f>""</f>
        <v/>
      </c>
      <c r="Z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T58">
        <f>""</f>
        <v/>
      </c>
      <c r="U58">
        <f>""</f>
        <v/>
      </c>
      <c r="V58">
        <f>""</f>
        <v/>
      </c>
      <c r="W58">
        <f>""</f>
        <v/>
      </c>
      <c r="X58">
        <f>""</f>
        <v/>
      </c>
      <c r="Y58">
        <f>""</f>
        <v/>
      </c>
      <c r="Z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T59">
        <f>""</f>
        <v/>
      </c>
      <c r="U59">
        <f>""</f>
        <v/>
      </c>
      <c r="V59">
        <f>""</f>
        <v/>
      </c>
      <c r="W59">
        <f>""</f>
        <v/>
      </c>
      <c r="X59">
        <f>""</f>
        <v/>
      </c>
      <c r="Y59">
        <f>""</f>
        <v/>
      </c>
      <c r="Z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T60">
        <f>""</f>
        <v/>
      </c>
      <c r="U60">
        <f>""</f>
        <v/>
      </c>
      <c r="V60">
        <f>""</f>
        <v/>
      </c>
      <c r="W60">
        <f>""</f>
        <v/>
      </c>
      <c r="X60">
        <f>""</f>
        <v/>
      </c>
      <c r="Y60">
        <f>""</f>
        <v/>
      </c>
      <c r="Z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T61">
        <f>""</f>
        <v/>
      </c>
      <c r="U61">
        <f>""</f>
        <v/>
      </c>
      <c r="V61">
        <f>""</f>
        <v/>
      </c>
      <c r="W61">
        <f>""</f>
        <v/>
      </c>
      <c r="X61">
        <f>""</f>
        <v/>
      </c>
      <c r="Y61">
        <f>""</f>
        <v/>
      </c>
      <c r="Z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T62">
        <f>""</f>
        <v/>
      </c>
      <c r="U62">
        <f>""</f>
        <v/>
      </c>
      <c r="V62">
        <f>""</f>
        <v/>
      </c>
      <c r="W62">
        <f>""</f>
        <v/>
      </c>
      <c r="X62">
        <f>""</f>
        <v/>
      </c>
      <c r="Y62">
        <f>""</f>
        <v/>
      </c>
      <c r="Z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T63">
        <f>""</f>
        <v/>
      </c>
      <c r="U63">
        <f>""</f>
        <v/>
      </c>
      <c r="V63">
        <f>""</f>
        <v/>
      </c>
      <c r="W63">
        <f>""</f>
        <v/>
      </c>
      <c r="X63">
        <f>""</f>
        <v/>
      </c>
      <c r="Y63">
        <f>""</f>
        <v/>
      </c>
      <c r="Z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T64">
        <f>""</f>
        <v/>
      </c>
      <c r="U64">
        <f>""</f>
        <v/>
      </c>
      <c r="V64">
        <f>""</f>
        <v/>
      </c>
      <c r="W64">
        <f>""</f>
        <v/>
      </c>
      <c r="X64">
        <f>""</f>
        <v/>
      </c>
      <c r="Y64">
        <f>""</f>
        <v/>
      </c>
      <c r="Z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T65">
        <f>""</f>
        <v/>
      </c>
      <c r="U65">
        <f>""</f>
        <v/>
      </c>
      <c r="V65">
        <f>""</f>
        <v/>
      </c>
      <c r="W65">
        <f>""</f>
        <v/>
      </c>
      <c r="X65">
        <f>""</f>
        <v/>
      </c>
      <c r="Y65">
        <f>""</f>
        <v/>
      </c>
      <c r="Z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T66">
        <f>""</f>
        <v/>
      </c>
      <c r="U66">
        <f>""</f>
        <v/>
      </c>
      <c r="V66">
        <f>""</f>
        <v/>
      </c>
      <c r="W66">
        <f>""</f>
        <v/>
      </c>
      <c r="X66">
        <f>""</f>
        <v/>
      </c>
      <c r="Y66">
        <f>""</f>
        <v/>
      </c>
      <c r="Z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T67">
        <f>""</f>
        <v/>
      </c>
      <c r="U67">
        <f>""</f>
        <v/>
      </c>
      <c r="V67">
        <f>""</f>
        <v/>
      </c>
      <c r="W67">
        <f>""</f>
        <v/>
      </c>
      <c r="X67">
        <f>""</f>
        <v/>
      </c>
      <c r="Y67">
        <f>""</f>
        <v/>
      </c>
      <c r="Z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T68">
        <f>""</f>
        <v/>
      </c>
      <c r="U68">
        <f>""</f>
        <v/>
      </c>
      <c r="V68">
        <f>""</f>
        <v/>
      </c>
      <c r="W68">
        <f>""</f>
        <v/>
      </c>
      <c r="X68">
        <f>""</f>
        <v/>
      </c>
      <c r="Y68">
        <f>""</f>
        <v/>
      </c>
      <c r="Z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T69">
        <f>""</f>
        <v/>
      </c>
      <c r="U69">
        <f>""</f>
        <v/>
      </c>
      <c r="V69">
        <f>""</f>
        <v/>
      </c>
      <c r="W69">
        <f>""</f>
        <v/>
      </c>
      <c r="X69">
        <f>""</f>
        <v/>
      </c>
      <c r="Y69">
        <f>""</f>
        <v/>
      </c>
      <c r="Z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T70">
        <f>""</f>
        <v/>
      </c>
      <c r="U70">
        <f>""</f>
        <v/>
      </c>
      <c r="V70">
        <f>""</f>
        <v/>
      </c>
      <c r="W70">
        <f>""</f>
        <v/>
      </c>
      <c r="X70">
        <f>""</f>
        <v/>
      </c>
      <c r="Y70">
        <f>""</f>
        <v/>
      </c>
      <c r="Z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T71">
        <f>""</f>
        <v/>
      </c>
      <c r="U71">
        <f>""</f>
        <v/>
      </c>
      <c r="V71">
        <f>""</f>
        <v/>
      </c>
      <c r="W71">
        <f>""</f>
        <v/>
      </c>
      <c r="X71">
        <f>""</f>
        <v/>
      </c>
      <c r="Y71">
        <f>""</f>
        <v/>
      </c>
      <c r="Z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T72">
        <f>""</f>
        <v/>
      </c>
      <c r="U72">
        <f>""</f>
        <v/>
      </c>
      <c r="V72">
        <f>""</f>
        <v/>
      </c>
      <c r="W72">
        <f>""</f>
        <v/>
      </c>
      <c r="X72">
        <f>""</f>
        <v/>
      </c>
      <c r="Y72">
        <f>""</f>
        <v/>
      </c>
      <c r="Z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T73">
        <f>""</f>
        <v/>
      </c>
      <c r="U73">
        <f>""</f>
        <v/>
      </c>
      <c r="V73">
        <f>""</f>
        <v/>
      </c>
      <c r="W73">
        <f>""</f>
        <v/>
      </c>
      <c r="X73">
        <f>""</f>
        <v/>
      </c>
      <c r="Y73">
        <f>""</f>
        <v/>
      </c>
      <c r="Z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T74">
        <f>""</f>
        <v/>
      </c>
      <c r="U74">
        <f>""</f>
        <v/>
      </c>
      <c r="V74">
        <f>""</f>
        <v/>
      </c>
      <c r="W74">
        <f>""</f>
        <v/>
      </c>
      <c r="X74">
        <f>""</f>
        <v/>
      </c>
      <c r="Y74">
        <f>""</f>
        <v/>
      </c>
      <c r="Z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T75">
        <f>""</f>
        <v/>
      </c>
      <c r="U75">
        <f>""</f>
        <v/>
      </c>
      <c r="V75">
        <f>""</f>
        <v/>
      </c>
      <c r="W75">
        <f>""</f>
        <v/>
      </c>
      <c r="X75">
        <f>""</f>
        <v/>
      </c>
      <c r="Y75">
        <f>""</f>
        <v/>
      </c>
      <c r="Z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T76">
        <f>""</f>
        <v/>
      </c>
      <c r="U76">
        <f>""</f>
        <v/>
      </c>
      <c r="V76">
        <f>""</f>
        <v/>
      </c>
      <c r="W76">
        <f>""</f>
        <v/>
      </c>
      <c r="X76">
        <f>""</f>
        <v/>
      </c>
      <c r="Y76">
        <f>""</f>
        <v/>
      </c>
      <c r="Z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T77">
        <f>""</f>
        <v/>
      </c>
      <c r="U77">
        <f>""</f>
        <v/>
      </c>
      <c r="V77">
        <f>""</f>
        <v/>
      </c>
      <c r="W77">
        <f>""</f>
        <v/>
      </c>
      <c r="X77">
        <f>""</f>
        <v/>
      </c>
      <c r="Y77">
        <f>""</f>
        <v/>
      </c>
      <c r="Z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T78">
        <f>""</f>
        <v/>
      </c>
      <c r="U78">
        <f>""</f>
        <v/>
      </c>
      <c r="V78">
        <f>""</f>
        <v/>
      </c>
      <c r="W78">
        <f>""</f>
        <v/>
      </c>
      <c r="X78">
        <f>""</f>
        <v/>
      </c>
      <c r="Y78">
        <f>""</f>
        <v/>
      </c>
      <c r="Z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T79">
        <f>""</f>
        <v/>
      </c>
      <c r="U79">
        <f>""</f>
        <v/>
      </c>
      <c r="V79">
        <f>""</f>
        <v/>
      </c>
      <c r="W79">
        <f>""</f>
        <v/>
      </c>
      <c r="X79">
        <f>""</f>
        <v/>
      </c>
      <c r="Y79">
        <f>""</f>
        <v/>
      </c>
      <c r="Z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T80">
        <f>""</f>
        <v/>
      </c>
      <c r="U80">
        <f>""</f>
        <v/>
      </c>
      <c r="V80">
        <f>""</f>
        <v/>
      </c>
      <c r="W80">
        <f>""</f>
        <v/>
      </c>
      <c r="X80">
        <f>""</f>
        <v/>
      </c>
      <c r="Y80">
        <f>""</f>
        <v/>
      </c>
      <c r="Z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T81">
        <f>""</f>
        <v/>
      </c>
      <c r="U81">
        <f>""</f>
        <v/>
      </c>
      <c r="V81">
        <f>""</f>
        <v/>
      </c>
      <c r="W81">
        <f>""</f>
        <v/>
      </c>
      <c r="X81">
        <f>""</f>
        <v/>
      </c>
      <c r="Y81">
        <f>""</f>
        <v/>
      </c>
      <c r="Z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T82">
        <f>""</f>
        <v/>
      </c>
      <c r="U82">
        <f>""</f>
        <v/>
      </c>
      <c r="V82">
        <f>""</f>
        <v/>
      </c>
      <c r="W82">
        <f>""</f>
        <v/>
      </c>
      <c r="X82">
        <f>""</f>
        <v/>
      </c>
      <c r="Y82">
        <f>""</f>
        <v/>
      </c>
      <c r="Z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T83">
        <f>""</f>
        <v/>
      </c>
      <c r="U83">
        <f>""</f>
        <v/>
      </c>
      <c r="V83">
        <f>""</f>
        <v/>
      </c>
      <c r="W83">
        <f>""</f>
        <v/>
      </c>
      <c r="X83">
        <f>""</f>
        <v/>
      </c>
      <c r="Y83">
        <f>""</f>
        <v/>
      </c>
      <c r="Z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T84">
        <f>""</f>
        <v/>
      </c>
      <c r="U84">
        <f>""</f>
        <v/>
      </c>
      <c r="V84">
        <f>""</f>
        <v/>
      </c>
      <c r="W84">
        <f>""</f>
        <v/>
      </c>
      <c r="X84">
        <f>""</f>
        <v/>
      </c>
      <c r="Y84">
        <f>""</f>
        <v/>
      </c>
      <c r="Z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T85">
        <f>""</f>
        <v/>
      </c>
      <c r="U85">
        <f>""</f>
        <v/>
      </c>
      <c r="V85">
        <f>""</f>
        <v/>
      </c>
      <c r="W85">
        <f>""</f>
        <v/>
      </c>
      <c r="X85">
        <f>""</f>
        <v/>
      </c>
      <c r="Y85">
        <f>""</f>
        <v/>
      </c>
      <c r="Z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T86">
        <f>""</f>
        <v/>
      </c>
      <c r="U86">
        <f>""</f>
        <v/>
      </c>
      <c r="V86">
        <f>""</f>
        <v/>
      </c>
      <c r="W86">
        <f>""</f>
        <v/>
      </c>
      <c r="X86">
        <f>""</f>
        <v/>
      </c>
      <c r="Y86">
        <f>""</f>
        <v/>
      </c>
      <c r="Z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T87">
        <f>""</f>
        <v/>
      </c>
      <c r="U87">
        <f>""</f>
        <v/>
      </c>
      <c r="V87">
        <f>""</f>
        <v/>
      </c>
      <c r="W87">
        <f>""</f>
        <v/>
      </c>
      <c r="X87">
        <f>""</f>
        <v/>
      </c>
      <c r="Y87">
        <f>""</f>
        <v/>
      </c>
      <c r="Z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T88">
        <f>""</f>
        <v/>
      </c>
      <c r="U88">
        <f>""</f>
        <v/>
      </c>
      <c r="V88">
        <f>""</f>
        <v/>
      </c>
      <c r="W88">
        <f>""</f>
        <v/>
      </c>
      <c r="X88">
        <f>""</f>
        <v/>
      </c>
      <c r="Y88">
        <f>""</f>
        <v/>
      </c>
      <c r="Z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T89">
        <f>""</f>
        <v/>
      </c>
      <c r="U89">
        <f>""</f>
        <v/>
      </c>
      <c r="V89">
        <f>""</f>
        <v/>
      </c>
      <c r="W89">
        <f>""</f>
        <v/>
      </c>
      <c r="X89">
        <f>""</f>
        <v/>
      </c>
      <c r="Y89">
        <f>""</f>
        <v/>
      </c>
      <c r="Z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T90">
        <f>""</f>
        <v/>
      </c>
      <c r="U90">
        <f>""</f>
        <v/>
      </c>
      <c r="V90">
        <f>""</f>
        <v/>
      </c>
      <c r="W90">
        <f>""</f>
        <v/>
      </c>
      <c r="X90">
        <f>""</f>
        <v/>
      </c>
      <c r="Y90">
        <f>""</f>
        <v/>
      </c>
      <c r="Z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T91">
        <f>""</f>
        <v/>
      </c>
      <c r="U91">
        <f>""</f>
        <v/>
      </c>
      <c r="V91">
        <f>""</f>
        <v/>
      </c>
      <c r="W91">
        <f>""</f>
        <v/>
      </c>
      <c r="X91">
        <f>""</f>
        <v/>
      </c>
      <c r="Y91">
        <f>""</f>
        <v/>
      </c>
      <c r="Z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T92">
        <f>""</f>
        <v/>
      </c>
      <c r="U92">
        <f>""</f>
        <v/>
      </c>
      <c r="V92">
        <f>""</f>
        <v/>
      </c>
      <c r="W92">
        <f>""</f>
        <v/>
      </c>
      <c r="X92">
        <f>""</f>
        <v/>
      </c>
      <c r="Y92">
        <f>""</f>
        <v/>
      </c>
      <c r="Z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T93">
        <f>""</f>
        <v/>
      </c>
      <c r="U93">
        <f>""</f>
        <v/>
      </c>
      <c r="V93">
        <f>""</f>
        <v/>
      </c>
      <c r="W93">
        <f>""</f>
        <v/>
      </c>
      <c r="X93">
        <f>""</f>
        <v/>
      </c>
      <c r="Y93">
        <f>""</f>
        <v/>
      </c>
      <c r="Z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T94">
        <f>""</f>
        <v/>
      </c>
      <c r="U94">
        <f>""</f>
        <v/>
      </c>
      <c r="V94">
        <f>""</f>
        <v/>
      </c>
      <c r="W94">
        <f>""</f>
        <v/>
      </c>
      <c r="X94">
        <f>""</f>
        <v/>
      </c>
      <c r="Y94">
        <f>""</f>
        <v/>
      </c>
      <c r="Z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T95">
        <f>""</f>
        <v/>
      </c>
      <c r="U95">
        <f>""</f>
        <v/>
      </c>
      <c r="V95">
        <f>""</f>
        <v/>
      </c>
      <c r="W95">
        <f>""</f>
        <v/>
      </c>
      <c r="X95">
        <f>""</f>
        <v/>
      </c>
      <c r="Y95">
        <f>""</f>
        <v/>
      </c>
      <c r="Z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T96">
        <f>""</f>
        <v/>
      </c>
      <c r="U96">
        <f>""</f>
        <v/>
      </c>
      <c r="V96">
        <f>""</f>
        <v/>
      </c>
      <c r="W96">
        <f>""</f>
        <v/>
      </c>
      <c r="X96">
        <f>""</f>
        <v/>
      </c>
      <c r="Y96">
        <f>""</f>
        <v/>
      </c>
      <c r="Z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T97">
        <f>""</f>
        <v/>
      </c>
      <c r="U97">
        <f>""</f>
        <v/>
      </c>
      <c r="V97">
        <f>""</f>
        <v/>
      </c>
      <c r="W97">
        <f>""</f>
        <v/>
      </c>
      <c r="X97">
        <f>""</f>
        <v/>
      </c>
      <c r="Y97">
        <f>""</f>
        <v/>
      </c>
      <c r="Z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T98">
        <f>""</f>
        <v/>
      </c>
      <c r="U98">
        <f>""</f>
        <v/>
      </c>
      <c r="V98">
        <f>""</f>
        <v/>
      </c>
      <c r="W98">
        <f>""</f>
        <v/>
      </c>
      <c r="X98">
        <f>""</f>
        <v/>
      </c>
      <c r="Y98">
        <f>""</f>
        <v/>
      </c>
      <c r="Z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T99">
        <f>""</f>
        <v/>
      </c>
      <c r="U99">
        <f>""</f>
        <v/>
      </c>
      <c r="V99">
        <f>""</f>
        <v/>
      </c>
      <c r="W99">
        <f>""</f>
        <v/>
      </c>
      <c r="X99">
        <f>""</f>
        <v/>
      </c>
      <c r="Y99">
        <f>""</f>
        <v/>
      </c>
      <c r="Z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T100">
        <f>""</f>
        <v/>
      </c>
      <c r="U100">
        <f>""</f>
        <v/>
      </c>
      <c r="V100">
        <f>""</f>
        <v/>
      </c>
      <c r="W100">
        <f>""</f>
        <v/>
      </c>
      <c r="X100">
        <f>""</f>
        <v/>
      </c>
      <c r="Y100">
        <f>""</f>
        <v/>
      </c>
      <c r="Z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T101">
        <f>""</f>
        <v/>
      </c>
      <c r="U101">
        <f>""</f>
        <v/>
      </c>
      <c r="V101">
        <f>""</f>
        <v/>
      </c>
      <c r="W101">
        <f>""</f>
        <v/>
      </c>
      <c r="X101">
        <f>""</f>
        <v/>
      </c>
      <c r="Y101">
        <f>""</f>
        <v/>
      </c>
      <c r="Z101">
        <f>""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Z1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21" customWidth="1" min="13" max="13"/>
    <col width="21" customWidth="1" min="14" max="14"/>
    <col width="15" customWidth="1" min="15" max="15"/>
    <col width="21" customWidth="1" min="16" max="16"/>
    <col width="21" customWidth="1" min="17" max="17"/>
    <col width="21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5" customWidth="1" min="32" max="32"/>
    <col width="15" customWidth="1" min="33" max="33"/>
    <col width="15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5" customWidth="1" min="41" max="41"/>
    <col width="15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15" customWidth="1" min="49" max="49"/>
    <col width="34" customWidth="1" min="50" max="50"/>
    <col width="34" customWidth="1" min="51" max="51"/>
    <col width="34" customWidth="1" min="52" max="52"/>
  </cols>
  <sheetData>
    <row r="1" ht="28" customHeight="1">
      <c r="A1" s="1" t="inlineStr">
        <is>
          <t>Monthly Hotel Operating Performance</t>
        </is>
      </c>
    </row>
    <row r="2">
      <c r="A2" s="15" t="inlineStr">
        <is>
          <t>Enter one record per month using the first day of the month. Yellow cells are inputs; gray cells are calculated.</t>
        </is>
      </c>
    </row>
    <row r="4" ht="42" customHeight="1">
      <c r="A4" s="16" t="inlineStr">
        <is>
          <t>Reporting Month</t>
        </is>
      </c>
      <c r="B4" s="16" t="inlineStr">
        <is>
          <t>Days in Month</t>
        </is>
      </c>
      <c r="C4" s="16" t="inlineStr">
        <is>
          <t>Rooms Available</t>
        </is>
      </c>
      <c r="D4" s="16" t="inlineStr">
        <is>
          <t>Rooms Sold</t>
        </is>
      </c>
      <c r="E4" s="16" t="inlineStr">
        <is>
          <t>Complimentary Rooms</t>
        </is>
      </c>
      <c r="F4" s="16" t="inlineStr">
        <is>
          <t>Occupancy</t>
        </is>
      </c>
      <c r="G4" s="16" t="inlineStr">
        <is>
          <t>Rooms Revenue</t>
        </is>
      </c>
      <c r="H4" s="16" t="inlineStr">
        <is>
          <t>ADR</t>
        </is>
      </c>
      <c r="I4" s="16" t="inlineStr">
        <is>
          <t>RevPAR</t>
        </is>
      </c>
      <c r="J4" s="16" t="inlineStr">
        <is>
          <t>Food and Beverage Revenue</t>
        </is>
      </c>
      <c r="K4" s="16" t="inlineStr">
        <is>
          <t>Other Operating Revenue</t>
        </is>
      </c>
      <c r="L4" s="16" t="inlineStr">
        <is>
          <t>Total Revenue</t>
        </is>
      </c>
      <c r="M4" s="16" t="inlineStr">
        <is>
          <t>Rooms Department Expense</t>
        </is>
      </c>
      <c r="N4" s="16" t="inlineStr">
        <is>
          <t>Food and Beverage Department Expense</t>
        </is>
      </c>
      <c r="O4" s="16" t="inlineStr">
        <is>
          <t>Other Department Expense</t>
        </is>
      </c>
      <c r="P4" s="16" t="inlineStr">
        <is>
          <t>Administrative and General Expense</t>
        </is>
      </c>
      <c r="Q4" s="16" t="inlineStr">
        <is>
          <t>Sales and Marketing Expense</t>
        </is>
      </c>
      <c r="R4" s="16" t="inlineStr">
        <is>
          <t>Property Operations and Maintenance Expense</t>
        </is>
      </c>
      <c r="S4" s="16" t="inlineStr">
        <is>
          <t>Utilities Expense</t>
        </is>
      </c>
      <c r="T4" s="16" t="inlineStr">
        <is>
          <t>Total Labor Cost</t>
        </is>
      </c>
      <c r="U4" s="16" t="inlineStr">
        <is>
          <t>Total Departmental Expenses</t>
        </is>
      </c>
      <c r="V4" s="16" t="inlineStr">
        <is>
          <t>Total Undistributed Expenses</t>
        </is>
      </c>
      <c r="W4" s="16" t="inlineStr">
        <is>
          <t>Gross Operating Profit</t>
        </is>
      </c>
      <c r="X4" s="16" t="inlineStr">
        <is>
          <t>GOP Margin</t>
        </is>
      </c>
      <c r="Y4" s="16" t="inlineStr">
        <is>
          <t>Fixed Charges</t>
        </is>
      </c>
      <c r="Z4" s="16" t="inlineStr">
        <is>
          <t>Management Fee</t>
        </is>
      </c>
      <c r="AA4" s="16" t="inlineStr">
        <is>
          <t>FF&amp;E Reserve</t>
        </is>
      </c>
      <c r="AB4" s="16" t="inlineStr">
        <is>
          <t>Net Operating Income</t>
        </is>
      </c>
      <c r="AC4" s="16" t="inlineStr">
        <is>
          <t>NOI Margin</t>
        </is>
      </c>
      <c r="AD4" s="16" t="inlineStr">
        <is>
          <t>Beginning Cash</t>
        </is>
      </c>
      <c r="AE4" s="16" t="inlineStr">
        <is>
          <t>Cash Receipts</t>
        </is>
      </c>
      <c r="AF4" s="16" t="inlineStr">
        <is>
          <t>Cash Disbursements</t>
        </is>
      </c>
      <c r="AG4" s="16" t="inlineStr">
        <is>
          <t>Owner Contributions</t>
        </is>
      </c>
      <c r="AH4" s="16" t="inlineStr">
        <is>
          <t>Owner Distributions</t>
        </is>
      </c>
      <c r="AI4" s="16" t="inlineStr">
        <is>
          <t>Ending Cash</t>
        </is>
      </c>
      <c r="AJ4" s="16" t="inlineStr">
        <is>
          <t>Budget Total Revenue</t>
        </is>
      </c>
      <c r="AK4" s="16" t="inlineStr">
        <is>
          <t>Budget Gross Operating Profit</t>
        </is>
      </c>
      <c r="AL4" s="16" t="inlineStr">
        <is>
          <t>Budget Net Operating Income</t>
        </is>
      </c>
      <c r="AM4" s="16" t="inlineStr">
        <is>
          <t>Revenue Variance</t>
        </is>
      </c>
      <c r="AN4" s="16" t="inlineStr">
        <is>
          <t>Revenue Variance Percentage</t>
        </is>
      </c>
      <c r="AO4" s="16" t="inlineStr">
        <is>
          <t>GOP Variance</t>
        </is>
      </c>
      <c r="AP4" s="16" t="inlineStr">
        <is>
          <t>GOP Variance Percentage</t>
        </is>
      </c>
      <c r="AQ4" s="16" t="inlineStr">
        <is>
          <t>NOI Variance</t>
        </is>
      </c>
      <c r="AR4" s="16" t="inlineStr">
        <is>
          <t>NOI Variance Percentage</t>
        </is>
      </c>
      <c r="AS4" s="16" t="inlineStr">
        <is>
          <t>Prior Year Total Revenue</t>
        </is>
      </c>
      <c r="AT4" s="16" t="inlineStr">
        <is>
          <t>Prior Year Gross Operating Profit</t>
        </is>
      </c>
      <c r="AU4" s="16" t="inlineStr">
        <is>
          <t>Prior Year Net Operating Income</t>
        </is>
      </c>
      <c r="AV4" s="16" t="inlineStr">
        <is>
          <t>Guest Satisfaction Score</t>
        </is>
      </c>
      <c r="AW4" s="16" t="inlineStr">
        <is>
          <t>Report Status</t>
        </is>
      </c>
      <c r="AX4" s="16" t="inlineStr">
        <is>
          <t>Management Commentary</t>
        </is>
      </c>
      <c r="AY4" s="16" t="inlineStr">
        <is>
          <t>Financial Source Reference</t>
        </is>
      </c>
      <c r="AZ4" s="16" t="inlineStr">
        <is>
          <t>Operations Source Reference</t>
        </is>
      </c>
    </row>
    <row r="5">
      <c r="A5" s="17" t="n">
        <v>46023</v>
      </c>
      <c r="B5" s="18">
        <f>IFERROR(IF($A5="","",DAY($A5+32-DAY($A5+32))),"")</f>
        <v/>
      </c>
      <c r="C5" s="19" t="n">
        <v>3720</v>
      </c>
      <c r="D5" s="19" t="n">
        <v>2455</v>
      </c>
      <c r="E5" s="19" t="n">
        <v>8</v>
      </c>
      <c r="F5" s="54">
        <f>IFERROR(IF($A5="","",$D5/$C5),"")</f>
        <v/>
      </c>
      <c r="G5" s="55" t="n">
        <v>421000</v>
      </c>
      <c r="H5" s="56">
        <f>IFERROR(IF($A5="","",$G5/$D5),"")</f>
        <v/>
      </c>
      <c r="I5" s="56">
        <f>IFERROR(IF($A5="","",$G5/$C5),"")</f>
        <v/>
      </c>
      <c r="J5" s="55" t="n">
        <v>128000</v>
      </c>
      <c r="K5" s="55" t="n">
        <v>34000</v>
      </c>
      <c r="L5" s="56">
        <f>IFERROR(IF($A5="","",SUM($G5,$J5,$K5)),"")</f>
        <v/>
      </c>
      <c r="M5" s="55" t="n">
        <v>92872</v>
      </c>
      <c r="N5" s="55" t="n">
        <v>65354</v>
      </c>
      <c r="O5" s="55" t="n">
        <v>13759</v>
      </c>
      <c r="P5" s="55" t="n">
        <v>56901</v>
      </c>
      <c r="Q5" s="55" t="n">
        <v>44454</v>
      </c>
      <c r="R5" s="55" t="n">
        <v>44454</v>
      </c>
      <c r="S5" s="55" t="n">
        <v>32006</v>
      </c>
      <c r="T5" s="55" t="n">
        <v>184000</v>
      </c>
      <c r="U5" s="56">
        <f>IFERROR(IF($A5="","",SUM($M5:$O5)),"")</f>
        <v/>
      </c>
      <c r="V5" s="56">
        <f>IFERROR(IF($A5="","",SUM($P5:$S5)),"")</f>
        <v/>
      </c>
      <c r="W5" s="56">
        <f>IFERROR(IF($A5="","",$L5-$U5-$V5),"")</f>
        <v/>
      </c>
      <c r="X5" s="54">
        <f>IFERROR(IF($A5="","",$W5/$L5),"")</f>
        <v/>
      </c>
      <c r="Y5" s="55" t="n">
        <v>37895</v>
      </c>
      <c r="Z5" s="56">
        <f>IFERROR(IF($A5="","",$L5*Dashboard!$E$3),"")</f>
        <v/>
      </c>
      <c r="AA5" s="56">
        <f>IFERROR(IF($A5="","",$L5*Dashboard!$E$4),"")</f>
        <v/>
      </c>
      <c r="AB5" s="56">
        <f>IFERROR(IF($A5="","",$W5-$Y5-$Z5-$AA5),"")</f>
        <v/>
      </c>
      <c r="AC5" s="54">
        <f>IFERROR(IF($A5="","",$AB5/$L5),"")</f>
        <v/>
      </c>
      <c r="AD5" s="55" t="n">
        <v>220000</v>
      </c>
      <c r="AE5" s="55" t="n">
        <v>571340</v>
      </c>
      <c r="AF5" s="55" t="n">
        <v>530530</v>
      </c>
      <c r="AG5" s="55" t="n">
        <v>0</v>
      </c>
      <c r="AH5" s="55" t="n">
        <v>45000</v>
      </c>
      <c r="AI5" s="56">
        <f>IFERROR(IF($A5="","",$AD5+$AE5-$AF5+$AG5-$AH5),"")</f>
        <v/>
      </c>
      <c r="AJ5" s="55" t="n">
        <v>588830</v>
      </c>
      <c r="AK5" s="55" t="n">
        <v>237864</v>
      </c>
      <c r="AL5" s="55" t="n">
        <v>156040</v>
      </c>
      <c r="AM5" s="56">
        <f>IFERROR(IF($A5="","",$L5-$AJ5),"")</f>
        <v/>
      </c>
      <c r="AN5" s="56">
        <f>IFERROR(IF($A5="","",$AM5/$AJ5),"")</f>
        <v/>
      </c>
      <c r="AO5" s="56">
        <f>IFERROR(IF($A5="","",$W5-$AK5),"")</f>
        <v/>
      </c>
      <c r="AP5" s="56">
        <f>IFERROR(IF($A5="","",$AO5/$AK5),"")</f>
        <v/>
      </c>
      <c r="AQ5" s="56">
        <f>IFERROR(IF($A5="","",$AB5-$AL5),"")</f>
        <v/>
      </c>
      <c r="AR5" s="56">
        <f>IFERROR(IF($A5="","",$AQ5/$AL5),"")</f>
        <v/>
      </c>
      <c r="AS5" s="55" t="n">
        <v>553850</v>
      </c>
      <c r="AT5" s="55" t="n">
        <v>216876</v>
      </c>
      <c r="AU5" s="55" t="n">
        <v>142135</v>
      </c>
      <c r="AV5" s="23" t="n">
        <v>87</v>
      </c>
      <c r="AW5" s="24" t="inlineStr">
        <is>
          <t>Final</t>
        </is>
      </c>
      <c r="AX5" s="25" t="inlineStr">
        <is>
          <t>Weekend leisure demand exceeded budget, while weekday corporate demand remained soft.</t>
        </is>
      </c>
      <c r="AY5" s="25" t="inlineStr">
        <is>
          <t>January 2026 Operating Statement.xlsx</t>
        </is>
      </c>
      <c r="AZ5" s="25" t="inlineStr">
        <is>
          <t>Monthly Rooms Summary - January 2026</t>
        </is>
      </c>
    </row>
    <row r="6">
      <c r="A6" s="17" t="n">
        <v>46054</v>
      </c>
      <c r="B6" s="18">
        <f>IFERROR(IF($A6="","",DAY($A6+32-DAY($A6+32))),"")</f>
        <v/>
      </c>
      <c r="C6" s="19" t="n">
        <v>3360</v>
      </c>
      <c r="D6" s="19" t="n">
        <v>2352</v>
      </c>
      <c r="E6" s="19" t="n">
        <v>9</v>
      </c>
      <c r="F6" s="54">
        <f>IFERROR(IF($A6="","",$D6/$C6),"")</f>
        <v/>
      </c>
      <c r="G6" s="55" t="n">
        <v>409000</v>
      </c>
      <c r="H6" s="56">
        <f>IFERROR(IF($A6="","",$G6/$D6),"")</f>
        <v/>
      </c>
      <c r="I6" s="56">
        <f>IFERROR(IF($A6="","",$G6/$C6),"")</f>
        <v/>
      </c>
      <c r="J6" s="55" t="n">
        <v>121000</v>
      </c>
      <c r="K6" s="55" t="n">
        <v>32000</v>
      </c>
      <c r="L6" s="56">
        <f>IFERROR(IF($A6="","",SUM($G6,$J6,$K6)),"")</f>
        <v/>
      </c>
      <c r="M6" s="55" t="n">
        <v>91347</v>
      </c>
      <c r="N6" s="55" t="n">
        <v>64282</v>
      </c>
      <c r="O6" s="55" t="n">
        <v>13533</v>
      </c>
      <c r="P6" s="55" t="n">
        <v>53952</v>
      </c>
      <c r="Q6" s="55" t="n">
        <v>42150</v>
      </c>
      <c r="R6" s="55" t="n">
        <v>42150</v>
      </c>
      <c r="S6" s="55" t="n">
        <v>30348</v>
      </c>
      <c r="T6" s="55" t="n">
        <v>178000</v>
      </c>
      <c r="U6" s="56">
        <f>IFERROR(IF($A6="","",SUM($M6:$O6)),"")</f>
        <v/>
      </c>
      <c r="V6" s="56">
        <f>IFERROR(IF($A6="","",SUM($P6:$S6)),"")</f>
        <v/>
      </c>
      <c r="W6" s="56">
        <f>IFERROR(IF($A6="","",$L6-$U6-$V6),"")</f>
        <v/>
      </c>
      <c r="X6" s="54">
        <f>IFERROR(IF($A6="","",$W6/$L6),"")</f>
        <v/>
      </c>
      <c r="Y6" s="55" t="n">
        <v>36530</v>
      </c>
      <c r="Z6" s="56">
        <f>IFERROR(IF($A6="","",$L6*Dashboard!$E$3),"")</f>
        <v/>
      </c>
      <c r="AA6" s="56">
        <f>IFERROR(IF($A6="","",$L6*Dashboard!$E$4),"")</f>
        <v/>
      </c>
      <c r="AB6" s="56">
        <f>IFERROR(IF($A6="","",$W6-$Y6-$Z6-$AA6),"")</f>
        <v/>
      </c>
      <c r="AC6" s="54">
        <f>IFERROR(IF($A6="","",$AB6/$L6),"")</f>
        <v/>
      </c>
      <c r="AD6" s="55" t="n">
        <v>214000</v>
      </c>
      <c r="AE6" s="55" t="n">
        <v>550760</v>
      </c>
      <c r="AF6" s="55" t="n">
        <v>511420</v>
      </c>
      <c r="AG6" s="55" t="n">
        <v>0</v>
      </c>
      <c r="AH6" s="55" t="n">
        <v>20000</v>
      </c>
      <c r="AI6" s="56">
        <f>IFERROR(IF($A6="","",$AD6+$AE6-$AF6+$AG6-$AH6),"")</f>
        <v/>
      </c>
      <c r="AJ6" s="55" t="n">
        <v>567620</v>
      </c>
      <c r="AK6" s="55" t="n">
        <v>228723</v>
      </c>
      <c r="AL6" s="55" t="n">
        <v>149852</v>
      </c>
      <c r="AM6" s="56">
        <f>IFERROR(IF($A6="","",$L6-$AJ6),"")</f>
        <v/>
      </c>
      <c r="AN6" s="56">
        <f>IFERROR(IF($A6="","",$AM6/$AJ6),"")</f>
        <v/>
      </c>
      <c r="AO6" s="56">
        <f>IFERROR(IF($A6="","",$W6-$AK6),"")</f>
        <v/>
      </c>
      <c r="AP6" s="56">
        <f>IFERROR(IF($A6="","",$AO6/$AK6),"")</f>
        <v/>
      </c>
      <c r="AQ6" s="56">
        <f>IFERROR(IF($A6="","",$AB6-$AL6),"")</f>
        <v/>
      </c>
      <c r="AR6" s="56">
        <f>IFERROR(IF($A6="","",$AQ6/$AL6),"")</f>
        <v/>
      </c>
      <c r="AS6" s="55" t="n">
        <v>533900</v>
      </c>
      <c r="AT6" s="55" t="n">
        <v>208541</v>
      </c>
      <c r="AU6" s="55" t="n">
        <v>136499</v>
      </c>
      <c r="AV6" s="23" t="n">
        <v>88</v>
      </c>
      <c r="AW6" s="24" t="inlineStr">
        <is>
          <t>Final</t>
        </is>
      </c>
      <c r="AX6" s="25" t="inlineStr">
        <is>
          <t>Group banquet revenue supported food and beverage performance.</t>
        </is>
      </c>
      <c r="AY6" s="25" t="inlineStr">
        <is>
          <t>February 2026 Operating Statement.xlsx</t>
        </is>
      </c>
      <c r="AZ6" s="25" t="inlineStr">
        <is>
          <t>Monthly Rooms Summary - February 2026</t>
        </is>
      </c>
    </row>
    <row r="7">
      <c r="A7" s="17" t="n">
        <v>46082</v>
      </c>
      <c r="B7" s="18">
        <f>IFERROR(IF($A7="","",DAY($A7+32-DAY($A7+32))),"")</f>
        <v/>
      </c>
      <c r="C7" s="19" t="n">
        <v>3720</v>
      </c>
      <c r="D7" s="19" t="n">
        <v>2753</v>
      </c>
      <c r="E7" s="19" t="n">
        <v>10</v>
      </c>
      <c r="F7" s="54">
        <f>IFERROR(IF($A7="","",$D7/$C7),"")</f>
        <v/>
      </c>
      <c r="G7" s="55" t="n">
        <v>493000</v>
      </c>
      <c r="H7" s="56">
        <f>IFERROR(IF($A7="","",$G7/$D7),"")</f>
        <v/>
      </c>
      <c r="I7" s="56">
        <f>IFERROR(IF($A7="","",$G7/$C7),"")</f>
        <v/>
      </c>
      <c r="J7" s="55" t="n">
        <v>139000</v>
      </c>
      <c r="K7" s="55" t="n">
        <v>36000</v>
      </c>
      <c r="L7" s="56">
        <f>IFERROR(IF($A7="","",SUM($G7,$J7,$K7)),"")</f>
        <v/>
      </c>
      <c r="M7" s="55" t="n">
        <v>110741</v>
      </c>
      <c r="N7" s="55" t="n">
        <v>77929</v>
      </c>
      <c r="O7" s="55" t="n">
        <v>16406</v>
      </c>
      <c r="P7" s="55" t="n">
        <v>63059</v>
      </c>
      <c r="Q7" s="55" t="n">
        <v>49265</v>
      </c>
      <c r="R7" s="55" t="n">
        <v>49265</v>
      </c>
      <c r="S7" s="55" t="n">
        <v>35471</v>
      </c>
      <c r="T7" s="55" t="n">
        <v>202000</v>
      </c>
      <c r="U7" s="56">
        <f>IFERROR(IF($A7="","",SUM($M7:$O7)),"")</f>
        <v/>
      </c>
      <c r="V7" s="56">
        <f>IFERROR(IF($A7="","",SUM($P7:$S7)),"")</f>
        <v/>
      </c>
      <c r="W7" s="56">
        <f>IFERROR(IF($A7="","",$L7-$U7-$V7),"")</f>
        <v/>
      </c>
      <c r="X7" s="54">
        <f>IFERROR(IF($A7="","",$W7/$L7),"")</f>
        <v/>
      </c>
      <c r="Y7" s="55" t="n">
        <v>43420</v>
      </c>
      <c r="Z7" s="56">
        <f>IFERROR(IF($A7="","",$L7*Dashboard!$E$3),"")</f>
        <v/>
      </c>
      <c r="AA7" s="56">
        <f>IFERROR(IF($A7="","",$L7*Dashboard!$E$4),"")</f>
        <v/>
      </c>
      <c r="AB7" s="56">
        <f>IFERROR(IF($A7="","",$W7-$Y7-$Z7-$AA7),"")</f>
        <v/>
      </c>
      <c r="AC7" s="54">
        <f>IFERROR(IF($A7="","",$AB7/$L7),"")</f>
        <v/>
      </c>
      <c r="AD7" s="55" t="n">
        <v>208000</v>
      </c>
      <c r="AE7" s="55" t="n">
        <v>654640</v>
      </c>
      <c r="AF7" s="55" t="n">
        <v>607880</v>
      </c>
      <c r="AG7" s="55" t="n">
        <v>0</v>
      </c>
      <c r="AH7" s="55" t="n">
        <v>20000</v>
      </c>
      <c r="AI7" s="56">
        <f>IFERROR(IF($A7="","",$AD7+$AE7-$AF7+$AG7-$AH7),"")</f>
        <v/>
      </c>
      <c r="AJ7" s="55" t="n">
        <v>674680</v>
      </c>
      <c r="AK7" s="55" t="n">
        <v>271181</v>
      </c>
      <c r="AL7" s="55" t="n">
        <v>177441</v>
      </c>
      <c r="AM7" s="56">
        <f>IFERROR(IF($A7="","",$L7-$AJ7),"")</f>
        <v/>
      </c>
      <c r="AN7" s="56">
        <f>IFERROR(IF($A7="","",$AM7/$AJ7),"")</f>
        <v/>
      </c>
      <c r="AO7" s="56">
        <f>IFERROR(IF($A7="","",$W7-$AK7),"")</f>
        <v/>
      </c>
      <c r="AP7" s="56">
        <f>IFERROR(IF($A7="","",$AO7/$AK7),"")</f>
        <v/>
      </c>
      <c r="AQ7" s="56">
        <f>IFERROR(IF($A7="","",$AB7-$AL7),"")</f>
        <v/>
      </c>
      <c r="AR7" s="56">
        <f>IFERROR(IF($A7="","",$AQ7/$AL7),"")</f>
        <v/>
      </c>
      <c r="AS7" s="55" t="n">
        <v>634600</v>
      </c>
      <c r="AT7" s="55" t="n">
        <v>247254</v>
      </c>
      <c r="AU7" s="55" t="n">
        <v>161629</v>
      </c>
      <c r="AV7" s="23" t="n">
        <v>89</v>
      </c>
      <c r="AW7" s="24" t="inlineStr">
        <is>
          <t>Final</t>
        </is>
      </c>
      <c r="AX7" s="25" t="inlineStr">
        <is>
          <t>Spring booking pace improved and reduced reliance on discounted channels.</t>
        </is>
      </c>
      <c r="AY7" s="25" t="inlineStr">
        <is>
          <t>March 2026 Operating Statement.xlsx</t>
        </is>
      </c>
      <c r="AZ7" s="25" t="inlineStr">
        <is>
          <t>Monthly Rooms Summary - March 2026</t>
        </is>
      </c>
    </row>
    <row r="8">
      <c r="A8" s="17" t="n">
        <v>46113</v>
      </c>
      <c r="B8" s="18">
        <f>IFERROR(IF($A8="","",DAY($A8+32-DAY($A8+32))),"")</f>
        <v/>
      </c>
      <c r="C8" s="19" t="n">
        <v>3600</v>
      </c>
      <c r="D8" s="19" t="n">
        <v>2772</v>
      </c>
      <c r="E8" s="19" t="n">
        <v>11</v>
      </c>
      <c r="F8" s="54">
        <f>IFERROR(IF($A8="","",$D8/$C8),"")</f>
        <v/>
      </c>
      <c r="G8" s="55" t="n">
        <v>510000</v>
      </c>
      <c r="H8" s="56">
        <f>IFERROR(IF($A8="","",$G8/$D8),"")</f>
        <v/>
      </c>
      <c r="I8" s="56">
        <f>IFERROR(IF($A8="","",$G8/$C8),"")</f>
        <v/>
      </c>
      <c r="J8" s="55" t="n">
        <v>146000</v>
      </c>
      <c r="K8" s="55" t="n">
        <v>38000</v>
      </c>
      <c r="L8" s="56">
        <f>IFERROR(IF($A8="","",SUM($G8,$J8,$K8)),"")</f>
        <v/>
      </c>
      <c r="M8" s="55" t="n">
        <v>110554</v>
      </c>
      <c r="N8" s="55" t="n">
        <v>77797</v>
      </c>
      <c r="O8" s="55" t="n">
        <v>16379</v>
      </c>
      <c r="P8" s="55" t="n">
        <v>64403</v>
      </c>
      <c r="Q8" s="55" t="n">
        <v>50315</v>
      </c>
      <c r="R8" s="55" t="n">
        <v>50315</v>
      </c>
      <c r="S8" s="55" t="n">
        <v>36227</v>
      </c>
      <c r="T8" s="55" t="n">
        <v>211000</v>
      </c>
      <c r="U8" s="56">
        <f>IFERROR(IF($A8="","",SUM($M8:$O8)),"")</f>
        <v/>
      </c>
      <c r="V8" s="56">
        <f>IFERROR(IF($A8="","",SUM($P8:$S8)),"")</f>
        <v/>
      </c>
      <c r="W8" s="56">
        <f>IFERROR(IF($A8="","",$L8-$U8-$V8),"")</f>
        <v/>
      </c>
      <c r="X8" s="54">
        <f>IFERROR(IF($A8="","",$W8/$L8),"")</f>
        <v/>
      </c>
      <c r="Y8" s="55" t="n">
        <v>45110</v>
      </c>
      <c r="Z8" s="56">
        <f>IFERROR(IF($A8="","",$L8*Dashboard!$E$3),"")</f>
        <v/>
      </c>
      <c r="AA8" s="56">
        <f>IFERROR(IF($A8="","",$L8*Dashboard!$E$4),"")</f>
        <v/>
      </c>
      <c r="AB8" s="56">
        <f>IFERROR(IF($A8="","",$W8-$Y8-$Z8-$AA8),"")</f>
        <v/>
      </c>
      <c r="AC8" s="54">
        <f>IFERROR(IF($A8="","",$AB8/$L8),"")</f>
        <v/>
      </c>
      <c r="AD8" s="55" t="n">
        <v>202000</v>
      </c>
      <c r="AE8" s="55" t="n">
        <v>680120</v>
      </c>
      <c r="AF8" s="55" t="n">
        <v>631540</v>
      </c>
      <c r="AG8" s="55" t="n">
        <v>0</v>
      </c>
      <c r="AH8" s="55" t="n">
        <v>20000</v>
      </c>
      <c r="AI8" s="56">
        <f>IFERROR(IF($A8="","",$AD8+$AE8-$AF8+$AG8-$AH8),"")</f>
        <v/>
      </c>
      <c r="AJ8" s="55" t="n">
        <v>700940</v>
      </c>
      <c r="AK8" s="55" t="n">
        <v>293770</v>
      </c>
      <c r="AL8" s="55" t="n">
        <v>196263</v>
      </c>
      <c r="AM8" s="56">
        <f>IFERROR(IF($A8="","",$L8-$AJ8),"")</f>
        <v/>
      </c>
      <c r="AN8" s="56">
        <f>IFERROR(IF($A8="","",$AM8/$AJ8),"")</f>
        <v/>
      </c>
      <c r="AO8" s="56">
        <f>IFERROR(IF($A8="","",$W8-$AK8),"")</f>
        <v/>
      </c>
      <c r="AP8" s="56">
        <f>IFERROR(IF($A8="","",$AO8/$AK8),"")</f>
        <v/>
      </c>
      <c r="AQ8" s="56">
        <f>IFERROR(IF($A8="","",$AB8-$AL8),"")</f>
        <v/>
      </c>
      <c r="AR8" s="56">
        <f>IFERROR(IF($A8="","",$AQ8/$AL8),"")</f>
        <v/>
      </c>
      <c r="AS8" s="55" t="n">
        <v>659300</v>
      </c>
      <c r="AT8" s="55" t="n">
        <v>267849</v>
      </c>
      <c r="AU8" s="55" t="n">
        <v>178774</v>
      </c>
      <c r="AV8" s="23" t="n">
        <v>90</v>
      </c>
      <c r="AW8" s="24" t="inlineStr">
        <is>
          <t>Final</t>
        </is>
      </c>
      <c r="AX8" s="25" t="inlineStr">
        <is>
          <t>Temporary housekeeping labor increased during peak occupancy.</t>
        </is>
      </c>
      <c r="AY8" s="25" t="inlineStr">
        <is>
          <t>April 2026 Operating Statement.xlsx</t>
        </is>
      </c>
      <c r="AZ8" s="25" t="inlineStr">
        <is>
          <t>Monthly Rooms Summary - April 2026</t>
        </is>
      </c>
    </row>
    <row r="9">
      <c r="A9" s="17" t="n">
        <v>46143</v>
      </c>
      <c r="B9" s="18">
        <f>IFERROR(IF($A9="","",DAY($A9+32-DAY($A9+32))),"")</f>
        <v/>
      </c>
      <c r="C9" s="19" t="n">
        <v>3720</v>
      </c>
      <c r="D9" s="19" t="n">
        <v>3013</v>
      </c>
      <c r="E9" s="19" t="n">
        <v>12</v>
      </c>
      <c r="F9" s="54">
        <f>IFERROR(IF($A9="","",$D9/$C9),"")</f>
        <v/>
      </c>
      <c r="G9" s="55" t="n">
        <v>578000</v>
      </c>
      <c r="H9" s="56">
        <f>IFERROR(IF($A9="","",$G9/$D9),"")</f>
        <v/>
      </c>
      <c r="I9" s="56">
        <f>IFERROR(IF($A9="","",$G9/$C9),"")</f>
        <v/>
      </c>
      <c r="J9" s="55" t="n">
        <v>159000</v>
      </c>
      <c r="K9" s="55" t="n">
        <v>42000</v>
      </c>
      <c r="L9" s="56">
        <f>IFERROR(IF($A9="","",SUM($G9,$J9,$K9)),"")</f>
        <v/>
      </c>
      <c r="M9" s="55" t="n">
        <v>126619</v>
      </c>
      <c r="N9" s="55" t="n">
        <v>89102</v>
      </c>
      <c r="O9" s="55" t="n">
        <v>18758</v>
      </c>
      <c r="P9" s="55" t="n">
        <v>76030</v>
      </c>
      <c r="Q9" s="55" t="n">
        <v>59399</v>
      </c>
      <c r="R9" s="55" t="n">
        <v>59399</v>
      </c>
      <c r="S9" s="55" t="n">
        <v>42767</v>
      </c>
      <c r="T9" s="55" t="n">
        <v>231000</v>
      </c>
      <c r="U9" s="56">
        <f>IFERROR(IF($A9="","",SUM($M9:$O9)),"")</f>
        <v/>
      </c>
      <c r="V9" s="56">
        <f>IFERROR(IF($A9="","",SUM($P9:$S9)),"")</f>
        <v/>
      </c>
      <c r="W9" s="56">
        <f>IFERROR(IF($A9="","",$L9-$U9-$V9),"")</f>
        <v/>
      </c>
      <c r="X9" s="54">
        <f>IFERROR(IF($A9="","",$W9/$L9),"")</f>
        <v/>
      </c>
      <c r="Y9" s="55" t="n">
        <v>50635</v>
      </c>
      <c r="Z9" s="56">
        <f>IFERROR(IF($A9="","",$L9*Dashboard!$E$3),"")</f>
        <v/>
      </c>
      <c r="AA9" s="56">
        <f>IFERROR(IF($A9="","",$L9*Dashboard!$E$4),"")</f>
        <v/>
      </c>
      <c r="AB9" s="56">
        <f>IFERROR(IF($A9="","",$W9-$Y9-$Z9-$AA9),"")</f>
        <v/>
      </c>
      <c r="AC9" s="54">
        <f>IFERROR(IF($A9="","",$AB9/$L9),"")</f>
        <v/>
      </c>
      <c r="AD9" s="55" t="n">
        <v>196000</v>
      </c>
      <c r="AE9" s="55" t="n">
        <v>763420</v>
      </c>
      <c r="AF9" s="55" t="n">
        <v>708890</v>
      </c>
      <c r="AG9" s="55" t="n">
        <v>35000</v>
      </c>
      <c r="AH9" s="55" t="n">
        <v>20000</v>
      </c>
      <c r="AI9" s="56">
        <f>IFERROR(IF($A9="","",$AD9+$AE9-$AF9+$AG9-$AH9),"")</f>
        <v/>
      </c>
      <c r="AJ9" s="55" t="n">
        <v>786790</v>
      </c>
      <c r="AK9" s="55" t="n">
        <v>313065</v>
      </c>
      <c r="AL9" s="55" t="n">
        <v>203779</v>
      </c>
      <c r="AM9" s="56">
        <f>IFERROR(IF($A9="","",$L9-$AJ9),"")</f>
        <v/>
      </c>
      <c r="AN9" s="56">
        <f>IFERROR(IF($A9="","",$AM9/$AJ9),"")</f>
        <v/>
      </c>
      <c r="AO9" s="56">
        <f>IFERROR(IF($A9="","",$W9-$AK9),"")</f>
        <v/>
      </c>
      <c r="AP9" s="56">
        <f>IFERROR(IF($A9="","",$AO9/$AK9),"")</f>
        <v/>
      </c>
      <c r="AQ9" s="56">
        <f>IFERROR(IF($A9="","",$AB9-$AL9),"")</f>
        <v/>
      </c>
      <c r="AR9" s="56">
        <f>IFERROR(IF($A9="","",$AQ9/$AL9),"")</f>
        <v/>
      </c>
      <c r="AS9" s="55" t="n">
        <v>740050</v>
      </c>
      <c r="AT9" s="55" t="n">
        <v>285441</v>
      </c>
      <c r="AU9" s="55" t="n">
        <v>185620</v>
      </c>
      <c r="AV9" s="23" t="n">
        <v>91</v>
      </c>
      <c r="AW9" s="24" t="inlineStr">
        <is>
          <t>Final</t>
        </is>
      </c>
      <c r="AX9" s="25" t="inlineStr">
        <is>
          <t>Strong weekend packages supported rate and ancillary revenue.</t>
        </is>
      </c>
      <c r="AY9" s="25" t="inlineStr">
        <is>
          <t>May 2026 Operating Statement.xlsx</t>
        </is>
      </c>
      <c r="AZ9" s="25" t="inlineStr">
        <is>
          <t>Monthly Rooms Summary - May 2026</t>
        </is>
      </c>
    </row>
    <row r="10">
      <c r="A10" s="17" t="n">
        <v>46174</v>
      </c>
      <c r="B10" s="18">
        <f>IFERROR(IF($A10="","",DAY($A10+32-DAY($A10+32))),"")</f>
        <v/>
      </c>
      <c r="C10" s="19" t="n">
        <v>3600</v>
      </c>
      <c r="D10" s="19" t="n">
        <v>3024</v>
      </c>
      <c r="E10" s="19" t="n">
        <v>8</v>
      </c>
      <c r="F10" s="54">
        <f>IFERROR(IF($A10="","",$D10/$C10),"")</f>
        <v/>
      </c>
      <c r="G10" s="55" t="n">
        <v>596000</v>
      </c>
      <c r="H10" s="56">
        <f>IFERROR(IF($A10="","",$G10/$D10),"")</f>
        <v/>
      </c>
      <c r="I10" s="56">
        <f>IFERROR(IF($A10="","",$G10/$C10),"")</f>
        <v/>
      </c>
      <c r="J10" s="55" t="n">
        <v>166000</v>
      </c>
      <c r="K10" s="55" t="n">
        <v>44000</v>
      </c>
      <c r="L10" s="56">
        <f>IFERROR(IF($A10="","",SUM($G10,$J10,$K10)),"")</f>
        <v/>
      </c>
      <c r="M10" s="55" t="n">
        <v>133619</v>
      </c>
      <c r="N10" s="55" t="n">
        <v>94028</v>
      </c>
      <c r="O10" s="55" t="n">
        <v>19795</v>
      </c>
      <c r="P10" s="55" t="n">
        <v>77376</v>
      </c>
      <c r="Q10" s="55" t="n">
        <v>60450</v>
      </c>
      <c r="R10" s="55" t="n">
        <v>60450</v>
      </c>
      <c r="S10" s="55" t="n">
        <v>43524</v>
      </c>
      <c r="T10" s="55" t="n">
        <v>239000</v>
      </c>
      <c r="U10" s="56">
        <f>IFERROR(IF($A10="","",SUM($M10:$O10)),"")</f>
        <v/>
      </c>
      <c r="V10" s="56">
        <f>IFERROR(IF($A10="","",SUM($P10:$S10)),"")</f>
        <v/>
      </c>
      <c r="W10" s="56">
        <f>IFERROR(IF($A10="","",$L10-$U10-$V10),"")</f>
        <v/>
      </c>
      <c r="X10" s="54">
        <f>IFERROR(IF($A10="","",$W10/$L10),"")</f>
        <v/>
      </c>
      <c r="Y10" s="55" t="n">
        <v>52390</v>
      </c>
      <c r="Z10" s="56">
        <f>IFERROR(IF($A10="","",$L10*Dashboard!$E$3),"")</f>
        <v/>
      </c>
      <c r="AA10" s="56">
        <f>IFERROR(IF($A10="","",$L10*Dashboard!$E$4),"")</f>
        <v/>
      </c>
      <c r="AB10" s="56">
        <f>IFERROR(IF($A10="","",$W10-$Y10-$Z10-$AA10),"")</f>
        <v/>
      </c>
      <c r="AC10" s="54">
        <f>IFERROR(IF($A10="","",$AB10/$L10),"")</f>
        <v/>
      </c>
      <c r="AD10" s="55" t="n">
        <v>190000</v>
      </c>
      <c r="AE10" s="55" t="n">
        <v>789880</v>
      </c>
      <c r="AF10" s="55" t="n">
        <v>733460</v>
      </c>
      <c r="AG10" s="55" t="n">
        <v>35000</v>
      </c>
      <c r="AH10" s="55" t="n">
        <v>20000</v>
      </c>
      <c r="AI10" s="56">
        <f>IFERROR(IF($A10="","",$AD10+$AE10-$AF10+$AG10-$AH10),"")</f>
        <v/>
      </c>
      <c r="AJ10" s="55" t="n">
        <v>814060</v>
      </c>
      <c r="AK10" s="55" t="n">
        <v>323093</v>
      </c>
      <c r="AL10" s="55" t="n">
        <v>210027</v>
      </c>
      <c r="AM10" s="56">
        <f>IFERROR(IF($A10="","",$L10-$AJ10),"")</f>
        <v/>
      </c>
      <c r="AN10" s="56">
        <f>IFERROR(IF($A10="","",$AM10/$AJ10),"")</f>
        <v/>
      </c>
      <c r="AO10" s="56">
        <f>IFERROR(IF($A10="","",$W10-$AK10),"")</f>
        <v/>
      </c>
      <c r="AP10" s="56">
        <f>IFERROR(IF($A10="","",$AO10/$AK10),"")</f>
        <v/>
      </c>
      <c r="AQ10" s="56">
        <f>IFERROR(IF($A10="","",$AB10-$AL10),"")</f>
        <v/>
      </c>
      <c r="AR10" s="56">
        <f>IFERROR(IF($A10="","",$AQ10/$AL10),"")</f>
        <v/>
      </c>
      <c r="AS10" s="55" t="n">
        <v>765700</v>
      </c>
      <c r="AT10" s="55" t="n">
        <v>294585</v>
      </c>
      <c r="AU10" s="55" t="n">
        <v>191312</v>
      </c>
      <c r="AV10" s="23" t="n">
        <v>90</v>
      </c>
      <c r="AW10" s="24" t="inlineStr">
        <is>
          <t>Final</t>
        </is>
      </c>
      <c r="AX10" s="25" t="inlineStr">
        <is>
          <t>Utility costs increased due to warmer weather and higher occupied room nights.</t>
        </is>
      </c>
      <c r="AY10" s="25" t="inlineStr">
        <is>
          <t>June 2026 Operating Statement.xlsx</t>
        </is>
      </c>
      <c r="AZ10" s="25" t="inlineStr">
        <is>
          <t>Monthly Rooms Summary - June 2026</t>
        </is>
      </c>
    </row>
    <row r="11">
      <c r="A11" s="17" t="n">
        <v>46204</v>
      </c>
      <c r="B11" s="18">
        <f>IFERROR(IF($A11="","",DAY($A11+32-DAY($A11+32))),"")</f>
        <v/>
      </c>
      <c r="C11" s="19" t="n">
        <v>3720</v>
      </c>
      <c r="D11" s="19" t="n">
        <v>3236</v>
      </c>
      <c r="E11" s="19" t="n">
        <v>9</v>
      </c>
      <c r="F11" s="54">
        <f>IFERROR(IF($A11="","",$D11/$C11),"")</f>
        <v/>
      </c>
      <c r="G11" s="55" t="n">
        <v>663000</v>
      </c>
      <c r="H11" s="56">
        <f>IFERROR(IF($A11="","",$G11/$D11),"")</f>
        <v/>
      </c>
      <c r="I11" s="56">
        <f>IFERROR(IF($A11="","",$G11/$C11),"")</f>
        <v/>
      </c>
      <c r="J11" s="55" t="n">
        <v>178000</v>
      </c>
      <c r="K11" s="55" t="n">
        <v>47000</v>
      </c>
      <c r="L11" s="56">
        <f>IFERROR(IF($A11="","",SUM($G11,$J11,$K11)),"")</f>
        <v/>
      </c>
      <c r="M11" s="55" t="n">
        <v>141458</v>
      </c>
      <c r="N11" s="55" t="n">
        <v>99545</v>
      </c>
      <c r="O11" s="55" t="n">
        <v>20957</v>
      </c>
      <c r="P11" s="55" t="n">
        <v>83827</v>
      </c>
      <c r="Q11" s="55" t="n">
        <v>65490</v>
      </c>
      <c r="R11" s="55" t="n">
        <v>65490</v>
      </c>
      <c r="S11" s="55" t="n">
        <v>47153</v>
      </c>
      <c r="T11" s="55" t="n">
        <v>258000</v>
      </c>
      <c r="U11" s="56">
        <f>IFERROR(IF($A11="","",SUM($M11:$O11)),"")</f>
        <v/>
      </c>
      <c r="V11" s="56">
        <f>IFERROR(IF($A11="","",SUM($P11:$S11)),"")</f>
        <v/>
      </c>
      <c r="W11" s="56">
        <f>IFERROR(IF($A11="","",$L11-$U11-$V11),"")</f>
        <v/>
      </c>
      <c r="X11" s="54">
        <f>IFERROR(IF($A11="","",$W11/$L11),"")</f>
        <v/>
      </c>
      <c r="Y11" s="55" t="n">
        <v>57720</v>
      </c>
      <c r="Z11" s="56">
        <f>IFERROR(IF($A11="","",$L11*Dashboard!$E$3),"")</f>
        <v/>
      </c>
      <c r="AA11" s="56">
        <f>IFERROR(IF($A11="","",$L11*Dashboard!$E$4),"")</f>
        <v/>
      </c>
      <c r="AB11" s="56">
        <f>IFERROR(IF($A11="","",$W11-$Y11-$Z11-$AA11),"")</f>
        <v/>
      </c>
      <c r="AC11" s="54">
        <f>IFERROR(IF($A11="","",$AB11/$L11),"")</f>
        <v/>
      </c>
      <c r="AD11" s="55" t="n">
        <v>184000</v>
      </c>
      <c r="AE11" s="55" t="n">
        <v>870240</v>
      </c>
      <c r="AF11" s="55" t="n">
        <v>808080</v>
      </c>
      <c r="AG11" s="55" t="n">
        <v>0</v>
      </c>
      <c r="AH11" s="55" t="n">
        <v>45000</v>
      </c>
      <c r="AI11" s="56">
        <f>IFERROR(IF($A11="","",$AD11+$AE11-$AF11+$AG11-$AH11),"")</f>
        <v/>
      </c>
      <c r="AJ11" s="55" t="n">
        <v>896880</v>
      </c>
      <c r="AK11" s="55" t="n">
        <v>371362</v>
      </c>
      <c r="AL11" s="55" t="n">
        <v>246642</v>
      </c>
      <c r="AM11" s="56">
        <f>IFERROR(IF($A11="","",$L11-$AJ11),"")</f>
        <v/>
      </c>
      <c r="AN11" s="56">
        <f>IFERROR(IF($A11="","",$AM11/$AJ11),"")</f>
        <v/>
      </c>
      <c r="AO11" s="56">
        <f>IFERROR(IF($A11="","",$W11-$AK11),"")</f>
        <v/>
      </c>
      <c r="AP11" s="56">
        <f>IFERROR(IF($A11="","",$AO11/$AK11),"")</f>
        <v/>
      </c>
      <c r="AQ11" s="56">
        <f>IFERROR(IF($A11="","",$AB11-$AL11),"")</f>
        <v/>
      </c>
      <c r="AR11" s="56">
        <f>IFERROR(IF($A11="","",$AQ11/$AL11),"")</f>
        <v/>
      </c>
      <c r="AS11" s="55" t="n">
        <v>843600</v>
      </c>
      <c r="AT11" s="55" t="n">
        <v>338594</v>
      </c>
      <c r="AU11" s="55" t="n">
        <v>224664</v>
      </c>
      <c r="AV11" s="23" t="n">
        <v>92</v>
      </c>
      <c r="AW11" s="24" t="inlineStr">
        <is>
          <t>Final</t>
        </is>
      </c>
      <c r="AX11" s="25" t="inlineStr">
        <is>
          <t>Holiday and leisure demand produced the strongest monthly room revenue.</t>
        </is>
      </c>
      <c r="AY11" s="25" t="inlineStr">
        <is>
          <t>July 2026 Operating Statement.xlsx</t>
        </is>
      </c>
      <c r="AZ11" s="25" t="inlineStr">
        <is>
          <t>Monthly Rooms Summary - July 2026</t>
        </is>
      </c>
    </row>
    <row r="12">
      <c r="A12" s="17" t="n">
        <v>46235</v>
      </c>
      <c r="B12" s="18">
        <f>IFERROR(IF($A12="","",DAY($A12+32-DAY($A12+32))),"")</f>
        <v/>
      </c>
      <c r="C12" s="19" t="n">
        <v>3720</v>
      </c>
      <c r="D12" s="19" t="n">
        <v>3162</v>
      </c>
      <c r="E12" s="19" t="n">
        <v>10</v>
      </c>
      <c r="F12" s="54">
        <f>IFERROR(IF($A12="","",$D12/$C12),"")</f>
        <v/>
      </c>
      <c r="G12" s="55" t="n">
        <v>641000</v>
      </c>
      <c r="H12" s="56">
        <f>IFERROR(IF($A12="","",$G12/$D12),"")</f>
        <v/>
      </c>
      <c r="I12" s="56">
        <f>IFERROR(IF($A12="","",$G12/$C12),"")</f>
        <v/>
      </c>
      <c r="J12" s="55" t="n">
        <v>174000</v>
      </c>
      <c r="K12" s="55" t="n">
        <v>46000</v>
      </c>
      <c r="L12" s="56">
        <f>IFERROR(IF($A12="","",SUM($G12,$J12,$K12)),"")</f>
        <v/>
      </c>
      <c r="M12" s="55" t="n">
        <v>139947</v>
      </c>
      <c r="N12" s="55" t="n">
        <v>98481</v>
      </c>
      <c r="O12" s="55" t="n">
        <v>20733</v>
      </c>
      <c r="P12" s="55" t="n">
        <v>79901</v>
      </c>
      <c r="Q12" s="55" t="n">
        <v>62422</v>
      </c>
      <c r="R12" s="55" t="n">
        <v>62422</v>
      </c>
      <c r="S12" s="55" t="n">
        <v>44945</v>
      </c>
      <c r="T12" s="55" t="n">
        <v>251000</v>
      </c>
      <c r="U12" s="56">
        <f>IFERROR(IF($A12="","",SUM($M12:$O12)),"")</f>
        <v/>
      </c>
      <c r="V12" s="56">
        <f>IFERROR(IF($A12="","",SUM($P12:$S12)),"")</f>
        <v/>
      </c>
      <c r="W12" s="56">
        <f>IFERROR(IF($A12="","",$L12-$U12-$V12),"")</f>
        <v/>
      </c>
      <c r="X12" s="54">
        <f>IFERROR(IF($A12="","",$W12/$L12),"")</f>
        <v/>
      </c>
      <c r="Y12" s="55" t="n">
        <v>55965</v>
      </c>
      <c r="Z12" s="56">
        <f>IFERROR(IF($A12="","",$L12*Dashboard!$E$3),"")</f>
        <v/>
      </c>
      <c r="AA12" s="56">
        <f>IFERROR(IF($A12="","",$L12*Dashboard!$E$4),"")</f>
        <v/>
      </c>
      <c r="AB12" s="56">
        <f>IFERROR(IF($A12="","",$W12-$Y12-$Z12-$AA12),"")</f>
        <v/>
      </c>
      <c r="AC12" s="54">
        <f>IFERROR(IF($A12="","",$AB12/$L12),"")</f>
        <v/>
      </c>
      <c r="AD12" s="55" t="n">
        <v>178000</v>
      </c>
      <c r="AE12" s="55" t="n">
        <v>843780</v>
      </c>
      <c r="AF12" s="55" t="n">
        <v>783510</v>
      </c>
      <c r="AG12" s="55" t="n">
        <v>0</v>
      </c>
      <c r="AH12" s="55" t="n">
        <v>45000</v>
      </c>
      <c r="AI12" s="56">
        <f>IFERROR(IF($A12="","",$AD12+$AE12-$AF12+$AG12-$AH12),"")</f>
        <v/>
      </c>
      <c r="AJ12" s="55" t="n">
        <v>869610</v>
      </c>
      <c r="AK12" s="55" t="n">
        <v>359192</v>
      </c>
      <c r="AL12" s="55" t="n">
        <v>238273</v>
      </c>
      <c r="AM12" s="56">
        <f>IFERROR(IF($A12="","",$L12-$AJ12),"")</f>
        <v/>
      </c>
      <c r="AN12" s="56">
        <f>IFERROR(IF($A12="","",$AM12/$AJ12),"")</f>
        <v/>
      </c>
      <c r="AO12" s="56">
        <f>IFERROR(IF($A12="","",$W12-$AK12),"")</f>
        <v/>
      </c>
      <c r="AP12" s="56">
        <f>IFERROR(IF($A12="","",$AO12/$AK12),"")</f>
        <v/>
      </c>
      <c r="AQ12" s="56">
        <f>IFERROR(IF($A12="","",$AB12-$AL12),"")</f>
        <v/>
      </c>
      <c r="AR12" s="56">
        <f>IFERROR(IF($A12="","",$AQ12/$AL12),"")</f>
        <v/>
      </c>
      <c r="AS12" s="55" t="n">
        <v>817950</v>
      </c>
      <c r="AT12" s="55" t="n">
        <v>327499</v>
      </c>
      <c r="AU12" s="55" t="n">
        <v>217041</v>
      </c>
      <c r="AV12" s="23" t="n">
        <v>91</v>
      </c>
      <c r="AW12" s="24" t="inlineStr">
        <is>
          <t>Final</t>
        </is>
      </c>
      <c r="AX12" s="25" t="inlineStr">
        <is>
          <t>Group production remained favorable despite modest weekday softness.</t>
        </is>
      </c>
      <c r="AY12" s="25" t="inlineStr">
        <is>
          <t>August 2026 Operating Statement.xlsx</t>
        </is>
      </c>
      <c r="AZ12" s="25" t="inlineStr">
        <is>
          <t>Monthly Rooms Summary - August 2026</t>
        </is>
      </c>
    </row>
    <row r="13">
      <c r="A13" s="17" t="n">
        <v>46266</v>
      </c>
      <c r="B13" s="18">
        <f>IFERROR(IF($A13="","",DAY($A13+32-DAY($A13+32))),"")</f>
        <v/>
      </c>
      <c r="C13" s="19" t="n">
        <v>3600</v>
      </c>
      <c r="D13" s="19" t="n">
        <v>2844</v>
      </c>
      <c r="E13" s="19" t="n">
        <v>11</v>
      </c>
      <c r="F13" s="54">
        <f>IFERROR(IF($A13="","",$D13/$C13),"")</f>
        <v/>
      </c>
      <c r="G13" s="55" t="n">
        <v>548000</v>
      </c>
      <c r="H13" s="56">
        <f>IFERROR(IF($A13="","",$G13/$D13),"")</f>
        <v/>
      </c>
      <c r="I13" s="56">
        <f>IFERROR(IF($A13="","",$G13/$C13),"")</f>
        <v/>
      </c>
      <c r="J13" s="55" t="n">
        <v>151000</v>
      </c>
      <c r="K13" s="55" t="n">
        <v>40000</v>
      </c>
      <c r="L13" s="56">
        <f>IFERROR(IF($A13="","",SUM($G13,$J13,$K13)),"")</f>
        <v/>
      </c>
      <c r="M13" s="55" t="n">
        <v>122511</v>
      </c>
      <c r="N13" s="55" t="n">
        <v>86212</v>
      </c>
      <c r="O13" s="55" t="n">
        <v>18150</v>
      </c>
      <c r="P13" s="55" t="n">
        <v>72126</v>
      </c>
      <c r="Q13" s="55" t="n">
        <v>56349</v>
      </c>
      <c r="R13" s="55" t="n">
        <v>56349</v>
      </c>
      <c r="S13" s="55" t="n">
        <v>40571</v>
      </c>
      <c r="T13" s="55" t="n">
        <v>222000</v>
      </c>
      <c r="U13" s="56">
        <f>IFERROR(IF($A13="","",SUM($M13:$O13)),"")</f>
        <v/>
      </c>
      <c r="V13" s="56">
        <f>IFERROR(IF($A13="","",SUM($P13:$S13)),"")</f>
        <v/>
      </c>
      <c r="W13" s="56">
        <f>IFERROR(IF($A13="","",$L13-$U13-$V13),"")</f>
        <v/>
      </c>
      <c r="X13" s="54">
        <f>IFERROR(IF($A13="","",$W13/$L13),"")</f>
        <v/>
      </c>
      <c r="Y13" s="55" t="n">
        <v>48035</v>
      </c>
      <c r="Z13" s="56">
        <f>IFERROR(IF($A13="","",$L13*Dashboard!$E$3),"")</f>
        <v/>
      </c>
      <c r="AA13" s="56">
        <f>IFERROR(IF($A13="","",$L13*Dashboard!$E$4),"")</f>
        <v/>
      </c>
      <c r="AB13" s="56">
        <f>IFERROR(IF($A13="","",$W13-$Y13-$Z13-$AA13),"")</f>
        <v/>
      </c>
      <c r="AC13" s="54">
        <f>IFERROR(IF($A13="","",$AB13/$L13),"")</f>
        <v/>
      </c>
      <c r="AD13" s="55" t="n">
        <v>172000</v>
      </c>
      <c r="AE13" s="55" t="n">
        <v>724220</v>
      </c>
      <c r="AF13" s="55" t="n">
        <v>672490</v>
      </c>
      <c r="AG13" s="55" t="n">
        <v>0</v>
      </c>
      <c r="AH13" s="55" t="n">
        <v>20000</v>
      </c>
      <c r="AI13" s="56">
        <f>IFERROR(IF($A13="","",$AD13+$AE13-$AF13+$AG13-$AH13),"")</f>
        <v/>
      </c>
      <c r="AJ13" s="55" t="n">
        <v>746390</v>
      </c>
      <c r="AK13" s="55" t="n">
        <v>292467</v>
      </c>
      <c r="AL13" s="55" t="n">
        <v>188837</v>
      </c>
      <c r="AM13" s="56">
        <f>IFERROR(IF($A13="","",$L13-$AJ13),"")</f>
        <v/>
      </c>
      <c r="AN13" s="56">
        <f>IFERROR(IF($A13="","",$AM13/$AJ13),"")</f>
        <v/>
      </c>
      <c r="AO13" s="56">
        <f>IFERROR(IF($A13="","",$W13-$AK13),"")</f>
        <v/>
      </c>
      <c r="AP13" s="56">
        <f>IFERROR(IF($A13="","",$AO13/$AK13),"")</f>
        <v/>
      </c>
      <c r="AQ13" s="56">
        <f>IFERROR(IF($A13="","",$AB13-$AL13),"")</f>
        <v/>
      </c>
      <c r="AR13" s="56">
        <f>IFERROR(IF($A13="","",$AQ13/$AL13),"")</f>
        <v/>
      </c>
      <c r="AS13" s="55" t="n">
        <v>702050</v>
      </c>
      <c r="AT13" s="55" t="n">
        <v>266661</v>
      </c>
      <c r="AU13" s="55" t="n">
        <v>172010</v>
      </c>
      <c r="AV13" s="23" t="n">
        <v>89</v>
      </c>
      <c r="AW13" s="24" t="inlineStr">
        <is>
          <t>Final</t>
        </is>
      </c>
      <c r="AX13" s="25" t="inlineStr">
        <is>
          <t>Maintenance work temporarily reduced sellable inventory on several room nights.</t>
        </is>
      </c>
      <c r="AY13" s="25" t="inlineStr">
        <is>
          <t>September 2026 Operating Statement.xlsx</t>
        </is>
      </c>
      <c r="AZ13" s="25" t="inlineStr">
        <is>
          <t>Monthly Rooms Summary - September 2026</t>
        </is>
      </c>
    </row>
    <row r="14">
      <c r="A14" s="17" t="n">
        <v>46296</v>
      </c>
      <c r="B14" s="18">
        <f>IFERROR(IF($A14="","",DAY($A14+32-DAY($A14+32))),"")</f>
        <v/>
      </c>
      <c r="C14" s="19" t="n">
        <v>3720</v>
      </c>
      <c r="D14" s="19" t="n">
        <v>2939</v>
      </c>
      <c r="E14" s="19" t="n">
        <v>12</v>
      </c>
      <c r="F14" s="54">
        <f>IFERROR(IF($A14="","",$D14/$C14),"")</f>
        <v/>
      </c>
      <c r="G14" s="55" t="n">
        <v>572000</v>
      </c>
      <c r="H14" s="56">
        <f>IFERROR(IF($A14="","",$G14/$D14),"")</f>
        <v/>
      </c>
      <c r="I14" s="56">
        <f>IFERROR(IF($A14="","",$G14/$C14),"")</f>
        <v/>
      </c>
      <c r="J14" s="55" t="n">
        <v>158000</v>
      </c>
      <c r="K14" s="55" t="n">
        <v>41000</v>
      </c>
      <c r="L14" s="56">
        <f>IFERROR(IF($A14="","",SUM($G14,$J14,$K14)),"")</f>
        <v/>
      </c>
      <c r="M14" s="55" t="n">
        <v>122820</v>
      </c>
      <c r="N14" s="55" t="n">
        <v>86429</v>
      </c>
      <c r="O14" s="55" t="n">
        <v>18196</v>
      </c>
      <c r="P14" s="55" t="n">
        <v>74016</v>
      </c>
      <c r="Q14" s="55" t="n">
        <v>57825</v>
      </c>
      <c r="R14" s="55" t="n">
        <v>57825</v>
      </c>
      <c r="S14" s="55" t="n">
        <v>41634</v>
      </c>
      <c r="T14" s="55" t="n">
        <v>229000</v>
      </c>
      <c r="U14" s="56">
        <f>IFERROR(IF($A14="","",SUM($M14:$O14)),"")</f>
        <v/>
      </c>
      <c r="V14" s="56">
        <f>IFERROR(IF($A14="","",SUM($P14:$S14)),"")</f>
        <v/>
      </c>
      <c r="W14" s="56">
        <f>IFERROR(IF($A14="","",$L14-$U14-$V14),"")</f>
        <v/>
      </c>
      <c r="X14" s="54">
        <f>IFERROR(IF($A14="","",$W14/$L14),"")</f>
        <v/>
      </c>
      <c r="Y14" s="55" t="n">
        <v>50115</v>
      </c>
      <c r="Z14" s="56">
        <f>IFERROR(IF($A14="","",$L14*Dashboard!$E$3),"")</f>
        <v/>
      </c>
      <c r="AA14" s="56">
        <f>IFERROR(IF($A14="","",$L14*Dashboard!$E$4),"")</f>
        <v/>
      </c>
      <c r="AB14" s="56">
        <f>IFERROR(IF($A14="","",$W14-$Y14-$Z14-$AA14),"")</f>
        <v/>
      </c>
      <c r="AC14" s="54">
        <f>IFERROR(IF($A14="","",$AB14/$L14),"")</f>
        <v/>
      </c>
      <c r="AD14" s="55" t="n">
        <v>166000</v>
      </c>
      <c r="AE14" s="55" t="n">
        <v>755580</v>
      </c>
      <c r="AF14" s="55" t="n">
        <v>701610</v>
      </c>
      <c r="AG14" s="55" t="n">
        <v>0</v>
      </c>
      <c r="AH14" s="55" t="n">
        <v>20000</v>
      </c>
      <c r="AI14" s="56">
        <f>IFERROR(IF($A14="","",$AD14+$AE14-$AF14+$AG14-$AH14),"")</f>
        <v/>
      </c>
      <c r="AJ14" s="55" t="n">
        <v>778710</v>
      </c>
      <c r="AK14" s="55" t="n">
        <v>318500</v>
      </c>
      <c r="AL14" s="55" t="n">
        <v>210252</v>
      </c>
      <c r="AM14" s="56">
        <f>IFERROR(IF($A14="","",$L14-$AJ14),"")</f>
        <v/>
      </c>
      <c r="AN14" s="56">
        <f>IFERROR(IF($A14="","",$AM14/$AJ14),"")</f>
        <v/>
      </c>
      <c r="AO14" s="56">
        <f>IFERROR(IF($A14="","",$W14-$AK14),"")</f>
        <v/>
      </c>
      <c r="AP14" s="56">
        <f>IFERROR(IF($A14="","",$AO14/$AK14),"")</f>
        <v/>
      </c>
      <c r="AQ14" s="56">
        <f>IFERROR(IF($A14="","",$AB14-$AL14),"")</f>
        <v/>
      </c>
      <c r="AR14" s="56">
        <f>IFERROR(IF($A14="","",$AQ14/$AL14),"")</f>
        <v/>
      </c>
      <c r="AS14" s="55" t="n">
        <v>732450</v>
      </c>
      <c r="AT14" s="55" t="n">
        <v>290397</v>
      </c>
      <c r="AU14" s="55" t="n">
        <v>191516</v>
      </c>
      <c r="AV14" s="23" t="n">
        <v>90</v>
      </c>
      <c r="AW14" s="24" t="inlineStr">
        <is>
          <t>Under Review</t>
        </is>
      </c>
      <c r="AX14" s="25" t="inlineStr">
        <is>
          <t>Corporate negotiated demand improved; banquet pace remains under review.</t>
        </is>
      </c>
      <c r="AY14" s="25" t="inlineStr">
        <is>
          <t>October 2026 Operating Statement.xlsx</t>
        </is>
      </c>
      <c r="AZ14" s="25" t="inlineStr">
        <is>
          <t>Monthly Rooms Summary - October 2026</t>
        </is>
      </c>
    </row>
    <row r="15">
      <c r="A15" s="26" t="n"/>
      <c r="B15" s="18">
        <f>IFERROR(IF($A15="","",DAY($A15+32-DAY($A15+32))),"")</f>
        <v/>
      </c>
      <c r="C15" s="27" t="n"/>
      <c r="D15" s="27" t="n"/>
      <c r="E15" s="27" t="n"/>
      <c r="F15" s="54">
        <f>IFERROR(IF($A15="","",$D15/$C15),"")</f>
        <v/>
      </c>
      <c r="G15" s="57" t="n"/>
      <c r="H15" s="56">
        <f>IFERROR(IF($A15="","",$G15/$D15),"")</f>
        <v/>
      </c>
      <c r="I15" s="56">
        <f>IFERROR(IF($A15="","",$G15/$C15),"")</f>
        <v/>
      </c>
      <c r="J15" s="57" t="n"/>
      <c r="K15" s="57" t="n"/>
      <c r="L15" s="56">
        <f>IFERROR(IF($A15="","",SUM($G15,$J15,$K15)),"")</f>
        <v/>
      </c>
      <c r="M15" s="57" t="n"/>
      <c r="N15" s="57" t="n"/>
      <c r="O15" s="57" t="n"/>
      <c r="P15" s="57" t="n"/>
      <c r="Q15" s="57" t="n"/>
      <c r="R15" s="57" t="n"/>
      <c r="S15" s="57" t="n"/>
      <c r="T15" s="57" t="n"/>
      <c r="U15" s="56">
        <f>IFERROR(IF($A15="","",SUM($M15:$O15)),"")</f>
        <v/>
      </c>
      <c r="V15" s="56">
        <f>IFERROR(IF($A15="","",SUM($P15:$S15)),"")</f>
        <v/>
      </c>
      <c r="W15" s="56">
        <f>IFERROR(IF($A15="","",$L15-$U15-$V15),"")</f>
        <v/>
      </c>
      <c r="X15" s="54">
        <f>IFERROR(IF($A15="","",$W15/$L15),"")</f>
        <v/>
      </c>
      <c r="Y15" s="57" t="n"/>
      <c r="Z15" s="56">
        <f>IFERROR(IF($A15="","",$L15*Dashboard!$E$3),"")</f>
        <v/>
      </c>
      <c r="AA15" s="56">
        <f>IFERROR(IF($A15="","",$L15*Dashboard!$E$4),"")</f>
        <v/>
      </c>
      <c r="AB15" s="56">
        <f>IFERROR(IF($A15="","",$W15-$Y15-$Z15-$AA15),"")</f>
        <v/>
      </c>
      <c r="AC15" s="54">
        <f>IFERROR(IF($A15="","",$AB15/$L15),"")</f>
        <v/>
      </c>
      <c r="AD15" s="57" t="n"/>
      <c r="AE15" s="57" t="n"/>
      <c r="AF15" s="57" t="n"/>
      <c r="AG15" s="57" t="n"/>
      <c r="AH15" s="57" t="n"/>
      <c r="AI15" s="56">
        <f>IFERROR(IF($A15="","",$AD15+$AE15-$AF15+$AG15-$AH15),"")</f>
        <v/>
      </c>
      <c r="AJ15" s="57" t="n"/>
      <c r="AK15" s="57" t="n"/>
      <c r="AL15" s="57" t="n"/>
      <c r="AM15" s="56">
        <f>IFERROR(IF($A15="","",$L15-$AJ15),"")</f>
        <v/>
      </c>
      <c r="AN15" s="56">
        <f>IFERROR(IF($A15="","",$AM15/$AJ15),"")</f>
        <v/>
      </c>
      <c r="AO15" s="56">
        <f>IFERROR(IF($A15="","",$W15-$AK15),"")</f>
        <v/>
      </c>
      <c r="AP15" s="56">
        <f>IFERROR(IF($A15="","",$AO15/$AK15),"")</f>
        <v/>
      </c>
      <c r="AQ15" s="56">
        <f>IFERROR(IF($A15="","",$AB15-$AL15),"")</f>
        <v/>
      </c>
      <c r="AR15" s="56">
        <f>IFERROR(IF($A15="","",$AQ15/$AL15),"")</f>
        <v/>
      </c>
      <c r="AS15" s="57" t="n"/>
      <c r="AT15" s="57" t="n"/>
      <c r="AU15" s="57" t="n"/>
      <c r="AV15" s="29" t="n"/>
      <c r="AW15" s="30" t="n"/>
      <c r="AX15" s="31" t="n"/>
      <c r="AY15" s="31" t="n"/>
      <c r="AZ15" s="31" t="n"/>
    </row>
    <row r="16">
      <c r="A16" s="26" t="n"/>
      <c r="B16" s="18">
        <f>IFERROR(IF($A16="","",DAY($A16+32-DAY($A16+32))),"")</f>
        <v/>
      </c>
      <c r="C16" s="27" t="n"/>
      <c r="D16" s="27" t="n"/>
      <c r="E16" s="27" t="n"/>
      <c r="F16" s="54">
        <f>IFERROR(IF($A16="","",$D16/$C16),"")</f>
        <v/>
      </c>
      <c r="G16" s="57" t="n"/>
      <c r="H16" s="56">
        <f>IFERROR(IF($A16="","",$G16/$D16),"")</f>
        <v/>
      </c>
      <c r="I16" s="56">
        <f>IFERROR(IF($A16="","",$G16/$C16),"")</f>
        <v/>
      </c>
      <c r="J16" s="57" t="n"/>
      <c r="K16" s="57" t="n"/>
      <c r="L16" s="56">
        <f>IFERROR(IF($A16="","",SUM($G16,$J16,$K16)),"")</f>
        <v/>
      </c>
      <c r="M16" s="57" t="n"/>
      <c r="N16" s="57" t="n"/>
      <c r="O16" s="57" t="n"/>
      <c r="P16" s="57" t="n"/>
      <c r="Q16" s="57" t="n"/>
      <c r="R16" s="57" t="n"/>
      <c r="S16" s="57" t="n"/>
      <c r="T16" s="57" t="n"/>
      <c r="U16" s="56">
        <f>IFERROR(IF($A16="","",SUM($M16:$O16)),"")</f>
        <v/>
      </c>
      <c r="V16" s="56">
        <f>IFERROR(IF($A16="","",SUM($P16:$S16)),"")</f>
        <v/>
      </c>
      <c r="W16" s="56">
        <f>IFERROR(IF($A16="","",$L16-$U16-$V16),"")</f>
        <v/>
      </c>
      <c r="X16" s="54">
        <f>IFERROR(IF($A16="","",$W16/$L16),"")</f>
        <v/>
      </c>
      <c r="Y16" s="57" t="n"/>
      <c r="Z16" s="56">
        <f>IFERROR(IF($A16="","",$L16*Dashboard!$E$3),"")</f>
        <v/>
      </c>
      <c r="AA16" s="56">
        <f>IFERROR(IF($A16="","",$L16*Dashboard!$E$4),"")</f>
        <v/>
      </c>
      <c r="AB16" s="56">
        <f>IFERROR(IF($A16="","",$W16-$Y16-$Z16-$AA16),"")</f>
        <v/>
      </c>
      <c r="AC16" s="54">
        <f>IFERROR(IF($A16="","",$AB16/$L16),"")</f>
        <v/>
      </c>
      <c r="AD16" s="57" t="n"/>
      <c r="AE16" s="57" t="n"/>
      <c r="AF16" s="57" t="n"/>
      <c r="AG16" s="57" t="n"/>
      <c r="AH16" s="57" t="n"/>
      <c r="AI16" s="56">
        <f>IFERROR(IF($A16="","",$AD16+$AE16-$AF16+$AG16-$AH16),"")</f>
        <v/>
      </c>
      <c r="AJ16" s="57" t="n"/>
      <c r="AK16" s="57" t="n"/>
      <c r="AL16" s="57" t="n"/>
      <c r="AM16" s="56">
        <f>IFERROR(IF($A16="","",$L16-$AJ16),"")</f>
        <v/>
      </c>
      <c r="AN16" s="56">
        <f>IFERROR(IF($A16="","",$AM16/$AJ16),"")</f>
        <v/>
      </c>
      <c r="AO16" s="56">
        <f>IFERROR(IF($A16="","",$W16-$AK16),"")</f>
        <v/>
      </c>
      <c r="AP16" s="56">
        <f>IFERROR(IF($A16="","",$AO16/$AK16),"")</f>
        <v/>
      </c>
      <c r="AQ16" s="56">
        <f>IFERROR(IF($A16="","",$AB16-$AL16),"")</f>
        <v/>
      </c>
      <c r="AR16" s="56">
        <f>IFERROR(IF($A16="","",$AQ16/$AL16),"")</f>
        <v/>
      </c>
      <c r="AS16" s="57" t="n"/>
      <c r="AT16" s="57" t="n"/>
      <c r="AU16" s="57" t="n"/>
      <c r="AV16" s="29" t="n"/>
      <c r="AW16" s="30" t="n"/>
      <c r="AX16" s="31" t="n"/>
      <c r="AY16" s="31" t="n"/>
      <c r="AZ16" s="31" t="n"/>
    </row>
    <row r="17">
      <c r="A17" s="26" t="n"/>
      <c r="B17" s="18">
        <f>IFERROR(IF($A17="","",DAY($A17+32-DAY($A17+32))),"")</f>
        <v/>
      </c>
      <c r="C17" s="27" t="n"/>
      <c r="D17" s="27" t="n"/>
      <c r="E17" s="27" t="n"/>
      <c r="F17" s="54">
        <f>IFERROR(IF($A17="","",$D17/$C17),"")</f>
        <v/>
      </c>
      <c r="G17" s="57" t="n"/>
      <c r="H17" s="56">
        <f>IFERROR(IF($A17="","",$G17/$D17),"")</f>
        <v/>
      </c>
      <c r="I17" s="56">
        <f>IFERROR(IF($A17="","",$G17/$C17),"")</f>
        <v/>
      </c>
      <c r="J17" s="57" t="n"/>
      <c r="K17" s="57" t="n"/>
      <c r="L17" s="56">
        <f>IFERROR(IF($A17="","",SUM($G17,$J17,$K17)),"")</f>
        <v/>
      </c>
      <c r="M17" s="57" t="n"/>
      <c r="N17" s="57" t="n"/>
      <c r="O17" s="57" t="n"/>
      <c r="P17" s="57" t="n"/>
      <c r="Q17" s="57" t="n"/>
      <c r="R17" s="57" t="n"/>
      <c r="S17" s="57" t="n"/>
      <c r="T17" s="57" t="n"/>
      <c r="U17" s="56">
        <f>IFERROR(IF($A17="","",SUM($M17:$O17)),"")</f>
        <v/>
      </c>
      <c r="V17" s="56">
        <f>IFERROR(IF($A17="","",SUM($P17:$S17)),"")</f>
        <v/>
      </c>
      <c r="W17" s="56">
        <f>IFERROR(IF($A17="","",$L17-$U17-$V17),"")</f>
        <v/>
      </c>
      <c r="X17" s="54">
        <f>IFERROR(IF($A17="","",$W17/$L17),"")</f>
        <v/>
      </c>
      <c r="Y17" s="57" t="n"/>
      <c r="Z17" s="56">
        <f>IFERROR(IF($A17="","",$L17*Dashboard!$E$3),"")</f>
        <v/>
      </c>
      <c r="AA17" s="56">
        <f>IFERROR(IF($A17="","",$L17*Dashboard!$E$4),"")</f>
        <v/>
      </c>
      <c r="AB17" s="56">
        <f>IFERROR(IF($A17="","",$W17-$Y17-$Z17-$AA17),"")</f>
        <v/>
      </c>
      <c r="AC17" s="54">
        <f>IFERROR(IF($A17="","",$AB17/$L17),"")</f>
        <v/>
      </c>
      <c r="AD17" s="57" t="n"/>
      <c r="AE17" s="57" t="n"/>
      <c r="AF17" s="57" t="n"/>
      <c r="AG17" s="57" t="n"/>
      <c r="AH17" s="57" t="n"/>
      <c r="AI17" s="56">
        <f>IFERROR(IF($A17="","",$AD17+$AE17-$AF17+$AG17-$AH17),"")</f>
        <v/>
      </c>
      <c r="AJ17" s="57" t="n"/>
      <c r="AK17" s="57" t="n"/>
      <c r="AL17" s="57" t="n"/>
      <c r="AM17" s="56">
        <f>IFERROR(IF($A17="","",$L17-$AJ17),"")</f>
        <v/>
      </c>
      <c r="AN17" s="56">
        <f>IFERROR(IF($A17="","",$AM17/$AJ17),"")</f>
        <v/>
      </c>
      <c r="AO17" s="56">
        <f>IFERROR(IF($A17="","",$W17-$AK17),"")</f>
        <v/>
      </c>
      <c r="AP17" s="56">
        <f>IFERROR(IF($A17="","",$AO17/$AK17),"")</f>
        <v/>
      </c>
      <c r="AQ17" s="56">
        <f>IFERROR(IF($A17="","",$AB17-$AL17),"")</f>
        <v/>
      </c>
      <c r="AR17" s="56">
        <f>IFERROR(IF($A17="","",$AQ17/$AL17),"")</f>
        <v/>
      </c>
      <c r="AS17" s="57" t="n"/>
      <c r="AT17" s="57" t="n"/>
      <c r="AU17" s="57" t="n"/>
      <c r="AV17" s="29" t="n"/>
      <c r="AW17" s="30" t="n"/>
      <c r="AX17" s="31" t="n"/>
      <c r="AY17" s="31" t="n"/>
      <c r="AZ17" s="31" t="n"/>
    </row>
    <row r="18">
      <c r="A18" s="26" t="n"/>
      <c r="B18" s="18">
        <f>IFERROR(IF($A18="","",DAY($A18+32-DAY($A18+32))),"")</f>
        <v/>
      </c>
      <c r="C18" s="27" t="n"/>
      <c r="D18" s="27" t="n"/>
      <c r="E18" s="27" t="n"/>
      <c r="F18" s="54">
        <f>IFERROR(IF($A18="","",$D18/$C18),"")</f>
        <v/>
      </c>
      <c r="G18" s="57" t="n"/>
      <c r="H18" s="56">
        <f>IFERROR(IF($A18="","",$G18/$D18),"")</f>
        <v/>
      </c>
      <c r="I18" s="56">
        <f>IFERROR(IF($A18="","",$G18/$C18),"")</f>
        <v/>
      </c>
      <c r="J18" s="57" t="n"/>
      <c r="K18" s="57" t="n"/>
      <c r="L18" s="56">
        <f>IFERROR(IF($A18="","",SUM($G18,$J18,$K18)),"")</f>
        <v/>
      </c>
      <c r="M18" s="57" t="n"/>
      <c r="N18" s="57" t="n"/>
      <c r="O18" s="57" t="n"/>
      <c r="P18" s="57" t="n"/>
      <c r="Q18" s="57" t="n"/>
      <c r="R18" s="57" t="n"/>
      <c r="S18" s="57" t="n"/>
      <c r="T18" s="57" t="n"/>
      <c r="U18" s="56">
        <f>IFERROR(IF($A18="","",SUM($M18:$O18)),"")</f>
        <v/>
      </c>
      <c r="V18" s="56">
        <f>IFERROR(IF($A18="","",SUM($P18:$S18)),"")</f>
        <v/>
      </c>
      <c r="W18" s="56">
        <f>IFERROR(IF($A18="","",$L18-$U18-$V18),"")</f>
        <v/>
      </c>
      <c r="X18" s="54">
        <f>IFERROR(IF($A18="","",$W18/$L18),"")</f>
        <v/>
      </c>
      <c r="Y18" s="57" t="n"/>
      <c r="Z18" s="56">
        <f>IFERROR(IF($A18="","",$L18*Dashboard!$E$3),"")</f>
        <v/>
      </c>
      <c r="AA18" s="56">
        <f>IFERROR(IF($A18="","",$L18*Dashboard!$E$4),"")</f>
        <v/>
      </c>
      <c r="AB18" s="56">
        <f>IFERROR(IF($A18="","",$W18-$Y18-$Z18-$AA18),"")</f>
        <v/>
      </c>
      <c r="AC18" s="54">
        <f>IFERROR(IF($A18="","",$AB18/$L18),"")</f>
        <v/>
      </c>
      <c r="AD18" s="57" t="n"/>
      <c r="AE18" s="57" t="n"/>
      <c r="AF18" s="57" t="n"/>
      <c r="AG18" s="57" t="n"/>
      <c r="AH18" s="57" t="n"/>
      <c r="AI18" s="56">
        <f>IFERROR(IF($A18="","",$AD18+$AE18-$AF18+$AG18-$AH18),"")</f>
        <v/>
      </c>
      <c r="AJ18" s="57" t="n"/>
      <c r="AK18" s="57" t="n"/>
      <c r="AL18" s="57" t="n"/>
      <c r="AM18" s="56">
        <f>IFERROR(IF($A18="","",$L18-$AJ18),"")</f>
        <v/>
      </c>
      <c r="AN18" s="56">
        <f>IFERROR(IF($A18="","",$AM18/$AJ18),"")</f>
        <v/>
      </c>
      <c r="AO18" s="56">
        <f>IFERROR(IF($A18="","",$W18-$AK18),"")</f>
        <v/>
      </c>
      <c r="AP18" s="56">
        <f>IFERROR(IF($A18="","",$AO18/$AK18),"")</f>
        <v/>
      </c>
      <c r="AQ18" s="56">
        <f>IFERROR(IF($A18="","",$AB18-$AL18),"")</f>
        <v/>
      </c>
      <c r="AR18" s="56">
        <f>IFERROR(IF($A18="","",$AQ18/$AL18),"")</f>
        <v/>
      </c>
      <c r="AS18" s="57" t="n"/>
      <c r="AT18" s="57" t="n"/>
      <c r="AU18" s="57" t="n"/>
      <c r="AV18" s="29" t="n"/>
      <c r="AW18" s="30" t="n"/>
      <c r="AX18" s="31" t="n"/>
      <c r="AY18" s="31" t="n"/>
      <c r="AZ18" s="31" t="n"/>
    </row>
    <row r="19">
      <c r="A19" s="26" t="n"/>
      <c r="B19" s="18">
        <f>IFERROR(IF($A19="","",DAY($A19+32-DAY($A19+32))),"")</f>
        <v/>
      </c>
      <c r="C19" s="27" t="n"/>
      <c r="D19" s="27" t="n"/>
      <c r="E19" s="27" t="n"/>
      <c r="F19" s="54">
        <f>IFERROR(IF($A19="","",$D19/$C19),"")</f>
        <v/>
      </c>
      <c r="G19" s="57" t="n"/>
      <c r="H19" s="56">
        <f>IFERROR(IF($A19="","",$G19/$D19),"")</f>
        <v/>
      </c>
      <c r="I19" s="56">
        <f>IFERROR(IF($A19="","",$G19/$C19),"")</f>
        <v/>
      </c>
      <c r="J19" s="57" t="n"/>
      <c r="K19" s="57" t="n"/>
      <c r="L19" s="56">
        <f>IFERROR(IF($A19="","",SUM($G19,$J19,$K19)),"")</f>
        <v/>
      </c>
      <c r="M19" s="57" t="n"/>
      <c r="N19" s="57" t="n"/>
      <c r="O19" s="57" t="n"/>
      <c r="P19" s="57" t="n"/>
      <c r="Q19" s="57" t="n"/>
      <c r="R19" s="57" t="n"/>
      <c r="S19" s="57" t="n"/>
      <c r="T19" s="57" t="n"/>
      <c r="U19" s="56">
        <f>IFERROR(IF($A19="","",SUM($M19:$O19)),"")</f>
        <v/>
      </c>
      <c r="V19" s="56">
        <f>IFERROR(IF($A19="","",SUM($P19:$S19)),"")</f>
        <v/>
      </c>
      <c r="W19" s="56">
        <f>IFERROR(IF($A19="","",$L19-$U19-$V19),"")</f>
        <v/>
      </c>
      <c r="X19" s="54">
        <f>IFERROR(IF($A19="","",$W19/$L19),"")</f>
        <v/>
      </c>
      <c r="Y19" s="57" t="n"/>
      <c r="Z19" s="56">
        <f>IFERROR(IF($A19="","",$L19*Dashboard!$E$3),"")</f>
        <v/>
      </c>
      <c r="AA19" s="56">
        <f>IFERROR(IF($A19="","",$L19*Dashboard!$E$4),"")</f>
        <v/>
      </c>
      <c r="AB19" s="56">
        <f>IFERROR(IF($A19="","",$W19-$Y19-$Z19-$AA19),"")</f>
        <v/>
      </c>
      <c r="AC19" s="54">
        <f>IFERROR(IF($A19="","",$AB19/$L19),"")</f>
        <v/>
      </c>
      <c r="AD19" s="57" t="n"/>
      <c r="AE19" s="57" t="n"/>
      <c r="AF19" s="57" t="n"/>
      <c r="AG19" s="57" t="n"/>
      <c r="AH19" s="57" t="n"/>
      <c r="AI19" s="56">
        <f>IFERROR(IF($A19="","",$AD19+$AE19-$AF19+$AG19-$AH19),"")</f>
        <v/>
      </c>
      <c r="AJ19" s="57" t="n"/>
      <c r="AK19" s="57" t="n"/>
      <c r="AL19" s="57" t="n"/>
      <c r="AM19" s="56">
        <f>IFERROR(IF($A19="","",$L19-$AJ19),"")</f>
        <v/>
      </c>
      <c r="AN19" s="56">
        <f>IFERROR(IF($A19="","",$AM19/$AJ19),"")</f>
        <v/>
      </c>
      <c r="AO19" s="56">
        <f>IFERROR(IF($A19="","",$W19-$AK19),"")</f>
        <v/>
      </c>
      <c r="AP19" s="56">
        <f>IFERROR(IF($A19="","",$AO19/$AK19),"")</f>
        <v/>
      </c>
      <c r="AQ19" s="56">
        <f>IFERROR(IF($A19="","",$AB19-$AL19),"")</f>
        <v/>
      </c>
      <c r="AR19" s="56">
        <f>IFERROR(IF($A19="","",$AQ19/$AL19),"")</f>
        <v/>
      </c>
      <c r="AS19" s="57" t="n"/>
      <c r="AT19" s="57" t="n"/>
      <c r="AU19" s="57" t="n"/>
      <c r="AV19" s="29" t="n"/>
      <c r="AW19" s="30" t="n"/>
      <c r="AX19" s="31" t="n"/>
      <c r="AY19" s="31" t="n"/>
      <c r="AZ19" s="31" t="n"/>
    </row>
    <row r="20">
      <c r="A20" s="26" t="n"/>
      <c r="B20" s="18">
        <f>IFERROR(IF($A20="","",DAY($A20+32-DAY($A20+32))),"")</f>
        <v/>
      </c>
      <c r="C20" s="27" t="n"/>
      <c r="D20" s="27" t="n"/>
      <c r="E20" s="27" t="n"/>
      <c r="F20" s="54">
        <f>IFERROR(IF($A20="","",$D20/$C20),"")</f>
        <v/>
      </c>
      <c r="G20" s="57" t="n"/>
      <c r="H20" s="56">
        <f>IFERROR(IF($A20="","",$G20/$D20),"")</f>
        <v/>
      </c>
      <c r="I20" s="56">
        <f>IFERROR(IF($A20="","",$G20/$C20),"")</f>
        <v/>
      </c>
      <c r="J20" s="57" t="n"/>
      <c r="K20" s="57" t="n"/>
      <c r="L20" s="56">
        <f>IFERROR(IF($A20="","",SUM($G20,$J20,$K20)),"")</f>
        <v/>
      </c>
      <c r="M20" s="57" t="n"/>
      <c r="N20" s="57" t="n"/>
      <c r="O20" s="57" t="n"/>
      <c r="P20" s="57" t="n"/>
      <c r="Q20" s="57" t="n"/>
      <c r="R20" s="57" t="n"/>
      <c r="S20" s="57" t="n"/>
      <c r="T20" s="57" t="n"/>
      <c r="U20" s="56">
        <f>IFERROR(IF($A20="","",SUM($M20:$O20)),"")</f>
        <v/>
      </c>
      <c r="V20" s="56">
        <f>IFERROR(IF($A20="","",SUM($P20:$S20)),"")</f>
        <v/>
      </c>
      <c r="W20" s="56">
        <f>IFERROR(IF($A20="","",$L20-$U20-$V20),"")</f>
        <v/>
      </c>
      <c r="X20" s="54">
        <f>IFERROR(IF($A20="","",$W20/$L20),"")</f>
        <v/>
      </c>
      <c r="Y20" s="57" t="n"/>
      <c r="Z20" s="56">
        <f>IFERROR(IF($A20="","",$L20*Dashboard!$E$3),"")</f>
        <v/>
      </c>
      <c r="AA20" s="56">
        <f>IFERROR(IF($A20="","",$L20*Dashboard!$E$4),"")</f>
        <v/>
      </c>
      <c r="AB20" s="56">
        <f>IFERROR(IF($A20="","",$W20-$Y20-$Z20-$AA20),"")</f>
        <v/>
      </c>
      <c r="AC20" s="54">
        <f>IFERROR(IF($A20="","",$AB20/$L20),"")</f>
        <v/>
      </c>
      <c r="AD20" s="57" t="n"/>
      <c r="AE20" s="57" t="n"/>
      <c r="AF20" s="57" t="n"/>
      <c r="AG20" s="57" t="n"/>
      <c r="AH20" s="57" t="n"/>
      <c r="AI20" s="56">
        <f>IFERROR(IF($A20="","",$AD20+$AE20-$AF20+$AG20-$AH20),"")</f>
        <v/>
      </c>
      <c r="AJ20" s="57" t="n"/>
      <c r="AK20" s="57" t="n"/>
      <c r="AL20" s="57" t="n"/>
      <c r="AM20" s="56">
        <f>IFERROR(IF($A20="","",$L20-$AJ20),"")</f>
        <v/>
      </c>
      <c r="AN20" s="56">
        <f>IFERROR(IF($A20="","",$AM20/$AJ20),"")</f>
        <v/>
      </c>
      <c r="AO20" s="56">
        <f>IFERROR(IF($A20="","",$W20-$AK20),"")</f>
        <v/>
      </c>
      <c r="AP20" s="56">
        <f>IFERROR(IF($A20="","",$AO20/$AK20),"")</f>
        <v/>
      </c>
      <c r="AQ20" s="56">
        <f>IFERROR(IF($A20="","",$AB20-$AL20),"")</f>
        <v/>
      </c>
      <c r="AR20" s="56">
        <f>IFERROR(IF($A20="","",$AQ20/$AL20),"")</f>
        <v/>
      </c>
      <c r="AS20" s="57" t="n"/>
      <c r="AT20" s="57" t="n"/>
      <c r="AU20" s="57" t="n"/>
      <c r="AV20" s="29" t="n"/>
      <c r="AW20" s="30" t="n"/>
      <c r="AX20" s="31" t="n"/>
      <c r="AY20" s="31" t="n"/>
      <c r="AZ20" s="31" t="n"/>
    </row>
    <row r="21">
      <c r="A21" s="26" t="n"/>
      <c r="B21" s="18">
        <f>IFERROR(IF($A21="","",DAY($A21+32-DAY($A21+32))),"")</f>
        <v/>
      </c>
      <c r="C21" s="27" t="n"/>
      <c r="D21" s="27" t="n"/>
      <c r="E21" s="27" t="n"/>
      <c r="F21" s="54">
        <f>IFERROR(IF($A21="","",$D21/$C21),"")</f>
        <v/>
      </c>
      <c r="G21" s="57" t="n"/>
      <c r="H21" s="56">
        <f>IFERROR(IF($A21="","",$G21/$D21),"")</f>
        <v/>
      </c>
      <c r="I21" s="56">
        <f>IFERROR(IF($A21="","",$G21/$C21),"")</f>
        <v/>
      </c>
      <c r="J21" s="57" t="n"/>
      <c r="K21" s="57" t="n"/>
      <c r="L21" s="56">
        <f>IFERROR(IF($A21="","",SUM($G21,$J21,$K21)),"")</f>
        <v/>
      </c>
      <c r="M21" s="57" t="n"/>
      <c r="N21" s="57" t="n"/>
      <c r="O21" s="57" t="n"/>
      <c r="P21" s="57" t="n"/>
      <c r="Q21" s="57" t="n"/>
      <c r="R21" s="57" t="n"/>
      <c r="S21" s="57" t="n"/>
      <c r="T21" s="57" t="n"/>
      <c r="U21" s="56">
        <f>IFERROR(IF($A21="","",SUM($M21:$O21)),"")</f>
        <v/>
      </c>
      <c r="V21" s="56">
        <f>IFERROR(IF($A21="","",SUM($P21:$S21)),"")</f>
        <v/>
      </c>
      <c r="W21" s="56">
        <f>IFERROR(IF($A21="","",$L21-$U21-$V21),"")</f>
        <v/>
      </c>
      <c r="X21" s="54">
        <f>IFERROR(IF($A21="","",$W21/$L21),"")</f>
        <v/>
      </c>
      <c r="Y21" s="57" t="n"/>
      <c r="Z21" s="56">
        <f>IFERROR(IF($A21="","",$L21*Dashboard!$E$3),"")</f>
        <v/>
      </c>
      <c r="AA21" s="56">
        <f>IFERROR(IF($A21="","",$L21*Dashboard!$E$4),"")</f>
        <v/>
      </c>
      <c r="AB21" s="56">
        <f>IFERROR(IF($A21="","",$W21-$Y21-$Z21-$AA21),"")</f>
        <v/>
      </c>
      <c r="AC21" s="54">
        <f>IFERROR(IF($A21="","",$AB21/$L21),"")</f>
        <v/>
      </c>
      <c r="AD21" s="57" t="n"/>
      <c r="AE21" s="57" t="n"/>
      <c r="AF21" s="57" t="n"/>
      <c r="AG21" s="57" t="n"/>
      <c r="AH21" s="57" t="n"/>
      <c r="AI21" s="56">
        <f>IFERROR(IF($A21="","",$AD21+$AE21-$AF21+$AG21-$AH21),"")</f>
        <v/>
      </c>
      <c r="AJ21" s="57" t="n"/>
      <c r="AK21" s="57" t="n"/>
      <c r="AL21" s="57" t="n"/>
      <c r="AM21" s="56">
        <f>IFERROR(IF($A21="","",$L21-$AJ21),"")</f>
        <v/>
      </c>
      <c r="AN21" s="56">
        <f>IFERROR(IF($A21="","",$AM21/$AJ21),"")</f>
        <v/>
      </c>
      <c r="AO21" s="56">
        <f>IFERROR(IF($A21="","",$W21-$AK21),"")</f>
        <v/>
      </c>
      <c r="AP21" s="56">
        <f>IFERROR(IF($A21="","",$AO21/$AK21),"")</f>
        <v/>
      </c>
      <c r="AQ21" s="56">
        <f>IFERROR(IF($A21="","",$AB21-$AL21),"")</f>
        <v/>
      </c>
      <c r="AR21" s="56">
        <f>IFERROR(IF($A21="","",$AQ21/$AL21),"")</f>
        <v/>
      </c>
      <c r="AS21" s="57" t="n"/>
      <c r="AT21" s="57" t="n"/>
      <c r="AU21" s="57" t="n"/>
      <c r="AV21" s="29" t="n"/>
      <c r="AW21" s="30" t="n"/>
      <c r="AX21" s="31" t="n"/>
      <c r="AY21" s="31" t="n"/>
      <c r="AZ21" s="31" t="n"/>
    </row>
    <row r="22">
      <c r="A22" s="26" t="n"/>
      <c r="B22" s="18">
        <f>IFERROR(IF($A22="","",DAY($A22+32-DAY($A22+32))),"")</f>
        <v/>
      </c>
      <c r="C22" s="27" t="n"/>
      <c r="D22" s="27" t="n"/>
      <c r="E22" s="27" t="n"/>
      <c r="F22" s="54">
        <f>IFERROR(IF($A22="","",$D22/$C22),"")</f>
        <v/>
      </c>
      <c r="G22" s="57" t="n"/>
      <c r="H22" s="56">
        <f>IFERROR(IF($A22="","",$G22/$D22),"")</f>
        <v/>
      </c>
      <c r="I22" s="56">
        <f>IFERROR(IF($A22="","",$G22/$C22),"")</f>
        <v/>
      </c>
      <c r="J22" s="57" t="n"/>
      <c r="K22" s="57" t="n"/>
      <c r="L22" s="56">
        <f>IFERROR(IF($A22="","",SUM($G22,$J22,$K22)),"")</f>
        <v/>
      </c>
      <c r="M22" s="57" t="n"/>
      <c r="N22" s="57" t="n"/>
      <c r="O22" s="57" t="n"/>
      <c r="P22" s="57" t="n"/>
      <c r="Q22" s="57" t="n"/>
      <c r="R22" s="57" t="n"/>
      <c r="S22" s="57" t="n"/>
      <c r="T22" s="57" t="n"/>
      <c r="U22" s="56">
        <f>IFERROR(IF($A22="","",SUM($M22:$O22)),"")</f>
        <v/>
      </c>
      <c r="V22" s="56">
        <f>IFERROR(IF($A22="","",SUM($P22:$S22)),"")</f>
        <v/>
      </c>
      <c r="W22" s="56">
        <f>IFERROR(IF($A22="","",$L22-$U22-$V22),"")</f>
        <v/>
      </c>
      <c r="X22" s="54">
        <f>IFERROR(IF($A22="","",$W22/$L22),"")</f>
        <v/>
      </c>
      <c r="Y22" s="57" t="n"/>
      <c r="Z22" s="56">
        <f>IFERROR(IF($A22="","",$L22*Dashboard!$E$3),"")</f>
        <v/>
      </c>
      <c r="AA22" s="56">
        <f>IFERROR(IF($A22="","",$L22*Dashboard!$E$4),"")</f>
        <v/>
      </c>
      <c r="AB22" s="56">
        <f>IFERROR(IF($A22="","",$W22-$Y22-$Z22-$AA22),"")</f>
        <v/>
      </c>
      <c r="AC22" s="54">
        <f>IFERROR(IF($A22="","",$AB22/$L22),"")</f>
        <v/>
      </c>
      <c r="AD22" s="57" t="n"/>
      <c r="AE22" s="57" t="n"/>
      <c r="AF22" s="57" t="n"/>
      <c r="AG22" s="57" t="n"/>
      <c r="AH22" s="57" t="n"/>
      <c r="AI22" s="56">
        <f>IFERROR(IF($A22="","",$AD22+$AE22-$AF22+$AG22-$AH22),"")</f>
        <v/>
      </c>
      <c r="AJ22" s="57" t="n"/>
      <c r="AK22" s="57" t="n"/>
      <c r="AL22" s="57" t="n"/>
      <c r="AM22" s="56">
        <f>IFERROR(IF($A22="","",$L22-$AJ22),"")</f>
        <v/>
      </c>
      <c r="AN22" s="56">
        <f>IFERROR(IF($A22="","",$AM22/$AJ22),"")</f>
        <v/>
      </c>
      <c r="AO22" s="56">
        <f>IFERROR(IF($A22="","",$W22-$AK22),"")</f>
        <v/>
      </c>
      <c r="AP22" s="56">
        <f>IFERROR(IF($A22="","",$AO22/$AK22),"")</f>
        <v/>
      </c>
      <c r="AQ22" s="56">
        <f>IFERROR(IF($A22="","",$AB22-$AL22),"")</f>
        <v/>
      </c>
      <c r="AR22" s="56">
        <f>IFERROR(IF($A22="","",$AQ22/$AL22),"")</f>
        <v/>
      </c>
      <c r="AS22" s="57" t="n"/>
      <c r="AT22" s="57" t="n"/>
      <c r="AU22" s="57" t="n"/>
      <c r="AV22" s="29" t="n"/>
      <c r="AW22" s="30" t="n"/>
      <c r="AX22" s="31" t="n"/>
      <c r="AY22" s="31" t="n"/>
      <c r="AZ22" s="31" t="n"/>
    </row>
    <row r="23">
      <c r="A23" s="26" t="n"/>
      <c r="B23" s="18">
        <f>IFERROR(IF($A23="","",DAY($A23+32-DAY($A23+32))),"")</f>
        <v/>
      </c>
      <c r="C23" s="27" t="n"/>
      <c r="D23" s="27" t="n"/>
      <c r="E23" s="27" t="n"/>
      <c r="F23" s="54">
        <f>IFERROR(IF($A23="","",$D23/$C23),"")</f>
        <v/>
      </c>
      <c r="G23" s="57" t="n"/>
      <c r="H23" s="56">
        <f>IFERROR(IF($A23="","",$G23/$D23),"")</f>
        <v/>
      </c>
      <c r="I23" s="56">
        <f>IFERROR(IF($A23="","",$G23/$C23),"")</f>
        <v/>
      </c>
      <c r="J23" s="57" t="n"/>
      <c r="K23" s="57" t="n"/>
      <c r="L23" s="56">
        <f>IFERROR(IF($A23="","",SUM($G23,$J23,$K23)),"")</f>
        <v/>
      </c>
      <c r="M23" s="57" t="n"/>
      <c r="N23" s="57" t="n"/>
      <c r="O23" s="57" t="n"/>
      <c r="P23" s="57" t="n"/>
      <c r="Q23" s="57" t="n"/>
      <c r="R23" s="57" t="n"/>
      <c r="S23" s="57" t="n"/>
      <c r="T23" s="57" t="n"/>
      <c r="U23" s="56">
        <f>IFERROR(IF($A23="","",SUM($M23:$O23)),"")</f>
        <v/>
      </c>
      <c r="V23" s="56">
        <f>IFERROR(IF($A23="","",SUM($P23:$S23)),"")</f>
        <v/>
      </c>
      <c r="W23" s="56">
        <f>IFERROR(IF($A23="","",$L23-$U23-$V23),"")</f>
        <v/>
      </c>
      <c r="X23" s="54">
        <f>IFERROR(IF($A23="","",$W23/$L23),"")</f>
        <v/>
      </c>
      <c r="Y23" s="57" t="n"/>
      <c r="Z23" s="56">
        <f>IFERROR(IF($A23="","",$L23*Dashboard!$E$3),"")</f>
        <v/>
      </c>
      <c r="AA23" s="56">
        <f>IFERROR(IF($A23="","",$L23*Dashboard!$E$4),"")</f>
        <v/>
      </c>
      <c r="AB23" s="56">
        <f>IFERROR(IF($A23="","",$W23-$Y23-$Z23-$AA23),"")</f>
        <v/>
      </c>
      <c r="AC23" s="54">
        <f>IFERROR(IF($A23="","",$AB23/$L23),"")</f>
        <v/>
      </c>
      <c r="AD23" s="57" t="n"/>
      <c r="AE23" s="57" t="n"/>
      <c r="AF23" s="57" t="n"/>
      <c r="AG23" s="57" t="n"/>
      <c r="AH23" s="57" t="n"/>
      <c r="AI23" s="56">
        <f>IFERROR(IF($A23="","",$AD23+$AE23-$AF23+$AG23-$AH23),"")</f>
        <v/>
      </c>
      <c r="AJ23" s="57" t="n"/>
      <c r="AK23" s="57" t="n"/>
      <c r="AL23" s="57" t="n"/>
      <c r="AM23" s="56">
        <f>IFERROR(IF($A23="","",$L23-$AJ23),"")</f>
        <v/>
      </c>
      <c r="AN23" s="56">
        <f>IFERROR(IF($A23="","",$AM23/$AJ23),"")</f>
        <v/>
      </c>
      <c r="AO23" s="56">
        <f>IFERROR(IF($A23="","",$W23-$AK23),"")</f>
        <v/>
      </c>
      <c r="AP23" s="56">
        <f>IFERROR(IF($A23="","",$AO23/$AK23),"")</f>
        <v/>
      </c>
      <c r="AQ23" s="56">
        <f>IFERROR(IF($A23="","",$AB23-$AL23),"")</f>
        <v/>
      </c>
      <c r="AR23" s="56">
        <f>IFERROR(IF($A23="","",$AQ23/$AL23),"")</f>
        <v/>
      </c>
      <c r="AS23" s="57" t="n"/>
      <c r="AT23" s="57" t="n"/>
      <c r="AU23" s="57" t="n"/>
      <c r="AV23" s="29" t="n"/>
      <c r="AW23" s="30" t="n"/>
      <c r="AX23" s="31" t="n"/>
      <c r="AY23" s="31" t="n"/>
      <c r="AZ23" s="31" t="n"/>
    </row>
    <row r="24">
      <c r="A24" s="26" t="n"/>
      <c r="B24" s="18">
        <f>IFERROR(IF($A24="","",DAY($A24+32-DAY($A24+32))),"")</f>
        <v/>
      </c>
      <c r="C24" s="27" t="n"/>
      <c r="D24" s="27" t="n"/>
      <c r="E24" s="27" t="n"/>
      <c r="F24" s="54">
        <f>IFERROR(IF($A24="","",$D24/$C24),"")</f>
        <v/>
      </c>
      <c r="G24" s="57" t="n"/>
      <c r="H24" s="56">
        <f>IFERROR(IF($A24="","",$G24/$D24),"")</f>
        <v/>
      </c>
      <c r="I24" s="56">
        <f>IFERROR(IF($A24="","",$G24/$C24),"")</f>
        <v/>
      </c>
      <c r="J24" s="57" t="n"/>
      <c r="K24" s="57" t="n"/>
      <c r="L24" s="56">
        <f>IFERROR(IF($A24="","",SUM($G24,$J24,$K24)),"")</f>
        <v/>
      </c>
      <c r="M24" s="57" t="n"/>
      <c r="N24" s="57" t="n"/>
      <c r="O24" s="57" t="n"/>
      <c r="P24" s="57" t="n"/>
      <c r="Q24" s="57" t="n"/>
      <c r="R24" s="57" t="n"/>
      <c r="S24" s="57" t="n"/>
      <c r="T24" s="57" t="n"/>
      <c r="U24" s="56">
        <f>IFERROR(IF($A24="","",SUM($M24:$O24)),"")</f>
        <v/>
      </c>
      <c r="V24" s="56">
        <f>IFERROR(IF($A24="","",SUM($P24:$S24)),"")</f>
        <v/>
      </c>
      <c r="W24" s="56">
        <f>IFERROR(IF($A24="","",$L24-$U24-$V24),"")</f>
        <v/>
      </c>
      <c r="X24" s="54">
        <f>IFERROR(IF($A24="","",$W24/$L24),"")</f>
        <v/>
      </c>
      <c r="Y24" s="57" t="n"/>
      <c r="Z24" s="56">
        <f>IFERROR(IF($A24="","",$L24*Dashboard!$E$3),"")</f>
        <v/>
      </c>
      <c r="AA24" s="56">
        <f>IFERROR(IF($A24="","",$L24*Dashboard!$E$4),"")</f>
        <v/>
      </c>
      <c r="AB24" s="56">
        <f>IFERROR(IF($A24="","",$W24-$Y24-$Z24-$AA24),"")</f>
        <v/>
      </c>
      <c r="AC24" s="54">
        <f>IFERROR(IF($A24="","",$AB24/$L24),"")</f>
        <v/>
      </c>
      <c r="AD24" s="57" t="n"/>
      <c r="AE24" s="57" t="n"/>
      <c r="AF24" s="57" t="n"/>
      <c r="AG24" s="57" t="n"/>
      <c r="AH24" s="57" t="n"/>
      <c r="AI24" s="56">
        <f>IFERROR(IF($A24="","",$AD24+$AE24-$AF24+$AG24-$AH24),"")</f>
        <v/>
      </c>
      <c r="AJ24" s="57" t="n"/>
      <c r="AK24" s="57" t="n"/>
      <c r="AL24" s="57" t="n"/>
      <c r="AM24" s="56">
        <f>IFERROR(IF($A24="","",$L24-$AJ24),"")</f>
        <v/>
      </c>
      <c r="AN24" s="56">
        <f>IFERROR(IF($A24="","",$AM24/$AJ24),"")</f>
        <v/>
      </c>
      <c r="AO24" s="56">
        <f>IFERROR(IF($A24="","",$W24-$AK24),"")</f>
        <v/>
      </c>
      <c r="AP24" s="56">
        <f>IFERROR(IF($A24="","",$AO24/$AK24),"")</f>
        <v/>
      </c>
      <c r="AQ24" s="56">
        <f>IFERROR(IF($A24="","",$AB24-$AL24),"")</f>
        <v/>
      </c>
      <c r="AR24" s="56">
        <f>IFERROR(IF($A24="","",$AQ24/$AL24),"")</f>
        <v/>
      </c>
      <c r="AS24" s="57" t="n"/>
      <c r="AT24" s="57" t="n"/>
      <c r="AU24" s="57" t="n"/>
      <c r="AV24" s="29" t="n"/>
      <c r="AW24" s="30" t="n"/>
      <c r="AX24" s="31" t="n"/>
      <c r="AY24" s="31" t="n"/>
      <c r="AZ24" s="31" t="n"/>
    </row>
    <row r="25">
      <c r="A25" s="26" t="n"/>
      <c r="B25" s="18">
        <f>IFERROR(IF($A25="","",DAY($A25+32-DAY($A25+32))),"")</f>
        <v/>
      </c>
      <c r="C25" s="27" t="n"/>
      <c r="D25" s="27" t="n"/>
      <c r="E25" s="27" t="n"/>
      <c r="F25" s="54">
        <f>IFERROR(IF($A25="","",$D25/$C25),"")</f>
        <v/>
      </c>
      <c r="G25" s="57" t="n"/>
      <c r="H25" s="56">
        <f>IFERROR(IF($A25="","",$G25/$D25),"")</f>
        <v/>
      </c>
      <c r="I25" s="56">
        <f>IFERROR(IF($A25="","",$G25/$C25),"")</f>
        <v/>
      </c>
      <c r="J25" s="57" t="n"/>
      <c r="K25" s="57" t="n"/>
      <c r="L25" s="56">
        <f>IFERROR(IF($A25="","",SUM($G25,$J25,$K25)),"")</f>
        <v/>
      </c>
      <c r="M25" s="57" t="n"/>
      <c r="N25" s="57" t="n"/>
      <c r="O25" s="57" t="n"/>
      <c r="P25" s="57" t="n"/>
      <c r="Q25" s="57" t="n"/>
      <c r="R25" s="57" t="n"/>
      <c r="S25" s="57" t="n"/>
      <c r="T25" s="57" t="n"/>
      <c r="U25" s="56">
        <f>IFERROR(IF($A25="","",SUM($M25:$O25)),"")</f>
        <v/>
      </c>
      <c r="V25" s="56">
        <f>IFERROR(IF($A25="","",SUM($P25:$S25)),"")</f>
        <v/>
      </c>
      <c r="W25" s="56">
        <f>IFERROR(IF($A25="","",$L25-$U25-$V25),"")</f>
        <v/>
      </c>
      <c r="X25" s="54">
        <f>IFERROR(IF($A25="","",$W25/$L25),"")</f>
        <v/>
      </c>
      <c r="Y25" s="57" t="n"/>
      <c r="Z25" s="56">
        <f>IFERROR(IF($A25="","",$L25*Dashboard!$E$3),"")</f>
        <v/>
      </c>
      <c r="AA25" s="56">
        <f>IFERROR(IF($A25="","",$L25*Dashboard!$E$4),"")</f>
        <v/>
      </c>
      <c r="AB25" s="56">
        <f>IFERROR(IF($A25="","",$W25-$Y25-$Z25-$AA25),"")</f>
        <v/>
      </c>
      <c r="AC25" s="54">
        <f>IFERROR(IF($A25="","",$AB25/$L25),"")</f>
        <v/>
      </c>
      <c r="AD25" s="57" t="n"/>
      <c r="AE25" s="57" t="n"/>
      <c r="AF25" s="57" t="n"/>
      <c r="AG25" s="57" t="n"/>
      <c r="AH25" s="57" t="n"/>
      <c r="AI25" s="56">
        <f>IFERROR(IF($A25="","",$AD25+$AE25-$AF25+$AG25-$AH25),"")</f>
        <v/>
      </c>
      <c r="AJ25" s="57" t="n"/>
      <c r="AK25" s="57" t="n"/>
      <c r="AL25" s="57" t="n"/>
      <c r="AM25" s="56">
        <f>IFERROR(IF($A25="","",$L25-$AJ25),"")</f>
        <v/>
      </c>
      <c r="AN25" s="56">
        <f>IFERROR(IF($A25="","",$AM25/$AJ25),"")</f>
        <v/>
      </c>
      <c r="AO25" s="56">
        <f>IFERROR(IF($A25="","",$W25-$AK25),"")</f>
        <v/>
      </c>
      <c r="AP25" s="56">
        <f>IFERROR(IF($A25="","",$AO25/$AK25),"")</f>
        <v/>
      </c>
      <c r="AQ25" s="56">
        <f>IFERROR(IF($A25="","",$AB25-$AL25),"")</f>
        <v/>
      </c>
      <c r="AR25" s="56">
        <f>IFERROR(IF($A25="","",$AQ25/$AL25),"")</f>
        <v/>
      </c>
      <c r="AS25" s="57" t="n"/>
      <c r="AT25" s="57" t="n"/>
      <c r="AU25" s="57" t="n"/>
      <c r="AV25" s="29" t="n"/>
      <c r="AW25" s="30" t="n"/>
      <c r="AX25" s="31" t="n"/>
      <c r="AY25" s="31" t="n"/>
      <c r="AZ25" s="31" t="n"/>
    </row>
    <row r="26">
      <c r="A26" s="26" t="n"/>
      <c r="B26" s="18">
        <f>IFERROR(IF($A26="","",DAY($A26+32-DAY($A26+32))),"")</f>
        <v/>
      </c>
      <c r="C26" s="27" t="n"/>
      <c r="D26" s="27" t="n"/>
      <c r="E26" s="27" t="n"/>
      <c r="F26" s="54">
        <f>IFERROR(IF($A26="","",$D26/$C26),"")</f>
        <v/>
      </c>
      <c r="G26" s="57" t="n"/>
      <c r="H26" s="56">
        <f>IFERROR(IF($A26="","",$G26/$D26),"")</f>
        <v/>
      </c>
      <c r="I26" s="56">
        <f>IFERROR(IF($A26="","",$G26/$C26),"")</f>
        <v/>
      </c>
      <c r="J26" s="57" t="n"/>
      <c r="K26" s="57" t="n"/>
      <c r="L26" s="56">
        <f>IFERROR(IF($A26="","",SUM($G26,$J26,$K26)),"")</f>
        <v/>
      </c>
      <c r="M26" s="57" t="n"/>
      <c r="N26" s="57" t="n"/>
      <c r="O26" s="57" t="n"/>
      <c r="P26" s="57" t="n"/>
      <c r="Q26" s="57" t="n"/>
      <c r="R26" s="57" t="n"/>
      <c r="S26" s="57" t="n"/>
      <c r="T26" s="57" t="n"/>
      <c r="U26" s="56">
        <f>IFERROR(IF($A26="","",SUM($M26:$O26)),"")</f>
        <v/>
      </c>
      <c r="V26" s="56">
        <f>IFERROR(IF($A26="","",SUM($P26:$S26)),"")</f>
        <v/>
      </c>
      <c r="W26" s="56">
        <f>IFERROR(IF($A26="","",$L26-$U26-$V26),"")</f>
        <v/>
      </c>
      <c r="X26" s="54">
        <f>IFERROR(IF($A26="","",$W26/$L26),"")</f>
        <v/>
      </c>
      <c r="Y26" s="57" t="n"/>
      <c r="Z26" s="56">
        <f>IFERROR(IF($A26="","",$L26*Dashboard!$E$3),"")</f>
        <v/>
      </c>
      <c r="AA26" s="56">
        <f>IFERROR(IF($A26="","",$L26*Dashboard!$E$4),"")</f>
        <v/>
      </c>
      <c r="AB26" s="56">
        <f>IFERROR(IF($A26="","",$W26-$Y26-$Z26-$AA26),"")</f>
        <v/>
      </c>
      <c r="AC26" s="54">
        <f>IFERROR(IF($A26="","",$AB26/$L26),"")</f>
        <v/>
      </c>
      <c r="AD26" s="57" t="n"/>
      <c r="AE26" s="57" t="n"/>
      <c r="AF26" s="57" t="n"/>
      <c r="AG26" s="57" t="n"/>
      <c r="AH26" s="57" t="n"/>
      <c r="AI26" s="56">
        <f>IFERROR(IF($A26="","",$AD26+$AE26-$AF26+$AG26-$AH26),"")</f>
        <v/>
      </c>
      <c r="AJ26" s="57" t="n"/>
      <c r="AK26" s="57" t="n"/>
      <c r="AL26" s="57" t="n"/>
      <c r="AM26" s="56">
        <f>IFERROR(IF($A26="","",$L26-$AJ26),"")</f>
        <v/>
      </c>
      <c r="AN26" s="56">
        <f>IFERROR(IF($A26="","",$AM26/$AJ26),"")</f>
        <v/>
      </c>
      <c r="AO26" s="56">
        <f>IFERROR(IF($A26="","",$W26-$AK26),"")</f>
        <v/>
      </c>
      <c r="AP26" s="56">
        <f>IFERROR(IF($A26="","",$AO26/$AK26),"")</f>
        <v/>
      </c>
      <c r="AQ26" s="56">
        <f>IFERROR(IF($A26="","",$AB26-$AL26),"")</f>
        <v/>
      </c>
      <c r="AR26" s="56">
        <f>IFERROR(IF($A26="","",$AQ26/$AL26),"")</f>
        <v/>
      </c>
      <c r="AS26" s="57" t="n"/>
      <c r="AT26" s="57" t="n"/>
      <c r="AU26" s="57" t="n"/>
      <c r="AV26" s="29" t="n"/>
      <c r="AW26" s="30" t="n"/>
      <c r="AX26" s="31" t="n"/>
      <c r="AY26" s="31" t="n"/>
      <c r="AZ26" s="31" t="n"/>
    </row>
    <row r="27">
      <c r="A27" s="26" t="n"/>
      <c r="B27" s="18">
        <f>IFERROR(IF($A27="","",DAY($A27+32-DAY($A27+32))),"")</f>
        <v/>
      </c>
      <c r="C27" s="27" t="n"/>
      <c r="D27" s="27" t="n"/>
      <c r="E27" s="27" t="n"/>
      <c r="F27" s="54">
        <f>IFERROR(IF($A27="","",$D27/$C27),"")</f>
        <v/>
      </c>
      <c r="G27" s="57" t="n"/>
      <c r="H27" s="56">
        <f>IFERROR(IF($A27="","",$G27/$D27),"")</f>
        <v/>
      </c>
      <c r="I27" s="56">
        <f>IFERROR(IF($A27="","",$G27/$C27),"")</f>
        <v/>
      </c>
      <c r="J27" s="57" t="n"/>
      <c r="K27" s="57" t="n"/>
      <c r="L27" s="56">
        <f>IFERROR(IF($A27="","",SUM($G27,$J27,$K27)),"")</f>
        <v/>
      </c>
      <c r="M27" s="57" t="n"/>
      <c r="N27" s="57" t="n"/>
      <c r="O27" s="57" t="n"/>
      <c r="P27" s="57" t="n"/>
      <c r="Q27" s="57" t="n"/>
      <c r="R27" s="57" t="n"/>
      <c r="S27" s="57" t="n"/>
      <c r="T27" s="57" t="n"/>
      <c r="U27" s="56">
        <f>IFERROR(IF($A27="","",SUM($M27:$O27)),"")</f>
        <v/>
      </c>
      <c r="V27" s="56">
        <f>IFERROR(IF($A27="","",SUM($P27:$S27)),"")</f>
        <v/>
      </c>
      <c r="W27" s="56">
        <f>IFERROR(IF($A27="","",$L27-$U27-$V27),"")</f>
        <v/>
      </c>
      <c r="X27" s="54">
        <f>IFERROR(IF($A27="","",$W27/$L27),"")</f>
        <v/>
      </c>
      <c r="Y27" s="57" t="n"/>
      <c r="Z27" s="56">
        <f>IFERROR(IF($A27="","",$L27*Dashboard!$E$3),"")</f>
        <v/>
      </c>
      <c r="AA27" s="56">
        <f>IFERROR(IF($A27="","",$L27*Dashboard!$E$4),"")</f>
        <v/>
      </c>
      <c r="AB27" s="56">
        <f>IFERROR(IF($A27="","",$W27-$Y27-$Z27-$AA27),"")</f>
        <v/>
      </c>
      <c r="AC27" s="54">
        <f>IFERROR(IF($A27="","",$AB27/$L27),"")</f>
        <v/>
      </c>
      <c r="AD27" s="57" t="n"/>
      <c r="AE27" s="57" t="n"/>
      <c r="AF27" s="57" t="n"/>
      <c r="AG27" s="57" t="n"/>
      <c r="AH27" s="57" t="n"/>
      <c r="AI27" s="56">
        <f>IFERROR(IF($A27="","",$AD27+$AE27-$AF27+$AG27-$AH27),"")</f>
        <v/>
      </c>
      <c r="AJ27" s="57" t="n"/>
      <c r="AK27" s="57" t="n"/>
      <c r="AL27" s="57" t="n"/>
      <c r="AM27" s="56">
        <f>IFERROR(IF($A27="","",$L27-$AJ27),"")</f>
        <v/>
      </c>
      <c r="AN27" s="56">
        <f>IFERROR(IF($A27="","",$AM27/$AJ27),"")</f>
        <v/>
      </c>
      <c r="AO27" s="56">
        <f>IFERROR(IF($A27="","",$W27-$AK27),"")</f>
        <v/>
      </c>
      <c r="AP27" s="56">
        <f>IFERROR(IF($A27="","",$AO27/$AK27),"")</f>
        <v/>
      </c>
      <c r="AQ27" s="56">
        <f>IFERROR(IF($A27="","",$AB27-$AL27),"")</f>
        <v/>
      </c>
      <c r="AR27" s="56">
        <f>IFERROR(IF($A27="","",$AQ27/$AL27),"")</f>
        <v/>
      </c>
      <c r="AS27" s="57" t="n"/>
      <c r="AT27" s="57" t="n"/>
      <c r="AU27" s="57" t="n"/>
      <c r="AV27" s="29" t="n"/>
      <c r="AW27" s="30" t="n"/>
      <c r="AX27" s="31" t="n"/>
      <c r="AY27" s="31" t="n"/>
      <c r="AZ27" s="31" t="n"/>
    </row>
    <row r="28">
      <c r="A28" s="26" t="n"/>
      <c r="B28" s="18">
        <f>IFERROR(IF($A28="","",DAY($A28+32-DAY($A28+32))),"")</f>
        <v/>
      </c>
      <c r="C28" s="27" t="n"/>
      <c r="D28" s="27" t="n"/>
      <c r="E28" s="27" t="n"/>
      <c r="F28" s="54">
        <f>IFERROR(IF($A28="","",$D28/$C28),"")</f>
        <v/>
      </c>
      <c r="G28" s="57" t="n"/>
      <c r="H28" s="56">
        <f>IFERROR(IF($A28="","",$G28/$D28),"")</f>
        <v/>
      </c>
      <c r="I28" s="56">
        <f>IFERROR(IF($A28="","",$G28/$C28),"")</f>
        <v/>
      </c>
      <c r="J28" s="57" t="n"/>
      <c r="K28" s="57" t="n"/>
      <c r="L28" s="56">
        <f>IFERROR(IF($A28="","",SUM($G28,$J28,$K28)),"")</f>
        <v/>
      </c>
      <c r="M28" s="57" t="n"/>
      <c r="N28" s="57" t="n"/>
      <c r="O28" s="57" t="n"/>
      <c r="P28" s="57" t="n"/>
      <c r="Q28" s="57" t="n"/>
      <c r="R28" s="57" t="n"/>
      <c r="S28" s="57" t="n"/>
      <c r="T28" s="57" t="n"/>
      <c r="U28" s="56">
        <f>IFERROR(IF($A28="","",SUM($M28:$O28)),"")</f>
        <v/>
      </c>
      <c r="V28" s="56">
        <f>IFERROR(IF($A28="","",SUM($P28:$S28)),"")</f>
        <v/>
      </c>
      <c r="W28" s="56">
        <f>IFERROR(IF($A28="","",$L28-$U28-$V28),"")</f>
        <v/>
      </c>
      <c r="X28" s="54">
        <f>IFERROR(IF($A28="","",$W28/$L28),"")</f>
        <v/>
      </c>
      <c r="Y28" s="57" t="n"/>
      <c r="Z28" s="56">
        <f>IFERROR(IF($A28="","",$L28*Dashboard!$E$3),"")</f>
        <v/>
      </c>
      <c r="AA28" s="56">
        <f>IFERROR(IF($A28="","",$L28*Dashboard!$E$4),"")</f>
        <v/>
      </c>
      <c r="AB28" s="56">
        <f>IFERROR(IF($A28="","",$W28-$Y28-$Z28-$AA28),"")</f>
        <v/>
      </c>
      <c r="AC28" s="54">
        <f>IFERROR(IF($A28="","",$AB28/$L28),"")</f>
        <v/>
      </c>
      <c r="AD28" s="57" t="n"/>
      <c r="AE28" s="57" t="n"/>
      <c r="AF28" s="57" t="n"/>
      <c r="AG28" s="57" t="n"/>
      <c r="AH28" s="57" t="n"/>
      <c r="AI28" s="56">
        <f>IFERROR(IF($A28="","",$AD28+$AE28-$AF28+$AG28-$AH28),"")</f>
        <v/>
      </c>
      <c r="AJ28" s="57" t="n"/>
      <c r="AK28" s="57" t="n"/>
      <c r="AL28" s="57" t="n"/>
      <c r="AM28" s="56">
        <f>IFERROR(IF($A28="","",$L28-$AJ28),"")</f>
        <v/>
      </c>
      <c r="AN28" s="56">
        <f>IFERROR(IF($A28="","",$AM28/$AJ28),"")</f>
        <v/>
      </c>
      <c r="AO28" s="56">
        <f>IFERROR(IF($A28="","",$W28-$AK28),"")</f>
        <v/>
      </c>
      <c r="AP28" s="56">
        <f>IFERROR(IF($A28="","",$AO28/$AK28),"")</f>
        <v/>
      </c>
      <c r="AQ28" s="56">
        <f>IFERROR(IF($A28="","",$AB28-$AL28),"")</f>
        <v/>
      </c>
      <c r="AR28" s="56">
        <f>IFERROR(IF($A28="","",$AQ28/$AL28),"")</f>
        <v/>
      </c>
      <c r="AS28" s="57" t="n"/>
      <c r="AT28" s="57" t="n"/>
      <c r="AU28" s="57" t="n"/>
      <c r="AV28" s="29" t="n"/>
      <c r="AW28" s="30" t="n"/>
      <c r="AX28" s="31" t="n"/>
      <c r="AY28" s="31" t="n"/>
      <c r="AZ28" s="31" t="n"/>
    </row>
    <row r="29">
      <c r="A29" s="26" t="n"/>
      <c r="B29" s="18">
        <f>IFERROR(IF($A29="","",DAY($A29+32-DAY($A29+32))),"")</f>
        <v/>
      </c>
      <c r="C29" s="27" t="n"/>
      <c r="D29" s="27" t="n"/>
      <c r="E29" s="27" t="n"/>
      <c r="F29" s="54">
        <f>IFERROR(IF($A29="","",$D29/$C29),"")</f>
        <v/>
      </c>
      <c r="G29" s="57" t="n"/>
      <c r="H29" s="56">
        <f>IFERROR(IF($A29="","",$G29/$D29),"")</f>
        <v/>
      </c>
      <c r="I29" s="56">
        <f>IFERROR(IF($A29="","",$G29/$C29),"")</f>
        <v/>
      </c>
      <c r="J29" s="57" t="n"/>
      <c r="K29" s="57" t="n"/>
      <c r="L29" s="56">
        <f>IFERROR(IF($A29="","",SUM($G29,$J29,$K29)),"")</f>
        <v/>
      </c>
      <c r="M29" s="57" t="n"/>
      <c r="N29" s="57" t="n"/>
      <c r="O29" s="57" t="n"/>
      <c r="P29" s="57" t="n"/>
      <c r="Q29" s="57" t="n"/>
      <c r="R29" s="57" t="n"/>
      <c r="S29" s="57" t="n"/>
      <c r="T29" s="57" t="n"/>
      <c r="U29" s="56">
        <f>IFERROR(IF($A29="","",SUM($M29:$O29)),"")</f>
        <v/>
      </c>
      <c r="V29" s="56">
        <f>IFERROR(IF($A29="","",SUM($P29:$S29)),"")</f>
        <v/>
      </c>
      <c r="W29" s="56">
        <f>IFERROR(IF($A29="","",$L29-$U29-$V29),"")</f>
        <v/>
      </c>
      <c r="X29" s="54">
        <f>IFERROR(IF($A29="","",$W29/$L29),"")</f>
        <v/>
      </c>
      <c r="Y29" s="57" t="n"/>
      <c r="Z29" s="56">
        <f>IFERROR(IF($A29="","",$L29*Dashboard!$E$3),"")</f>
        <v/>
      </c>
      <c r="AA29" s="56">
        <f>IFERROR(IF($A29="","",$L29*Dashboard!$E$4),"")</f>
        <v/>
      </c>
      <c r="AB29" s="56">
        <f>IFERROR(IF($A29="","",$W29-$Y29-$Z29-$AA29),"")</f>
        <v/>
      </c>
      <c r="AC29" s="54">
        <f>IFERROR(IF($A29="","",$AB29/$L29),"")</f>
        <v/>
      </c>
      <c r="AD29" s="57" t="n"/>
      <c r="AE29" s="57" t="n"/>
      <c r="AF29" s="57" t="n"/>
      <c r="AG29" s="57" t="n"/>
      <c r="AH29" s="57" t="n"/>
      <c r="AI29" s="56">
        <f>IFERROR(IF($A29="","",$AD29+$AE29-$AF29+$AG29-$AH29),"")</f>
        <v/>
      </c>
      <c r="AJ29" s="57" t="n"/>
      <c r="AK29" s="57" t="n"/>
      <c r="AL29" s="57" t="n"/>
      <c r="AM29" s="56">
        <f>IFERROR(IF($A29="","",$L29-$AJ29),"")</f>
        <v/>
      </c>
      <c r="AN29" s="56">
        <f>IFERROR(IF($A29="","",$AM29/$AJ29),"")</f>
        <v/>
      </c>
      <c r="AO29" s="56">
        <f>IFERROR(IF($A29="","",$W29-$AK29),"")</f>
        <v/>
      </c>
      <c r="AP29" s="56">
        <f>IFERROR(IF($A29="","",$AO29/$AK29),"")</f>
        <v/>
      </c>
      <c r="AQ29" s="56">
        <f>IFERROR(IF($A29="","",$AB29-$AL29),"")</f>
        <v/>
      </c>
      <c r="AR29" s="56">
        <f>IFERROR(IF($A29="","",$AQ29/$AL29),"")</f>
        <v/>
      </c>
      <c r="AS29" s="57" t="n"/>
      <c r="AT29" s="57" t="n"/>
      <c r="AU29" s="57" t="n"/>
      <c r="AV29" s="29" t="n"/>
      <c r="AW29" s="30" t="n"/>
      <c r="AX29" s="31" t="n"/>
      <c r="AY29" s="31" t="n"/>
      <c r="AZ29" s="31" t="n"/>
    </row>
    <row r="30">
      <c r="A30" s="26" t="n"/>
      <c r="B30" s="18">
        <f>IFERROR(IF($A30="","",DAY($A30+32-DAY($A30+32))),"")</f>
        <v/>
      </c>
      <c r="C30" s="27" t="n"/>
      <c r="D30" s="27" t="n"/>
      <c r="E30" s="27" t="n"/>
      <c r="F30" s="54">
        <f>IFERROR(IF($A30="","",$D30/$C30),"")</f>
        <v/>
      </c>
      <c r="G30" s="57" t="n"/>
      <c r="H30" s="56">
        <f>IFERROR(IF($A30="","",$G30/$D30),"")</f>
        <v/>
      </c>
      <c r="I30" s="56">
        <f>IFERROR(IF($A30="","",$G30/$C30),"")</f>
        <v/>
      </c>
      <c r="J30" s="57" t="n"/>
      <c r="K30" s="57" t="n"/>
      <c r="L30" s="56">
        <f>IFERROR(IF($A30="","",SUM($G30,$J30,$K30)),"")</f>
        <v/>
      </c>
      <c r="M30" s="57" t="n"/>
      <c r="N30" s="57" t="n"/>
      <c r="O30" s="57" t="n"/>
      <c r="P30" s="57" t="n"/>
      <c r="Q30" s="57" t="n"/>
      <c r="R30" s="57" t="n"/>
      <c r="S30" s="57" t="n"/>
      <c r="T30" s="57" t="n"/>
      <c r="U30" s="56">
        <f>IFERROR(IF($A30="","",SUM($M30:$O30)),"")</f>
        <v/>
      </c>
      <c r="V30" s="56">
        <f>IFERROR(IF($A30="","",SUM($P30:$S30)),"")</f>
        <v/>
      </c>
      <c r="W30" s="56">
        <f>IFERROR(IF($A30="","",$L30-$U30-$V30),"")</f>
        <v/>
      </c>
      <c r="X30" s="54">
        <f>IFERROR(IF($A30="","",$W30/$L30),"")</f>
        <v/>
      </c>
      <c r="Y30" s="57" t="n"/>
      <c r="Z30" s="56">
        <f>IFERROR(IF($A30="","",$L30*Dashboard!$E$3),"")</f>
        <v/>
      </c>
      <c r="AA30" s="56">
        <f>IFERROR(IF($A30="","",$L30*Dashboard!$E$4),"")</f>
        <v/>
      </c>
      <c r="AB30" s="56">
        <f>IFERROR(IF($A30="","",$W30-$Y30-$Z30-$AA30),"")</f>
        <v/>
      </c>
      <c r="AC30" s="54">
        <f>IFERROR(IF($A30="","",$AB30/$L30),"")</f>
        <v/>
      </c>
      <c r="AD30" s="57" t="n"/>
      <c r="AE30" s="57" t="n"/>
      <c r="AF30" s="57" t="n"/>
      <c r="AG30" s="57" t="n"/>
      <c r="AH30" s="57" t="n"/>
      <c r="AI30" s="56">
        <f>IFERROR(IF($A30="","",$AD30+$AE30-$AF30+$AG30-$AH30),"")</f>
        <v/>
      </c>
      <c r="AJ30" s="57" t="n"/>
      <c r="AK30" s="57" t="n"/>
      <c r="AL30" s="57" t="n"/>
      <c r="AM30" s="56">
        <f>IFERROR(IF($A30="","",$L30-$AJ30),"")</f>
        <v/>
      </c>
      <c r="AN30" s="56">
        <f>IFERROR(IF($A30="","",$AM30/$AJ30),"")</f>
        <v/>
      </c>
      <c r="AO30" s="56">
        <f>IFERROR(IF($A30="","",$W30-$AK30),"")</f>
        <v/>
      </c>
      <c r="AP30" s="56">
        <f>IFERROR(IF($A30="","",$AO30/$AK30),"")</f>
        <v/>
      </c>
      <c r="AQ30" s="56">
        <f>IFERROR(IF($A30="","",$AB30-$AL30),"")</f>
        <v/>
      </c>
      <c r="AR30" s="56">
        <f>IFERROR(IF($A30="","",$AQ30/$AL30),"")</f>
        <v/>
      </c>
      <c r="AS30" s="57" t="n"/>
      <c r="AT30" s="57" t="n"/>
      <c r="AU30" s="57" t="n"/>
      <c r="AV30" s="29" t="n"/>
      <c r="AW30" s="30" t="n"/>
      <c r="AX30" s="31" t="n"/>
      <c r="AY30" s="31" t="n"/>
      <c r="AZ30" s="31" t="n"/>
    </row>
    <row r="31">
      <c r="A31" s="26" t="n"/>
      <c r="B31" s="18">
        <f>IFERROR(IF($A31="","",DAY($A31+32-DAY($A31+32))),"")</f>
        <v/>
      </c>
      <c r="C31" s="27" t="n"/>
      <c r="D31" s="27" t="n"/>
      <c r="E31" s="27" t="n"/>
      <c r="F31" s="54">
        <f>IFERROR(IF($A31="","",$D31/$C31),"")</f>
        <v/>
      </c>
      <c r="G31" s="57" t="n"/>
      <c r="H31" s="56">
        <f>IFERROR(IF($A31="","",$G31/$D31),"")</f>
        <v/>
      </c>
      <c r="I31" s="56">
        <f>IFERROR(IF($A31="","",$G31/$C31),"")</f>
        <v/>
      </c>
      <c r="J31" s="57" t="n"/>
      <c r="K31" s="57" t="n"/>
      <c r="L31" s="56">
        <f>IFERROR(IF($A31="","",SUM($G31,$J31,$K31)),"")</f>
        <v/>
      </c>
      <c r="M31" s="57" t="n"/>
      <c r="N31" s="57" t="n"/>
      <c r="O31" s="57" t="n"/>
      <c r="P31" s="57" t="n"/>
      <c r="Q31" s="57" t="n"/>
      <c r="R31" s="57" t="n"/>
      <c r="S31" s="57" t="n"/>
      <c r="T31" s="57" t="n"/>
      <c r="U31" s="56">
        <f>IFERROR(IF($A31="","",SUM($M31:$O31)),"")</f>
        <v/>
      </c>
      <c r="V31" s="56">
        <f>IFERROR(IF($A31="","",SUM($P31:$S31)),"")</f>
        <v/>
      </c>
      <c r="W31" s="56">
        <f>IFERROR(IF($A31="","",$L31-$U31-$V31),"")</f>
        <v/>
      </c>
      <c r="X31" s="54">
        <f>IFERROR(IF($A31="","",$W31/$L31),"")</f>
        <v/>
      </c>
      <c r="Y31" s="57" t="n"/>
      <c r="Z31" s="56">
        <f>IFERROR(IF($A31="","",$L31*Dashboard!$E$3),"")</f>
        <v/>
      </c>
      <c r="AA31" s="56">
        <f>IFERROR(IF($A31="","",$L31*Dashboard!$E$4),"")</f>
        <v/>
      </c>
      <c r="AB31" s="56">
        <f>IFERROR(IF($A31="","",$W31-$Y31-$Z31-$AA31),"")</f>
        <v/>
      </c>
      <c r="AC31" s="54">
        <f>IFERROR(IF($A31="","",$AB31/$L31),"")</f>
        <v/>
      </c>
      <c r="AD31" s="57" t="n"/>
      <c r="AE31" s="57" t="n"/>
      <c r="AF31" s="57" t="n"/>
      <c r="AG31" s="57" t="n"/>
      <c r="AH31" s="57" t="n"/>
      <c r="AI31" s="56">
        <f>IFERROR(IF($A31="","",$AD31+$AE31-$AF31+$AG31-$AH31),"")</f>
        <v/>
      </c>
      <c r="AJ31" s="57" t="n"/>
      <c r="AK31" s="57" t="n"/>
      <c r="AL31" s="57" t="n"/>
      <c r="AM31" s="56">
        <f>IFERROR(IF($A31="","",$L31-$AJ31),"")</f>
        <v/>
      </c>
      <c r="AN31" s="56">
        <f>IFERROR(IF($A31="","",$AM31/$AJ31),"")</f>
        <v/>
      </c>
      <c r="AO31" s="56">
        <f>IFERROR(IF($A31="","",$W31-$AK31),"")</f>
        <v/>
      </c>
      <c r="AP31" s="56">
        <f>IFERROR(IF($A31="","",$AO31/$AK31),"")</f>
        <v/>
      </c>
      <c r="AQ31" s="56">
        <f>IFERROR(IF($A31="","",$AB31-$AL31),"")</f>
        <v/>
      </c>
      <c r="AR31" s="56">
        <f>IFERROR(IF($A31="","",$AQ31/$AL31),"")</f>
        <v/>
      </c>
      <c r="AS31" s="57" t="n"/>
      <c r="AT31" s="57" t="n"/>
      <c r="AU31" s="57" t="n"/>
      <c r="AV31" s="29" t="n"/>
      <c r="AW31" s="30" t="n"/>
      <c r="AX31" s="31" t="n"/>
      <c r="AY31" s="31" t="n"/>
      <c r="AZ31" s="31" t="n"/>
    </row>
    <row r="32">
      <c r="A32" s="26" t="n"/>
      <c r="B32" s="18">
        <f>IFERROR(IF($A32="","",DAY($A32+32-DAY($A32+32))),"")</f>
        <v/>
      </c>
      <c r="C32" s="27" t="n"/>
      <c r="D32" s="27" t="n"/>
      <c r="E32" s="27" t="n"/>
      <c r="F32" s="54">
        <f>IFERROR(IF($A32="","",$D32/$C32),"")</f>
        <v/>
      </c>
      <c r="G32" s="57" t="n"/>
      <c r="H32" s="56">
        <f>IFERROR(IF($A32="","",$G32/$D32),"")</f>
        <v/>
      </c>
      <c r="I32" s="56">
        <f>IFERROR(IF($A32="","",$G32/$C32),"")</f>
        <v/>
      </c>
      <c r="J32" s="57" t="n"/>
      <c r="K32" s="57" t="n"/>
      <c r="L32" s="56">
        <f>IFERROR(IF($A32="","",SUM($G32,$J32,$K32)),"")</f>
        <v/>
      </c>
      <c r="M32" s="57" t="n"/>
      <c r="N32" s="57" t="n"/>
      <c r="O32" s="57" t="n"/>
      <c r="P32" s="57" t="n"/>
      <c r="Q32" s="57" t="n"/>
      <c r="R32" s="57" t="n"/>
      <c r="S32" s="57" t="n"/>
      <c r="T32" s="57" t="n"/>
      <c r="U32" s="56">
        <f>IFERROR(IF($A32="","",SUM($M32:$O32)),"")</f>
        <v/>
      </c>
      <c r="V32" s="56">
        <f>IFERROR(IF($A32="","",SUM($P32:$S32)),"")</f>
        <v/>
      </c>
      <c r="W32" s="56">
        <f>IFERROR(IF($A32="","",$L32-$U32-$V32),"")</f>
        <v/>
      </c>
      <c r="X32" s="54">
        <f>IFERROR(IF($A32="","",$W32/$L32),"")</f>
        <v/>
      </c>
      <c r="Y32" s="57" t="n"/>
      <c r="Z32" s="56">
        <f>IFERROR(IF($A32="","",$L32*Dashboard!$E$3),"")</f>
        <v/>
      </c>
      <c r="AA32" s="56">
        <f>IFERROR(IF($A32="","",$L32*Dashboard!$E$4),"")</f>
        <v/>
      </c>
      <c r="AB32" s="56">
        <f>IFERROR(IF($A32="","",$W32-$Y32-$Z32-$AA32),"")</f>
        <v/>
      </c>
      <c r="AC32" s="54">
        <f>IFERROR(IF($A32="","",$AB32/$L32),"")</f>
        <v/>
      </c>
      <c r="AD32" s="57" t="n"/>
      <c r="AE32" s="57" t="n"/>
      <c r="AF32" s="57" t="n"/>
      <c r="AG32" s="57" t="n"/>
      <c r="AH32" s="57" t="n"/>
      <c r="AI32" s="56">
        <f>IFERROR(IF($A32="","",$AD32+$AE32-$AF32+$AG32-$AH32),"")</f>
        <v/>
      </c>
      <c r="AJ32" s="57" t="n"/>
      <c r="AK32" s="57" t="n"/>
      <c r="AL32" s="57" t="n"/>
      <c r="AM32" s="56">
        <f>IFERROR(IF($A32="","",$L32-$AJ32),"")</f>
        <v/>
      </c>
      <c r="AN32" s="56">
        <f>IFERROR(IF($A32="","",$AM32/$AJ32),"")</f>
        <v/>
      </c>
      <c r="AO32" s="56">
        <f>IFERROR(IF($A32="","",$W32-$AK32),"")</f>
        <v/>
      </c>
      <c r="AP32" s="56">
        <f>IFERROR(IF($A32="","",$AO32/$AK32),"")</f>
        <v/>
      </c>
      <c r="AQ32" s="56">
        <f>IFERROR(IF($A32="","",$AB32-$AL32),"")</f>
        <v/>
      </c>
      <c r="AR32" s="56">
        <f>IFERROR(IF($A32="","",$AQ32/$AL32),"")</f>
        <v/>
      </c>
      <c r="AS32" s="57" t="n"/>
      <c r="AT32" s="57" t="n"/>
      <c r="AU32" s="57" t="n"/>
      <c r="AV32" s="29" t="n"/>
      <c r="AW32" s="30" t="n"/>
      <c r="AX32" s="31" t="n"/>
      <c r="AY32" s="31" t="n"/>
      <c r="AZ32" s="31" t="n"/>
    </row>
    <row r="33">
      <c r="A33" s="26" t="n"/>
      <c r="B33" s="18">
        <f>IFERROR(IF($A33="","",DAY($A33+32-DAY($A33+32))),"")</f>
        <v/>
      </c>
      <c r="C33" s="27" t="n"/>
      <c r="D33" s="27" t="n"/>
      <c r="E33" s="27" t="n"/>
      <c r="F33" s="54">
        <f>IFERROR(IF($A33="","",$D33/$C33),"")</f>
        <v/>
      </c>
      <c r="G33" s="57" t="n"/>
      <c r="H33" s="56">
        <f>IFERROR(IF($A33="","",$G33/$D33),"")</f>
        <v/>
      </c>
      <c r="I33" s="56">
        <f>IFERROR(IF($A33="","",$G33/$C33),"")</f>
        <v/>
      </c>
      <c r="J33" s="57" t="n"/>
      <c r="K33" s="57" t="n"/>
      <c r="L33" s="56">
        <f>IFERROR(IF($A33="","",SUM($G33,$J33,$K33)),"")</f>
        <v/>
      </c>
      <c r="M33" s="57" t="n"/>
      <c r="N33" s="57" t="n"/>
      <c r="O33" s="57" t="n"/>
      <c r="P33" s="57" t="n"/>
      <c r="Q33" s="57" t="n"/>
      <c r="R33" s="57" t="n"/>
      <c r="S33" s="57" t="n"/>
      <c r="T33" s="57" t="n"/>
      <c r="U33" s="56">
        <f>IFERROR(IF($A33="","",SUM($M33:$O33)),"")</f>
        <v/>
      </c>
      <c r="V33" s="56">
        <f>IFERROR(IF($A33="","",SUM($P33:$S33)),"")</f>
        <v/>
      </c>
      <c r="W33" s="56">
        <f>IFERROR(IF($A33="","",$L33-$U33-$V33),"")</f>
        <v/>
      </c>
      <c r="X33" s="54">
        <f>IFERROR(IF($A33="","",$W33/$L33),"")</f>
        <v/>
      </c>
      <c r="Y33" s="57" t="n"/>
      <c r="Z33" s="56">
        <f>IFERROR(IF($A33="","",$L33*Dashboard!$E$3),"")</f>
        <v/>
      </c>
      <c r="AA33" s="56">
        <f>IFERROR(IF($A33="","",$L33*Dashboard!$E$4),"")</f>
        <v/>
      </c>
      <c r="AB33" s="56">
        <f>IFERROR(IF($A33="","",$W33-$Y33-$Z33-$AA33),"")</f>
        <v/>
      </c>
      <c r="AC33" s="54">
        <f>IFERROR(IF($A33="","",$AB33/$L33),"")</f>
        <v/>
      </c>
      <c r="AD33" s="57" t="n"/>
      <c r="AE33" s="57" t="n"/>
      <c r="AF33" s="57" t="n"/>
      <c r="AG33" s="57" t="n"/>
      <c r="AH33" s="57" t="n"/>
      <c r="AI33" s="56">
        <f>IFERROR(IF($A33="","",$AD33+$AE33-$AF33+$AG33-$AH33),"")</f>
        <v/>
      </c>
      <c r="AJ33" s="57" t="n"/>
      <c r="AK33" s="57" t="n"/>
      <c r="AL33" s="57" t="n"/>
      <c r="AM33" s="56">
        <f>IFERROR(IF($A33="","",$L33-$AJ33),"")</f>
        <v/>
      </c>
      <c r="AN33" s="56">
        <f>IFERROR(IF($A33="","",$AM33/$AJ33),"")</f>
        <v/>
      </c>
      <c r="AO33" s="56">
        <f>IFERROR(IF($A33="","",$W33-$AK33),"")</f>
        <v/>
      </c>
      <c r="AP33" s="56">
        <f>IFERROR(IF($A33="","",$AO33/$AK33),"")</f>
        <v/>
      </c>
      <c r="AQ33" s="56">
        <f>IFERROR(IF($A33="","",$AB33-$AL33),"")</f>
        <v/>
      </c>
      <c r="AR33" s="56">
        <f>IFERROR(IF($A33="","",$AQ33/$AL33),"")</f>
        <v/>
      </c>
      <c r="AS33" s="57" t="n"/>
      <c r="AT33" s="57" t="n"/>
      <c r="AU33" s="57" t="n"/>
      <c r="AV33" s="29" t="n"/>
      <c r="AW33" s="30" t="n"/>
      <c r="AX33" s="31" t="n"/>
      <c r="AY33" s="31" t="n"/>
      <c r="AZ33" s="31" t="n"/>
    </row>
    <row r="34">
      <c r="A34" s="26" t="n"/>
      <c r="B34" s="18">
        <f>IFERROR(IF($A34="","",DAY($A34+32-DAY($A34+32))),"")</f>
        <v/>
      </c>
      <c r="C34" s="27" t="n"/>
      <c r="D34" s="27" t="n"/>
      <c r="E34" s="27" t="n"/>
      <c r="F34" s="54">
        <f>IFERROR(IF($A34="","",$D34/$C34),"")</f>
        <v/>
      </c>
      <c r="G34" s="57" t="n"/>
      <c r="H34" s="56">
        <f>IFERROR(IF($A34="","",$G34/$D34),"")</f>
        <v/>
      </c>
      <c r="I34" s="56">
        <f>IFERROR(IF($A34="","",$G34/$C34),"")</f>
        <v/>
      </c>
      <c r="J34" s="57" t="n"/>
      <c r="K34" s="57" t="n"/>
      <c r="L34" s="56">
        <f>IFERROR(IF($A34="","",SUM($G34,$J34,$K34)),"")</f>
        <v/>
      </c>
      <c r="M34" s="57" t="n"/>
      <c r="N34" s="57" t="n"/>
      <c r="O34" s="57" t="n"/>
      <c r="P34" s="57" t="n"/>
      <c r="Q34" s="57" t="n"/>
      <c r="R34" s="57" t="n"/>
      <c r="S34" s="57" t="n"/>
      <c r="T34" s="57" t="n"/>
      <c r="U34" s="56">
        <f>IFERROR(IF($A34="","",SUM($M34:$O34)),"")</f>
        <v/>
      </c>
      <c r="V34" s="56">
        <f>IFERROR(IF($A34="","",SUM($P34:$S34)),"")</f>
        <v/>
      </c>
      <c r="W34" s="56">
        <f>IFERROR(IF($A34="","",$L34-$U34-$V34),"")</f>
        <v/>
      </c>
      <c r="X34" s="54">
        <f>IFERROR(IF($A34="","",$W34/$L34),"")</f>
        <v/>
      </c>
      <c r="Y34" s="57" t="n"/>
      <c r="Z34" s="56">
        <f>IFERROR(IF($A34="","",$L34*Dashboard!$E$3),"")</f>
        <v/>
      </c>
      <c r="AA34" s="56">
        <f>IFERROR(IF($A34="","",$L34*Dashboard!$E$4),"")</f>
        <v/>
      </c>
      <c r="AB34" s="56">
        <f>IFERROR(IF($A34="","",$W34-$Y34-$Z34-$AA34),"")</f>
        <v/>
      </c>
      <c r="AC34" s="54">
        <f>IFERROR(IF($A34="","",$AB34/$L34),"")</f>
        <v/>
      </c>
      <c r="AD34" s="57" t="n"/>
      <c r="AE34" s="57" t="n"/>
      <c r="AF34" s="57" t="n"/>
      <c r="AG34" s="57" t="n"/>
      <c r="AH34" s="57" t="n"/>
      <c r="AI34" s="56">
        <f>IFERROR(IF($A34="","",$AD34+$AE34-$AF34+$AG34-$AH34),"")</f>
        <v/>
      </c>
      <c r="AJ34" s="57" t="n"/>
      <c r="AK34" s="57" t="n"/>
      <c r="AL34" s="57" t="n"/>
      <c r="AM34" s="56">
        <f>IFERROR(IF($A34="","",$L34-$AJ34),"")</f>
        <v/>
      </c>
      <c r="AN34" s="56">
        <f>IFERROR(IF($A34="","",$AM34/$AJ34),"")</f>
        <v/>
      </c>
      <c r="AO34" s="56">
        <f>IFERROR(IF($A34="","",$W34-$AK34),"")</f>
        <v/>
      </c>
      <c r="AP34" s="56">
        <f>IFERROR(IF($A34="","",$AO34/$AK34),"")</f>
        <v/>
      </c>
      <c r="AQ34" s="56">
        <f>IFERROR(IF($A34="","",$AB34-$AL34),"")</f>
        <v/>
      </c>
      <c r="AR34" s="56">
        <f>IFERROR(IF($A34="","",$AQ34/$AL34),"")</f>
        <v/>
      </c>
      <c r="AS34" s="57" t="n"/>
      <c r="AT34" s="57" t="n"/>
      <c r="AU34" s="57" t="n"/>
      <c r="AV34" s="29" t="n"/>
      <c r="AW34" s="30" t="n"/>
      <c r="AX34" s="31" t="n"/>
      <c r="AY34" s="31" t="n"/>
      <c r="AZ34" s="31" t="n"/>
    </row>
    <row r="35">
      <c r="A35" s="26" t="n"/>
      <c r="B35" s="18">
        <f>IFERROR(IF($A35="","",DAY($A35+32-DAY($A35+32))),"")</f>
        <v/>
      </c>
      <c r="C35" s="27" t="n"/>
      <c r="D35" s="27" t="n"/>
      <c r="E35" s="27" t="n"/>
      <c r="F35" s="54">
        <f>IFERROR(IF($A35="","",$D35/$C35),"")</f>
        <v/>
      </c>
      <c r="G35" s="57" t="n"/>
      <c r="H35" s="56">
        <f>IFERROR(IF($A35="","",$G35/$D35),"")</f>
        <v/>
      </c>
      <c r="I35" s="56">
        <f>IFERROR(IF($A35="","",$G35/$C35),"")</f>
        <v/>
      </c>
      <c r="J35" s="57" t="n"/>
      <c r="K35" s="57" t="n"/>
      <c r="L35" s="56">
        <f>IFERROR(IF($A35="","",SUM($G35,$J35,$K35)),"")</f>
        <v/>
      </c>
      <c r="M35" s="57" t="n"/>
      <c r="N35" s="57" t="n"/>
      <c r="O35" s="57" t="n"/>
      <c r="P35" s="57" t="n"/>
      <c r="Q35" s="57" t="n"/>
      <c r="R35" s="57" t="n"/>
      <c r="S35" s="57" t="n"/>
      <c r="T35" s="57" t="n"/>
      <c r="U35" s="56">
        <f>IFERROR(IF($A35="","",SUM($M35:$O35)),"")</f>
        <v/>
      </c>
      <c r="V35" s="56">
        <f>IFERROR(IF($A35="","",SUM($P35:$S35)),"")</f>
        <v/>
      </c>
      <c r="W35" s="56">
        <f>IFERROR(IF($A35="","",$L35-$U35-$V35),"")</f>
        <v/>
      </c>
      <c r="X35" s="54">
        <f>IFERROR(IF($A35="","",$W35/$L35),"")</f>
        <v/>
      </c>
      <c r="Y35" s="57" t="n"/>
      <c r="Z35" s="56">
        <f>IFERROR(IF($A35="","",$L35*Dashboard!$E$3),"")</f>
        <v/>
      </c>
      <c r="AA35" s="56">
        <f>IFERROR(IF($A35="","",$L35*Dashboard!$E$4),"")</f>
        <v/>
      </c>
      <c r="AB35" s="56">
        <f>IFERROR(IF($A35="","",$W35-$Y35-$Z35-$AA35),"")</f>
        <v/>
      </c>
      <c r="AC35" s="54">
        <f>IFERROR(IF($A35="","",$AB35/$L35),"")</f>
        <v/>
      </c>
      <c r="AD35" s="57" t="n"/>
      <c r="AE35" s="57" t="n"/>
      <c r="AF35" s="57" t="n"/>
      <c r="AG35" s="57" t="n"/>
      <c r="AH35" s="57" t="n"/>
      <c r="AI35" s="56">
        <f>IFERROR(IF($A35="","",$AD35+$AE35-$AF35+$AG35-$AH35),"")</f>
        <v/>
      </c>
      <c r="AJ35" s="57" t="n"/>
      <c r="AK35" s="57" t="n"/>
      <c r="AL35" s="57" t="n"/>
      <c r="AM35" s="56">
        <f>IFERROR(IF($A35="","",$L35-$AJ35),"")</f>
        <v/>
      </c>
      <c r="AN35" s="56">
        <f>IFERROR(IF($A35="","",$AM35/$AJ35),"")</f>
        <v/>
      </c>
      <c r="AO35" s="56">
        <f>IFERROR(IF($A35="","",$W35-$AK35),"")</f>
        <v/>
      </c>
      <c r="AP35" s="56">
        <f>IFERROR(IF($A35="","",$AO35/$AK35),"")</f>
        <v/>
      </c>
      <c r="AQ35" s="56">
        <f>IFERROR(IF($A35="","",$AB35-$AL35),"")</f>
        <v/>
      </c>
      <c r="AR35" s="56">
        <f>IFERROR(IF($A35="","",$AQ35/$AL35),"")</f>
        <v/>
      </c>
      <c r="AS35" s="57" t="n"/>
      <c r="AT35" s="57" t="n"/>
      <c r="AU35" s="57" t="n"/>
      <c r="AV35" s="29" t="n"/>
      <c r="AW35" s="30" t="n"/>
      <c r="AX35" s="31" t="n"/>
      <c r="AY35" s="31" t="n"/>
      <c r="AZ35" s="31" t="n"/>
    </row>
    <row r="36">
      <c r="A36" s="26" t="n"/>
      <c r="B36" s="18">
        <f>IFERROR(IF($A36="","",DAY($A36+32-DAY($A36+32))),"")</f>
        <v/>
      </c>
      <c r="C36" s="27" t="n"/>
      <c r="D36" s="27" t="n"/>
      <c r="E36" s="27" t="n"/>
      <c r="F36" s="54">
        <f>IFERROR(IF($A36="","",$D36/$C36),"")</f>
        <v/>
      </c>
      <c r="G36" s="57" t="n"/>
      <c r="H36" s="56">
        <f>IFERROR(IF($A36="","",$G36/$D36),"")</f>
        <v/>
      </c>
      <c r="I36" s="56">
        <f>IFERROR(IF($A36="","",$G36/$C36),"")</f>
        <v/>
      </c>
      <c r="J36" s="57" t="n"/>
      <c r="K36" s="57" t="n"/>
      <c r="L36" s="56">
        <f>IFERROR(IF($A36="","",SUM($G36,$J36,$K36)),"")</f>
        <v/>
      </c>
      <c r="M36" s="57" t="n"/>
      <c r="N36" s="57" t="n"/>
      <c r="O36" s="57" t="n"/>
      <c r="P36" s="57" t="n"/>
      <c r="Q36" s="57" t="n"/>
      <c r="R36" s="57" t="n"/>
      <c r="S36" s="57" t="n"/>
      <c r="T36" s="57" t="n"/>
      <c r="U36" s="56">
        <f>IFERROR(IF($A36="","",SUM($M36:$O36)),"")</f>
        <v/>
      </c>
      <c r="V36" s="56">
        <f>IFERROR(IF($A36="","",SUM($P36:$S36)),"")</f>
        <v/>
      </c>
      <c r="W36" s="56">
        <f>IFERROR(IF($A36="","",$L36-$U36-$V36),"")</f>
        <v/>
      </c>
      <c r="X36" s="54">
        <f>IFERROR(IF($A36="","",$W36/$L36),"")</f>
        <v/>
      </c>
      <c r="Y36" s="57" t="n"/>
      <c r="Z36" s="56">
        <f>IFERROR(IF($A36="","",$L36*Dashboard!$E$3),"")</f>
        <v/>
      </c>
      <c r="AA36" s="56">
        <f>IFERROR(IF($A36="","",$L36*Dashboard!$E$4),"")</f>
        <v/>
      </c>
      <c r="AB36" s="56">
        <f>IFERROR(IF($A36="","",$W36-$Y36-$Z36-$AA36),"")</f>
        <v/>
      </c>
      <c r="AC36" s="54">
        <f>IFERROR(IF($A36="","",$AB36/$L36),"")</f>
        <v/>
      </c>
      <c r="AD36" s="57" t="n"/>
      <c r="AE36" s="57" t="n"/>
      <c r="AF36" s="57" t="n"/>
      <c r="AG36" s="57" t="n"/>
      <c r="AH36" s="57" t="n"/>
      <c r="AI36" s="56">
        <f>IFERROR(IF($A36="","",$AD36+$AE36-$AF36+$AG36-$AH36),"")</f>
        <v/>
      </c>
      <c r="AJ36" s="57" t="n"/>
      <c r="AK36" s="57" t="n"/>
      <c r="AL36" s="57" t="n"/>
      <c r="AM36" s="56">
        <f>IFERROR(IF($A36="","",$L36-$AJ36),"")</f>
        <v/>
      </c>
      <c r="AN36" s="56">
        <f>IFERROR(IF($A36="","",$AM36/$AJ36),"")</f>
        <v/>
      </c>
      <c r="AO36" s="56">
        <f>IFERROR(IF($A36="","",$W36-$AK36),"")</f>
        <v/>
      </c>
      <c r="AP36" s="56">
        <f>IFERROR(IF($A36="","",$AO36/$AK36),"")</f>
        <v/>
      </c>
      <c r="AQ36" s="56">
        <f>IFERROR(IF($A36="","",$AB36-$AL36),"")</f>
        <v/>
      </c>
      <c r="AR36" s="56">
        <f>IFERROR(IF($A36="","",$AQ36/$AL36),"")</f>
        <v/>
      </c>
      <c r="AS36" s="57" t="n"/>
      <c r="AT36" s="57" t="n"/>
      <c r="AU36" s="57" t="n"/>
      <c r="AV36" s="29" t="n"/>
      <c r="AW36" s="30" t="n"/>
      <c r="AX36" s="31" t="n"/>
      <c r="AY36" s="31" t="n"/>
      <c r="AZ36" s="31" t="n"/>
    </row>
    <row r="37">
      <c r="A37" s="26" t="n"/>
      <c r="B37" s="18">
        <f>IFERROR(IF($A37="","",DAY($A37+32-DAY($A37+32))),"")</f>
        <v/>
      </c>
      <c r="C37" s="27" t="n"/>
      <c r="D37" s="27" t="n"/>
      <c r="E37" s="27" t="n"/>
      <c r="F37" s="54">
        <f>IFERROR(IF($A37="","",$D37/$C37),"")</f>
        <v/>
      </c>
      <c r="G37" s="57" t="n"/>
      <c r="H37" s="56">
        <f>IFERROR(IF($A37="","",$G37/$D37),"")</f>
        <v/>
      </c>
      <c r="I37" s="56">
        <f>IFERROR(IF($A37="","",$G37/$C37),"")</f>
        <v/>
      </c>
      <c r="J37" s="57" t="n"/>
      <c r="K37" s="57" t="n"/>
      <c r="L37" s="56">
        <f>IFERROR(IF($A37="","",SUM($G37,$J37,$K37)),"")</f>
        <v/>
      </c>
      <c r="M37" s="57" t="n"/>
      <c r="N37" s="57" t="n"/>
      <c r="O37" s="57" t="n"/>
      <c r="P37" s="57" t="n"/>
      <c r="Q37" s="57" t="n"/>
      <c r="R37" s="57" t="n"/>
      <c r="S37" s="57" t="n"/>
      <c r="T37" s="57" t="n"/>
      <c r="U37" s="56">
        <f>IFERROR(IF($A37="","",SUM($M37:$O37)),"")</f>
        <v/>
      </c>
      <c r="V37" s="56">
        <f>IFERROR(IF($A37="","",SUM($P37:$S37)),"")</f>
        <v/>
      </c>
      <c r="W37" s="56">
        <f>IFERROR(IF($A37="","",$L37-$U37-$V37),"")</f>
        <v/>
      </c>
      <c r="X37" s="54">
        <f>IFERROR(IF($A37="","",$W37/$L37),"")</f>
        <v/>
      </c>
      <c r="Y37" s="57" t="n"/>
      <c r="Z37" s="56">
        <f>IFERROR(IF($A37="","",$L37*Dashboard!$E$3),"")</f>
        <v/>
      </c>
      <c r="AA37" s="56">
        <f>IFERROR(IF($A37="","",$L37*Dashboard!$E$4),"")</f>
        <v/>
      </c>
      <c r="AB37" s="56">
        <f>IFERROR(IF($A37="","",$W37-$Y37-$Z37-$AA37),"")</f>
        <v/>
      </c>
      <c r="AC37" s="54">
        <f>IFERROR(IF($A37="","",$AB37/$L37),"")</f>
        <v/>
      </c>
      <c r="AD37" s="57" t="n"/>
      <c r="AE37" s="57" t="n"/>
      <c r="AF37" s="57" t="n"/>
      <c r="AG37" s="57" t="n"/>
      <c r="AH37" s="57" t="n"/>
      <c r="AI37" s="56">
        <f>IFERROR(IF($A37="","",$AD37+$AE37-$AF37+$AG37-$AH37),"")</f>
        <v/>
      </c>
      <c r="AJ37" s="57" t="n"/>
      <c r="AK37" s="57" t="n"/>
      <c r="AL37" s="57" t="n"/>
      <c r="AM37" s="56">
        <f>IFERROR(IF($A37="","",$L37-$AJ37),"")</f>
        <v/>
      </c>
      <c r="AN37" s="56">
        <f>IFERROR(IF($A37="","",$AM37/$AJ37),"")</f>
        <v/>
      </c>
      <c r="AO37" s="56">
        <f>IFERROR(IF($A37="","",$W37-$AK37),"")</f>
        <v/>
      </c>
      <c r="AP37" s="56">
        <f>IFERROR(IF($A37="","",$AO37/$AK37),"")</f>
        <v/>
      </c>
      <c r="AQ37" s="56">
        <f>IFERROR(IF($A37="","",$AB37-$AL37),"")</f>
        <v/>
      </c>
      <c r="AR37" s="56">
        <f>IFERROR(IF($A37="","",$AQ37/$AL37),"")</f>
        <v/>
      </c>
      <c r="AS37" s="57" t="n"/>
      <c r="AT37" s="57" t="n"/>
      <c r="AU37" s="57" t="n"/>
      <c r="AV37" s="29" t="n"/>
      <c r="AW37" s="30" t="n"/>
      <c r="AX37" s="31" t="n"/>
      <c r="AY37" s="31" t="n"/>
      <c r="AZ37" s="31" t="n"/>
    </row>
    <row r="38">
      <c r="A38" s="26" t="n"/>
      <c r="B38" s="18">
        <f>IFERROR(IF($A38="","",DAY($A38+32-DAY($A38+32))),"")</f>
        <v/>
      </c>
      <c r="C38" s="27" t="n"/>
      <c r="D38" s="27" t="n"/>
      <c r="E38" s="27" t="n"/>
      <c r="F38" s="54">
        <f>IFERROR(IF($A38="","",$D38/$C38),"")</f>
        <v/>
      </c>
      <c r="G38" s="57" t="n"/>
      <c r="H38" s="56">
        <f>IFERROR(IF($A38="","",$G38/$D38),"")</f>
        <v/>
      </c>
      <c r="I38" s="56">
        <f>IFERROR(IF($A38="","",$G38/$C38),"")</f>
        <v/>
      </c>
      <c r="J38" s="57" t="n"/>
      <c r="K38" s="57" t="n"/>
      <c r="L38" s="56">
        <f>IFERROR(IF($A38="","",SUM($G38,$J38,$K38)),"")</f>
        <v/>
      </c>
      <c r="M38" s="57" t="n"/>
      <c r="N38" s="57" t="n"/>
      <c r="O38" s="57" t="n"/>
      <c r="P38" s="57" t="n"/>
      <c r="Q38" s="57" t="n"/>
      <c r="R38" s="57" t="n"/>
      <c r="S38" s="57" t="n"/>
      <c r="T38" s="57" t="n"/>
      <c r="U38" s="56">
        <f>IFERROR(IF($A38="","",SUM($M38:$O38)),"")</f>
        <v/>
      </c>
      <c r="V38" s="56">
        <f>IFERROR(IF($A38="","",SUM($P38:$S38)),"")</f>
        <v/>
      </c>
      <c r="W38" s="56">
        <f>IFERROR(IF($A38="","",$L38-$U38-$V38),"")</f>
        <v/>
      </c>
      <c r="X38" s="54">
        <f>IFERROR(IF($A38="","",$W38/$L38),"")</f>
        <v/>
      </c>
      <c r="Y38" s="57" t="n"/>
      <c r="Z38" s="56">
        <f>IFERROR(IF($A38="","",$L38*Dashboard!$E$3),"")</f>
        <v/>
      </c>
      <c r="AA38" s="56">
        <f>IFERROR(IF($A38="","",$L38*Dashboard!$E$4),"")</f>
        <v/>
      </c>
      <c r="AB38" s="56">
        <f>IFERROR(IF($A38="","",$W38-$Y38-$Z38-$AA38),"")</f>
        <v/>
      </c>
      <c r="AC38" s="54">
        <f>IFERROR(IF($A38="","",$AB38/$L38),"")</f>
        <v/>
      </c>
      <c r="AD38" s="57" t="n"/>
      <c r="AE38" s="57" t="n"/>
      <c r="AF38" s="57" t="n"/>
      <c r="AG38" s="57" t="n"/>
      <c r="AH38" s="57" t="n"/>
      <c r="AI38" s="56">
        <f>IFERROR(IF($A38="","",$AD38+$AE38-$AF38+$AG38-$AH38),"")</f>
        <v/>
      </c>
      <c r="AJ38" s="57" t="n"/>
      <c r="AK38" s="57" t="n"/>
      <c r="AL38" s="57" t="n"/>
      <c r="AM38" s="56">
        <f>IFERROR(IF($A38="","",$L38-$AJ38),"")</f>
        <v/>
      </c>
      <c r="AN38" s="56">
        <f>IFERROR(IF($A38="","",$AM38/$AJ38),"")</f>
        <v/>
      </c>
      <c r="AO38" s="56">
        <f>IFERROR(IF($A38="","",$W38-$AK38),"")</f>
        <v/>
      </c>
      <c r="AP38" s="56">
        <f>IFERROR(IF($A38="","",$AO38/$AK38),"")</f>
        <v/>
      </c>
      <c r="AQ38" s="56">
        <f>IFERROR(IF($A38="","",$AB38-$AL38),"")</f>
        <v/>
      </c>
      <c r="AR38" s="56">
        <f>IFERROR(IF($A38="","",$AQ38/$AL38),"")</f>
        <v/>
      </c>
      <c r="AS38" s="57" t="n"/>
      <c r="AT38" s="57" t="n"/>
      <c r="AU38" s="57" t="n"/>
      <c r="AV38" s="29" t="n"/>
      <c r="AW38" s="30" t="n"/>
      <c r="AX38" s="31" t="n"/>
      <c r="AY38" s="31" t="n"/>
      <c r="AZ38" s="31" t="n"/>
    </row>
    <row r="39">
      <c r="A39" s="26" t="n"/>
      <c r="B39" s="18">
        <f>IFERROR(IF($A39="","",DAY($A39+32-DAY($A39+32))),"")</f>
        <v/>
      </c>
      <c r="C39" s="27" t="n"/>
      <c r="D39" s="27" t="n"/>
      <c r="E39" s="27" t="n"/>
      <c r="F39" s="54">
        <f>IFERROR(IF($A39="","",$D39/$C39),"")</f>
        <v/>
      </c>
      <c r="G39" s="57" t="n"/>
      <c r="H39" s="56">
        <f>IFERROR(IF($A39="","",$G39/$D39),"")</f>
        <v/>
      </c>
      <c r="I39" s="56">
        <f>IFERROR(IF($A39="","",$G39/$C39),"")</f>
        <v/>
      </c>
      <c r="J39" s="57" t="n"/>
      <c r="K39" s="57" t="n"/>
      <c r="L39" s="56">
        <f>IFERROR(IF($A39="","",SUM($G39,$J39,$K39)),"")</f>
        <v/>
      </c>
      <c r="M39" s="57" t="n"/>
      <c r="N39" s="57" t="n"/>
      <c r="O39" s="57" t="n"/>
      <c r="P39" s="57" t="n"/>
      <c r="Q39" s="57" t="n"/>
      <c r="R39" s="57" t="n"/>
      <c r="S39" s="57" t="n"/>
      <c r="T39" s="57" t="n"/>
      <c r="U39" s="56">
        <f>IFERROR(IF($A39="","",SUM($M39:$O39)),"")</f>
        <v/>
      </c>
      <c r="V39" s="56">
        <f>IFERROR(IF($A39="","",SUM($P39:$S39)),"")</f>
        <v/>
      </c>
      <c r="W39" s="56">
        <f>IFERROR(IF($A39="","",$L39-$U39-$V39),"")</f>
        <v/>
      </c>
      <c r="X39" s="54">
        <f>IFERROR(IF($A39="","",$W39/$L39),"")</f>
        <v/>
      </c>
      <c r="Y39" s="57" t="n"/>
      <c r="Z39" s="56">
        <f>IFERROR(IF($A39="","",$L39*Dashboard!$E$3),"")</f>
        <v/>
      </c>
      <c r="AA39" s="56">
        <f>IFERROR(IF($A39="","",$L39*Dashboard!$E$4),"")</f>
        <v/>
      </c>
      <c r="AB39" s="56">
        <f>IFERROR(IF($A39="","",$W39-$Y39-$Z39-$AA39),"")</f>
        <v/>
      </c>
      <c r="AC39" s="54">
        <f>IFERROR(IF($A39="","",$AB39/$L39),"")</f>
        <v/>
      </c>
      <c r="AD39" s="57" t="n"/>
      <c r="AE39" s="57" t="n"/>
      <c r="AF39" s="57" t="n"/>
      <c r="AG39" s="57" t="n"/>
      <c r="AH39" s="57" t="n"/>
      <c r="AI39" s="56">
        <f>IFERROR(IF($A39="","",$AD39+$AE39-$AF39+$AG39-$AH39),"")</f>
        <v/>
      </c>
      <c r="AJ39" s="57" t="n"/>
      <c r="AK39" s="57" t="n"/>
      <c r="AL39" s="57" t="n"/>
      <c r="AM39" s="56">
        <f>IFERROR(IF($A39="","",$L39-$AJ39),"")</f>
        <v/>
      </c>
      <c r="AN39" s="56">
        <f>IFERROR(IF($A39="","",$AM39/$AJ39),"")</f>
        <v/>
      </c>
      <c r="AO39" s="56">
        <f>IFERROR(IF($A39="","",$W39-$AK39),"")</f>
        <v/>
      </c>
      <c r="AP39" s="56">
        <f>IFERROR(IF($A39="","",$AO39/$AK39),"")</f>
        <v/>
      </c>
      <c r="AQ39" s="56">
        <f>IFERROR(IF($A39="","",$AB39-$AL39),"")</f>
        <v/>
      </c>
      <c r="AR39" s="56">
        <f>IFERROR(IF($A39="","",$AQ39/$AL39),"")</f>
        <v/>
      </c>
      <c r="AS39" s="57" t="n"/>
      <c r="AT39" s="57" t="n"/>
      <c r="AU39" s="57" t="n"/>
      <c r="AV39" s="29" t="n"/>
      <c r="AW39" s="30" t="n"/>
      <c r="AX39" s="31" t="n"/>
      <c r="AY39" s="31" t="n"/>
      <c r="AZ39" s="31" t="n"/>
    </row>
    <row r="40">
      <c r="A40" s="26" t="n"/>
      <c r="B40" s="18">
        <f>IFERROR(IF($A40="","",DAY($A40+32-DAY($A40+32))),"")</f>
        <v/>
      </c>
      <c r="C40" s="27" t="n"/>
      <c r="D40" s="27" t="n"/>
      <c r="E40" s="27" t="n"/>
      <c r="F40" s="54">
        <f>IFERROR(IF($A40="","",$D40/$C40),"")</f>
        <v/>
      </c>
      <c r="G40" s="57" t="n"/>
      <c r="H40" s="56">
        <f>IFERROR(IF($A40="","",$G40/$D40),"")</f>
        <v/>
      </c>
      <c r="I40" s="56">
        <f>IFERROR(IF($A40="","",$G40/$C40),"")</f>
        <v/>
      </c>
      <c r="J40" s="57" t="n"/>
      <c r="K40" s="57" t="n"/>
      <c r="L40" s="56">
        <f>IFERROR(IF($A40="","",SUM($G40,$J40,$K40)),"")</f>
        <v/>
      </c>
      <c r="M40" s="57" t="n"/>
      <c r="N40" s="57" t="n"/>
      <c r="O40" s="57" t="n"/>
      <c r="P40" s="57" t="n"/>
      <c r="Q40" s="57" t="n"/>
      <c r="R40" s="57" t="n"/>
      <c r="S40" s="57" t="n"/>
      <c r="T40" s="57" t="n"/>
      <c r="U40" s="56">
        <f>IFERROR(IF($A40="","",SUM($M40:$O40)),"")</f>
        <v/>
      </c>
      <c r="V40" s="56">
        <f>IFERROR(IF($A40="","",SUM($P40:$S40)),"")</f>
        <v/>
      </c>
      <c r="W40" s="56">
        <f>IFERROR(IF($A40="","",$L40-$U40-$V40),"")</f>
        <v/>
      </c>
      <c r="X40" s="54">
        <f>IFERROR(IF($A40="","",$W40/$L40),"")</f>
        <v/>
      </c>
      <c r="Y40" s="57" t="n"/>
      <c r="Z40" s="56">
        <f>IFERROR(IF($A40="","",$L40*Dashboard!$E$3),"")</f>
        <v/>
      </c>
      <c r="AA40" s="56">
        <f>IFERROR(IF($A40="","",$L40*Dashboard!$E$4),"")</f>
        <v/>
      </c>
      <c r="AB40" s="56">
        <f>IFERROR(IF($A40="","",$W40-$Y40-$Z40-$AA40),"")</f>
        <v/>
      </c>
      <c r="AC40" s="54">
        <f>IFERROR(IF($A40="","",$AB40/$L40),"")</f>
        <v/>
      </c>
      <c r="AD40" s="57" t="n"/>
      <c r="AE40" s="57" t="n"/>
      <c r="AF40" s="57" t="n"/>
      <c r="AG40" s="57" t="n"/>
      <c r="AH40" s="57" t="n"/>
      <c r="AI40" s="56">
        <f>IFERROR(IF($A40="","",$AD40+$AE40-$AF40+$AG40-$AH40),"")</f>
        <v/>
      </c>
      <c r="AJ40" s="57" t="n"/>
      <c r="AK40" s="57" t="n"/>
      <c r="AL40" s="57" t="n"/>
      <c r="AM40" s="56">
        <f>IFERROR(IF($A40="","",$L40-$AJ40),"")</f>
        <v/>
      </c>
      <c r="AN40" s="56">
        <f>IFERROR(IF($A40="","",$AM40/$AJ40),"")</f>
        <v/>
      </c>
      <c r="AO40" s="56">
        <f>IFERROR(IF($A40="","",$W40-$AK40),"")</f>
        <v/>
      </c>
      <c r="AP40" s="56">
        <f>IFERROR(IF($A40="","",$AO40/$AK40),"")</f>
        <v/>
      </c>
      <c r="AQ40" s="56">
        <f>IFERROR(IF($A40="","",$AB40-$AL40),"")</f>
        <v/>
      </c>
      <c r="AR40" s="56">
        <f>IFERROR(IF($A40="","",$AQ40/$AL40),"")</f>
        <v/>
      </c>
      <c r="AS40" s="57" t="n"/>
      <c r="AT40" s="57" t="n"/>
      <c r="AU40" s="57" t="n"/>
      <c r="AV40" s="29" t="n"/>
      <c r="AW40" s="30" t="n"/>
      <c r="AX40" s="31" t="n"/>
      <c r="AY40" s="31" t="n"/>
      <c r="AZ40" s="31" t="n"/>
    </row>
    <row r="41">
      <c r="A41" s="26" t="n"/>
      <c r="B41" s="18">
        <f>IFERROR(IF($A41="","",DAY($A41+32-DAY($A41+32))),"")</f>
        <v/>
      </c>
      <c r="C41" s="27" t="n"/>
      <c r="D41" s="27" t="n"/>
      <c r="E41" s="27" t="n"/>
      <c r="F41" s="54">
        <f>IFERROR(IF($A41="","",$D41/$C41),"")</f>
        <v/>
      </c>
      <c r="G41" s="57" t="n"/>
      <c r="H41" s="56">
        <f>IFERROR(IF($A41="","",$G41/$D41),"")</f>
        <v/>
      </c>
      <c r="I41" s="56">
        <f>IFERROR(IF($A41="","",$G41/$C41),"")</f>
        <v/>
      </c>
      <c r="J41" s="57" t="n"/>
      <c r="K41" s="57" t="n"/>
      <c r="L41" s="56">
        <f>IFERROR(IF($A41="","",SUM($G41,$J41,$K41)),"")</f>
        <v/>
      </c>
      <c r="M41" s="57" t="n"/>
      <c r="N41" s="57" t="n"/>
      <c r="O41" s="57" t="n"/>
      <c r="P41" s="57" t="n"/>
      <c r="Q41" s="57" t="n"/>
      <c r="R41" s="57" t="n"/>
      <c r="S41" s="57" t="n"/>
      <c r="T41" s="57" t="n"/>
      <c r="U41" s="56">
        <f>IFERROR(IF($A41="","",SUM($M41:$O41)),"")</f>
        <v/>
      </c>
      <c r="V41" s="56">
        <f>IFERROR(IF($A41="","",SUM($P41:$S41)),"")</f>
        <v/>
      </c>
      <c r="W41" s="56">
        <f>IFERROR(IF($A41="","",$L41-$U41-$V41),"")</f>
        <v/>
      </c>
      <c r="X41" s="54">
        <f>IFERROR(IF($A41="","",$W41/$L41),"")</f>
        <v/>
      </c>
      <c r="Y41" s="57" t="n"/>
      <c r="Z41" s="56">
        <f>IFERROR(IF($A41="","",$L41*Dashboard!$E$3),"")</f>
        <v/>
      </c>
      <c r="AA41" s="56">
        <f>IFERROR(IF($A41="","",$L41*Dashboard!$E$4),"")</f>
        <v/>
      </c>
      <c r="AB41" s="56">
        <f>IFERROR(IF($A41="","",$W41-$Y41-$Z41-$AA41),"")</f>
        <v/>
      </c>
      <c r="AC41" s="54">
        <f>IFERROR(IF($A41="","",$AB41/$L41),"")</f>
        <v/>
      </c>
      <c r="AD41" s="57" t="n"/>
      <c r="AE41" s="57" t="n"/>
      <c r="AF41" s="57" t="n"/>
      <c r="AG41" s="57" t="n"/>
      <c r="AH41" s="57" t="n"/>
      <c r="AI41" s="56">
        <f>IFERROR(IF($A41="","",$AD41+$AE41-$AF41+$AG41-$AH41),"")</f>
        <v/>
      </c>
      <c r="AJ41" s="57" t="n"/>
      <c r="AK41" s="57" t="n"/>
      <c r="AL41" s="57" t="n"/>
      <c r="AM41" s="56">
        <f>IFERROR(IF($A41="","",$L41-$AJ41),"")</f>
        <v/>
      </c>
      <c r="AN41" s="56">
        <f>IFERROR(IF($A41="","",$AM41/$AJ41),"")</f>
        <v/>
      </c>
      <c r="AO41" s="56">
        <f>IFERROR(IF($A41="","",$W41-$AK41),"")</f>
        <v/>
      </c>
      <c r="AP41" s="56">
        <f>IFERROR(IF($A41="","",$AO41/$AK41),"")</f>
        <v/>
      </c>
      <c r="AQ41" s="56">
        <f>IFERROR(IF($A41="","",$AB41-$AL41),"")</f>
        <v/>
      </c>
      <c r="AR41" s="56">
        <f>IFERROR(IF($A41="","",$AQ41/$AL41),"")</f>
        <v/>
      </c>
      <c r="AS41" s="57" t="n"/>
      <c r="AT41" s="57" t="n"/>
      <c r="AU41" s="57" t="n"/>
      <c r="AV41" s="29" t="n"/>
      <c r="AW41" s="30" t="n"/>
      <c r="AX41" s="31" t="n"/>
      <c r="AY41" s="31" t="n"/>
      <c r="AZ41" s="31" t="n"/>
    </row>
    <row r="42">
      <c r="A42" s="26" t="n"/>
      <c r="B42" s="18">
        <f>IFERROR(IF($A42="","",DAY($A42+32-DAY($A42+32))),"")</f>
        <v/>
      </c>
      <c r="C42" s="27" t="n"/>
      <c r="D42" s="27" t="n"/>
      <c r="E42" s="27" t="n"/>
      <c r="F42" s="54">
        <f>IFERROR(IF($A42="","",$D42/$C42),"")</f>
        <v/>
      </c>
      <c r="G42" s="57" t="n"/>
      <c r="H42" s="56">
        <f>IFERROR(IF($A42="","",$G42/$D42),"")</f>
        <v/>
      </c>
      <c r="I42" s="56">
        <f>IFERROR(IF($A42="","",$G42/$C42),"")</f>
        <v/>
      </c>
      <c r="J42" s="57" t="n"/>
      <c r="K42" s="57" t="n"/>
      <c r="L42" s="56">
        <f>IFERROR(IF($A42="","",SUM($G42,$J42,$K42)),"")</f>
        <v/>
      </c>
      <c r="M42" s="57" t="n"/>
      <c r="N42" s="57" t="n"/>
      <c r="O42" s="57" t="n"/>
      <c r="P42" s="57" t="n"/>
      <c r="Q42" s="57" t="n"/>
      <c r="R42" s="57" t="n"/>
      <c r="S42" s="57" t="n"/>
      <c r="T42" s="57" t="n"/>
      <c r="U42" s="56">
        <f>IFERROR(IF($A42="","",SUM($M42:$O42)),"")</f>
        <v/>
      </c>
      <c r="V42" s="56">
        <f>IFERROR(IF($A42="","",SUM($P42:$S42)),"")</f>
        <v/>
      </c>
      <c r="W42" s="56">
        <f>IFERROR(IF($A42="","",$L42-$U42-$V42),"")</f>
        <v/>
      </c>
      <c r="X42" s="54">
        <f>IFERROR(IF($A42="","",$W42/$L42),"")</f>
        <v/>
      </c>
      <c r="Y42" s="57" t="n"/>
      <c r="Z42" s="56">
        <f>IFERROR(IF($A42="","",$L42*Dashboard!$E$3),"")</f>
        <v/>
      </c>
      <c r="AA42" s="56">
        <f>IFERROR(IF($A42="","",$L42*Dashboard!$E$4),"")</f>
        <v/>
      </c>
      <c r="AB42" s="56">
        <f>IFERROR(IF($A42="","",$W42-$Y42-$Z42-$AA42),"")</f>
        <v/>
      </c>
      <c r="AC42" s="54">
        <f>IFERROR(IF($A42="","",$AB42/$L42),"")</f>
        <v/>
      </c>
      <c r="AD42" s="57" t="n"/>
      <c r="AE42" s="57" t="n"/>
      <c r="AF42" s="57" t="n"/>
      <c r="AG42" s="57" t="n"/>
      <c r="AH42" s="57" t="n"/>
      <c r="AI42" s="56">
        <f>IFERROR(IF($A42="","",$AD42+$AE42-$AF42+$AG42-$AH42),"")</f>
        <v/>
      </c>
      <c r="AJ42" s="57" t="n"/>
      <c r="AK42" s="57" t="n"/>
      <c r="AL42" s="57" t="n"/>
      <c r="AM42" s="56">
        <f>IFERROR(IF($A42="","",$L42-$AJ42),"")</f>
        <v/>
      </c>
      <c r="AN42" s="56">
        <f>IFERROR(IF($A42="","",$AM42/$AJ42),"")</f>
        <v/>
      </c>
      <c r="AO42" s="56">
        <f>IFERROR(IF($A42="","",$W42-$AK42),"")</f>
        <v/>
      </c>
      <c r="AP42" s="56">
        <f>IFERROR(IF($A42="","",$AO42/$AK42),"")</f>
        <v/>
      </c>
      <c r="AQ42" s="56">
        <f>IFERROR(IF($A42="","",$AB42-$AL42),"")</f>
        <v/>
      </c>
      <c r="AR42" s="56">
        <f>IFERROR(IF($A42="","",$AQ42/$AL42),"")</f>
        <v/>
      </c>
      <c r="AS42" s="57" t="n"/>
      <c r="AT42" s="57" t="n"/>
      <c r="AU42" s="57" t="n"/>
      <c r="AV42" s="29" t="n"/>
      <c r="AW42" s="30" t="n"/>
      <c r="AX42" s="31" t="n"/>
      <c r="AY42" s="31" t="n"/>
      <c r="AZ42" s="31" t="n"/>
    </row>
    <row r="43">
      <c r="A43" s="26" t="n"/>
      <c r="B43" s="18">
        <f>IFERROR(IF($A43="","",DAY($A43+32-DAY($A43+32))),"")</f>
        <v/>
      </c>
      <c r="C43" s="27" t="n"/>
      <c r="D43" s="27" t="n"/>
      <c r="E43" s="27" t="n"/>
      <c r="F43" s="54">
        <f>IFERROR(IF($A43="","",$D43/$C43),"")</f>
        <v/>
      </c>
      <c r="G43" s="57" t="n"/>
      <c r="H43" s="56">
        <f>IFERROR(IF($A43="","",$G43/$D43),"")</f>
        <v/>
      </c>
      <c r="I43" s="56">
        <f>IFERROR(IF($A43="","",$G43/$C43),"")</f>
        <v/>
      </c>
      <c r="J43" s="57" t="n"/>
      <c r="K43" s="57" t="n"/>
      <c r="L43" s="56">
        <f>IFERROR(IF($A43="","",SUM($G43,$J43,$K43)),"")</f>
        <v/>
      </c>
      <c r="M43" s="57" t="n"/>
      <c r="N43" s="57" t="n"/>
      <c r="O43" s="57" t="n"/>
      <c r="P43" s="57" t="n"/>
      <c r="Q43" s="57" t="n"/>
      <c r="R43" s="57" t="n"/>
      <c r="S43" s="57" t="n"/>
      <c r="T43" s="57" t="n"/>
      <c r="U43" s="56">
        <f>IFERROR(IF($A43="","",SUM($M43:$O43)),"")</f>
        <v/>
      </c>
      <c r="V43" s="56">
        <f>IFERROR(IF($A43="","",SUM($P43:$S43)),"")</f>
        <v/>
      </c>
      <c r="W43" s="56">
        <f>IFERROR(IF($A43="","",$L43-$U43-$V43),"")</f>
        <v/>
      </c>
      <c r="X43" s="54">
        <f>IFERROR(IF($A43="","",$W43/$L43),"")</f>
        <v/>
      </c>
      <c r="Y43" s="57" t="n"/>
      <c r="Z43" s="56">
        <f>IFERROR(IF($A43="","",$L43*Dashboard!$E$3),"")</f>
        <v/>
      </c>
      <c r="AA43" s="56">
        <f>IFERROR(IF($A43="","",$L43*Dashboard!$E$4),"")</f>
        <v/>
      </c>
      <c r="AB43" s="56">
        <f>IFERROR(IF($A43="","",$W43-$Y43-$Z43-$AA43),"")</f>
        <v/>
      </c>
      <c r="AC43" s="54">
        <f>IFERROR(IF($A43="","",$AB43/$L43),"")</f>
        <v/>
      </c>
      <c r="AD43" s="57" t="n"/>
      <c r="AE43" s="57" t="n"/>
      <c r="AF43" s="57" t="n"/>
      <c r="AG43" s="57" t="n"/>
      <c r="AH43" s="57" t="n"/>
      <c r="AI43" s="56">
        <f>IFERROR(IF($A43="","",$AD43+$AE43-$AF43+$AG43-$AH43),"")</f>
        <v/>
      </c>
      <c r="AJ43" s="57" t="n"/>
      <c r="AK43" s="57" t="n"/>
      <c r="AL43" s="57" t="n"/>
      <c r="AM43" s="56">
        <f>IFERROR(IF($A43="","",$L43-$AJ43),"")</f>
        <v/>
      </c>
      <c r="AN43" s="56">
        <f>IFERROR(IF($A43="","",$AM43/$AJ43),"")</f>
        <v/>
      </c>
      <c r="AO43" s="56">
        <f>IFERROR(IF($A43="","",$W43-$AK43),"")</f>
        <v/>
      </c>
      <c r="AP43" s="56">
        <f>IFERROR(IF($A43="","",$AO43/$AK43),"")</f>
        <v/>
      </c>
      <c r="AQ43" s="56">
        <f>IFERROR(IF($A43="","",$AB43-$AL43),"")</f>
        <v/>
      </c>
      <c r="AR43" s="56">
        <f>IFERROR(IF($A43="","",$AQ43/$AL43),"")</f>
        <v/>
      </c>
      <c r="AS43" s="57" t="n"/>
      <c r="AT43" s="57" t="n"/>
      <c r="AU43" s="57" t="n"/>
      <c r="AV43" s="29" t="n"/>
      <c r="AW43" s="30" t="n"/>
      <c r="AX43" s="31" t="n"/>
      <c r="AY43" s="31" t="n"/>
      <c r="AZ43" s="31" t="n"/>
    </row>
    <row r="44">
      <c r="A44" s="26" t="n"/>
      <c r="B44" s="18">
        <f>IFERROR(IF($A44="","",DAY($A44+32-DAY($A44+32))),"")</f>
        <v/>
      </c>
      <c r="C44" s="27" t="n"/>
      <c r="D44" s="27" t="n"/>
      <c r="E44" s="27" t="n"/>
      <c r="F44" s="54">
        <f>IFERROR(IF($A44="","",$D44/$C44),"")</f>
        <v/>
      </c>
      <c r="G44" s="57" t="n"/>
      <c r="H44" s="56">
        <f>IFERROR(IF($A44="","",$G44/$D44),"")</f>
        <v/>
      </c>
      <c r="I44" s="56">
        <f>IFERROR(IF($A44="","",$G44/$C44),"")</f>
        <v/>
      </c>
      <c r="J44" s="57" t="n"/>
      <c r="K44" s="57" t="n"/>
      <c r="L44" s="56">
        <f>IFERROR(IF($A44="","",SUM($G44,$J44,$K44)),"")</f>
        <v/>
      </c>
      <c r="M44" s="57" t="n"/>
      <c r="N44" s="57" t="n"/>
      <c r="O44" s="57" t="n"/>
      <c r="P44" s="57" t="n"/>
      <c r="Q44" s="57" t="n"/>
      <c r="R44" s="57" t="n"/>
      <c r="S44" s="57" t="n"/>
      <c r="T44" s="57" t="n"/>
      <c r="U44" s="56">
        <f>IFERROR(IF($A44="","",SUM($M44:$O44)),"")</f>
        <v/>
      </c>
      <c r="V44" s="56">
        <f>IFERROR(IF($A44="","",SUM($P44:$S44)),"")</f>
        <v/>
      </c>
      <c r="W44" s="56">
        <f>IFERROR(IF($A44="","",$L44-$U44-$V44),"")</f>
        <v/>
      </c>
      <c r="X44" s="54">
        <f>IFERROR(IF($A44="","",$W44/$L44),"")</f>
        <v/>
      </c>
      <c r="Y44" s="57" t="n"/>
      <c r="Z44" s="56">
        <f>IFERROR(IF($A44="","",$L44*Dashboard!$E$3),"")</f>
        <v/>
      </c>
      <c r="AA44" s="56">
        <f>IFERROR(IF($A44="","",$L44*Dashboard!$E$4),"")</f>
        <v/>
      </c>
      <c r="AB44" s="56">
        <f>IFERROR(IF($A44="","",$W44-$Y44-$Z44-$AA44),"")</f>
        <v/>
      </c>
      <c r="AC44" s="54">
        <f>IFERROR(IF($A44="","",$AB44/$L44),"")</f>
        <v/>
      </c>
      <c r="AD44" s="57" t="n"/>
      <c r="AE44" s="57" t="n"/>
      <c r="AF44" s="57" t="n"/>
      <c r="AG44" s="57" t="n"/>
      <c r="AH44" s="57" t="n"/>
      <c r="AI44" s="56">
        <f>IFERROR(IF($A44="","",$AD44+$AE44-$AF44+$AG44-$AH44),"")</f>
        <v/>
      </c>
      <c r="AJ44" s="57" t="n"/>
      <c r="AK44" s="57" t="n"/>
      <c r="AL44" s="57" t="n"/>
      <c r="AM44" s="56">
        <f>IFERROR(IF($A44="","",$L44-$AJ44),"")</f>
        <v/>
      </c>
      <c r="AN44" s="56">
        <f>IFERROR(IF($A44="","",$AM44/$AJ44),"")</f>
        <v/>
      </c>
      <c r="AO44" s="56">
        <f>IFERROR(IF($A44="","",$W44-$AK44),"")</f>
        <v/>
      </c>
      <c r="AP44" s="56">
        <f>IFERROR(IF($A44="","",$AO44/$AK44),"")</f>
        <v/>
      </c>
      <c r="AQ44" s="56">
        <f>IFERROR(IF($A44="","",$AB44-$AL44),"")</f>
        <v/>
      </c>
      <c r="AR44" s="56">
        <f>IFERROR(IF($A44="","",$AQ44/$AL44),"")</f>
        <v/>
      </c>
      <c r="AS44" s="57" t="n"/>
      <c r="AT44" s="57" t="n"/>
      <c r="AU44" s="57" t="n"/>
      <c r="AV44" s="29" t="n"/>
      <c r="AW44" s="30" t="n"/>
      <c r="AX44" s="31" t="n"/>
      <c r="AY44" s="31" t="n"/>
      <c r="AZ44" s="31" t="n"/>
    </row>
    <row r="45">
      <c r="A45" s="26" t="n"/>
      <c r="B45" s="18">
        <f>IFERROR(IF($A45="","",DAY($A45+32-DAY($A45+32))),"")</f>
        <v/>
      </c>
      <c r="C45" s="27" t="n"/>
      <c r="D45" s="27" t="n"/>
      <c r="E45" s="27" t="n"/>
      <c r="F45" s="54">
        <f>IFERROR(IF($A45="","",$D45/$C45),"")</f>
        <v/>
      </c>
      <c r="G45" s="57" t="n"/>
      <c r="H45" s="56">
        <f>IFERROR(IF($A45="","",$G45/$D45),"")</f>
        <v/>
      </c>
      <c r="I45" s="56">
        <f>IFERROR(IF($A45="","",$G45/$C45),"")</f>
        <v/>
      </c>
      <c r="J45" s="57" t="n"/>
      <c r="K45" s="57" t="n"/>
      <c r="L45" s="56">
        <f>IFERROR(IF($A45="","",SUM($G45,$J45,$K45)),"")</f>
        <v/>
      </c>
      <c r="M45" s="57" t="n"/>
      <c r="N45" s="57" t="n"/>
      <c r="O45" s="57" t="n"/>
      <c r="P45" s="57" t="n"/>
      <c r="Q45" s="57" t="n"/>
      <c r="R45" s="57" t="n"/>
      <c r="S45" s="57" t="n"/>
      <c r="T45" s="57" t="n"/>
      <c r="U45" s="56">
        <f>IFERROR(IF($A45="","",SUM($M45:$O45)),"")</f>
        <v/>
      </c>
      <c r="V45" s="56">
        <f>IFERROR(IF($A45="","",SUM($P45:$S45)),"")</f>
        <v/>
      </c>
      <c r="W45" s="56">
        <f>IFERROR(IF($A45="","",$L45-$U45-$V45),"")</f>
        <v/>
      </c>
      <c r="X45" s="54">
        <f>IFERROR(IF($A45="","",$W45/$L45),"")</f>
        <v/>
      </c>
      <c r="Y45" s="57" t="n"/>
      <c r="Z45" s="56">
        <f>IFERROR(IF($A45="","",$L45*Dashboard!$E$3),"")</f>
        <v/>
      </c>
      <c r="AA45" s="56">
        <f>IFERROR(IF($A45="","",$L45*Dashboard!$E$4),"")</f>
        <v/>
      </c>
      <c r="AB45" s="56">
        <f>IFERROR(IF($A45="","",$W45-$Y45-$Z45-$AA45),"")</f>
        <v/>
      </c>
      <c r="AC45" s="54">
        <f>IFERROR(IF($A45="","",$AB45/$L45),"")</f>
        <v/>
      </c>
      <c r="AD45" s="57" t="n"/>
      <c r="AE45" s="57" t="n"/>
      <c r="AF45" s="57" t="n"/>
      <c r="AG45" s="57" t="n"/>
      <c r="AH45" s="57" t="n"/>
      <c r="AI45" s="56">
        <f>IFERROR(IF($A45="","",$AD45+$AE45-$AF45+$AG45-$AH45),"")</f>
        <v/>
      </c>
      <c r="AJ45" s="57" t="n"/>
      <c r="AK45" s="57" t="n"/>
      <c r="AL45" s="57" t="n"/>
      <c r="AM45" s="56">
        <f>IFERROR(IF($A45="","",$L45-$AJ45),"")</f>
        <v/>
      </c>
      <c r="AN45" s="56">
        <f>IFERROR(IF($A45="","",$AM45/$AJ45),"")</f>
        <v/>
      </c>
      <c r="AO45" s="56">
        <f>IFERROR(IF($A45="","",$W45-$AK45),"")</f>
        <v/>
      </c>
      <c r="AP45" s="56">
        <f>IFERROR(IF($A45="","",$AO45/$AK45),"")</f>
        <v/>
      </c>
      <c r="AQ45" s="56">
        <f>IFERROR(IF($A45="","",$AB45-$AL45),"")</f>
        <v/>
      </c>
      <c r="AR45" s="56">
        <f>IFERROR(IF($A45="","",$AQ45/$AL45),"")</f>
        <v/>
      </c>
      <c r="AS45" s="57" t="n"/>
      <c r="AT45" s="57" t="n"/>
      <c r="AU45" s="57" t="n"/>
      <c r="AV45" s="29" t="n"/>
      <c r="AW45" s="30" t="n"/>
      <c r="AX45" s="31" t="n"/>
      <c r="AY45" s="31" t="n"/>
      <c r="AZ45" s="31" t="n"/>
    </row>
    <row r="46">
      <c r="A46" s="26" t="n"/>
      <c r="B46" s="18">
        <f>IFERROR(IF($A46="","",DAY($A46+32-DAY($A46+32))),"")</f>
        <v/>
      </c>
      <c r="C46" s="27" t="n"/>
      <c r="D46" s="27" t="n"/>
      <c r="E46" s="27" t="n"/>
      <c r="F46" s="54">
        <f>IFERROR(IF($A46="","",$D46/$C46),"")</f>
        <v/>
      </c>
      <c r="G46" s="57" t="n"/>
      <c r="H46" s="56">
        <f>IFERROR(IF($A46="","",$G46/$D46),"")</f>
        <v/>
      </c>
      <c r="I46" s="56">
        <f>IFERROR(IF($A46="","",$G46/$C46),"")</f>
        <v/>
      </c>
      <c r="J46" s="57" t="n"/>
      <c r="K46" s="57" t="n"/>
      <c r="L46" s="56">
        <f>IFERROR(IF($A46="","",SUM($G46,$J46,$K46)),"")</f>
        <v/>
      </c>
      <c r="M46" s="57" t="n"/>
      <c r="N46" s="57" t="n"/>
      <c r="O46" s="57" t="n"/>
      <c r="P46" s="57" t="n"/>
      <c r="Q46" s="57" t="n"/>
      <c r="R46" s="57" t="n"/>
      <c r="S46" s="57" t="n"/>
      <c r="T46" s="57" t="n"/>
      <c r="U46" s="56">
        <f>IFERROR(IF($A46="","",SUM($M46:$O46)),"")</f>
        <v/>
      </c>
      <c r="V46" s="56">
        <f>IFERROR(IF($A46="","",SUM($P46:$S46)),"")</f>
        <v/>
      </c>
      <c r="W46" s="56">
        <f>IFERROR(IF($A46="","",$L46-$U46-$V46),"")</f>
        <v/>
      </c>
      <c r="X46" s="54">
        <f>IFERROR(IF($A46="","",$W46/$L46),"")</f>
        <v/>
      </c>
      <c r="Y46" s="57" t="n"/>
      <c r="Z46" s="56">
        <f>IFERROR(IF($A46="","",$L46*Dashboard!$E$3),"")</f>
        <v/>
      </c>
      <c r="AA46" s="56">
        <f>IFERROR(IF($A46="","",$L46*Dashboard!$E$4),"")</f>
        <v/>
      </c>
      <c r="AB46" s="56">
        <f>IFERROR(IF($A46="","",$W46-$Y46-$Z46-$AA46),"")</f>
        <v/>
      </c>
      <c r="AC46" s="54">
        <f>IFERROR(IF($A46="","",$AB46/$L46),"")</f>
        <v/>
      </c>
      <c r="AD46" s="57" t="n"/>
      <c r="AE46" s="57" t="n"/>
      <c r="AF46" s="57" t="n"/>
      <c r="AG46" s="57" t="n"/>
      <c r="AH46" s="57" t="n"/>
      <c r="AI46" s="56">
        <f>IFERROR(IF($A46="","",$AD46+$AE46-$AF46+$AG46-$AH46),"")</f>
        <v/>
      </c>
      <c r="AJ46" s="57" t="n"/>
      <c r="AK46" s="57" t="n"/>
      <c r="AL46" s="57" t="n"/>
      <c r="AM46" s="56">
        <f>IFERROR(IF($A46="","",$L46-$AJ46),"")</f>
        <v/>
      </c>
      <c r="AN46" s="56">
        <f>IFERROR(IF($A46="","",$AM46/$AJ46),"")</f>
        <v/>
      </c>
      <c r="AO46" s="56">
        <f>IFERROR(IF($A46="","",$W46-$AK46),"")</f>
        <v/>
      </c>
      <c r="AP46" s="56">
        <f>IFERROR(IF($A46="","",$AO46/$AK46),"")</f>
        <v/>
      </c>
      <c r="AQ46" s="56">
        <f>IFERROR(IF($A46="","",$AB46-$AL46),"")</f>
        <v/>
      </c>
      <c r="AR46" s="56">
        <f>IFERROR(IF($A46="","",$AQ46/$AL46),"")</f>
        <v/>
      </c>
      <c r="AS46" s="57" t="n"/>
      <c r="AT46" s="57" t="n"/>
      <c r="AU46" s="57" t="n"/>
      <c r="AV46" s="29" t="n"/>
      <c r="AW46" s="30" t="n"/>
      <c r="AX46" s="31" t="n"/>
      <c r="AY46" s="31" t="n"/>
      <c r="AZ46" s="31" t="n"/>
    </row>
    <row r="47">
      <c r="A47" s="26" t="n"/>
      <c r="B47" s="18">
        <f>IFERROR(IF($A47="","",DAY($A47+32-DAY($A47+32))),"")</f>
        <v/>
      </c>
      <c r="C47" s="27" t="n"/>
      <c r="D47" s="27" t="n"/>
      <c r="E47" s="27" t="n"/>
      <c r="F47" s="54">
        <f>IFERROR(IF($A47="","",$D47/$C47),"")</f>
        <v/>
      </c>
      <c r="G47" s="57" t="n"/>
      <c r="H47" s="56">
        <f>IFERROR(IF($A47="","",$G47/$D47),"")</f>
        <v/>
      </c>
      <c r="I47" s="56">
        <f>IFERROR(IF($A47="","",$G47/$C47),"")</f>
        <v/>
      </c>
      <c r="J47" s="57" t="n"/>
      <c r="K47" s="57" t="n"/>
      <c r="L47" s="56">
        <f>IFERROR(IF($A47="","",SUM($G47,$J47,$K47)),"")</f>
        <v/>
      </c>
      <c r="M47" s="57" t="n"/>
      <c r="N47" s="57" t="n"/>
      <c r="O47" s="57" t="n"/>
      <c r="P47" s="57" t="n"/>
      <c r="Q47" s="57" t="n"/>
      <c r="R47" s="57" t="n"/>
      <c r="S47" s="57" t="n"/>
      <c r="T47" s="57" t="n"/>
      <c r="U47" s="56">
        <f>IFERROR(IF($A47="","",SUM($M47:$O47)),"")</f>
        <v/>
      </c>
      <c r="V47" s="56">
        <f>IFERROR(IF($A47="","",SUM($P47:$S47)),"")</f>
        <v/>
      </c>
      <c r="W47" s="56">
        <f>IFERROR(IF($A47="","",$L47-$U47-$V47),"")</f>
        <v/>
      </c>
      <c r="X47" s="54">
        <f>IFERROR(IF($A47="","",$W47/$L47),"")</f>
        <v/>
      </c>
      <c r="Y47" s="57" t="n"/>
      <c r="Z47" s="56">
        <f>IFERROR(IF($A47="","",$L47*Dashboard!$E$3),"")</f>
        <v/>
      </c>
      <c r="AA47" s="56">
        <f>IFERROR(IF($A47="","",$L47*Dashboard!$E$4),"")</f>
        <v/>
      </c>
      <c r="AB47" s="56">
        <f>IFERROR(IF($A47="","",$W47-$Y47-$Z47-$AA47),"")</f>
        <v/>
      </c>
      <c r="AC47" s="54">
        <f>IFERROR(IF($A47="","",$AB47/$L47),"")</f>
        <v/>
      </c>
      <c r="AD47" s="57" t="n"/>
      <c r="AE47" s="57" t="n"/>
      <c r="AF47" s="57" t="n"/>
      <c r="AG47" s="57" t="n"/>
      <c r="AH47" s="57" t="n"/>
      <c r="AI47" s="56">
        <f>IFERROR(IF($A47="","",$AD47+$AE47-$AF47+$AG47-$AH47),"")</f>
        <v/>
      </c>
      <c r="AJ47" s="57" t="n"/>
      <c r="AK47" s="57" t="n"/>
      <c r="AL47" s="57" t="n"/>
      <c r="AM47" s="56">
        <f>IFERROR(IF($A47="","",$L47-$AJ47),"")</f>
        <v/>
      </c>
      <c r="AN47" s="56">
        <f>IFERROR(IF($A47="","",$AM47/$AJ47),"")</f>
        <v/>
      </c>
      <c r="AO47" s="56">
        <f>IFERROR(IF($A47="","",$W47-$AK47),"")</f>
        <v/>
      </c>
      <c r="AP47" s="56">
        <f>IFERROR(IF($A47="","",$AO47/$AK47),"")</f>
        <v/>
      </c>
      <c r="AQ47" s="56">
        <f>IFERROR(IF($A47="","",$AB47-$AL47),"")</f>
        <v/>
      </c>
      <c r="AR47" s="56">
        <f>IFERROR(IF($A47="","",$AQ47/$AL47),"")</f>
        <v/>
      </c>
      <c r="AS47" s="57" t="n"/>
      <c r="AT47" s="57" t="n"/>
      <c r="AU47" s="57" t="n"/>
      <c r="AV47" s="29" t="n"/>
      <c r="AW47" s="30" t="n"/>
      <c r="AX47" s="31" t="n"/>
      <c r="AY47" s="31" t="n"/>
      <c r="AZ47" s="31" t="n"/>
    </row>
    <row r="48">
      <c r="A48" s="26" t="n"/>
      <c r="B48" s="18">
        <f>IFERROR(IF($A48="","",DAY($A48+32-DAY($A48+32))),"")</f>
        <v/>
      </c>
      <c r="C48" s="27" t="n"/>
      <c r="D48" s="27" t="n"/>
      <c r="E48" s="27" t="n"/>
      <c r="F48" s="54">
        <f>IFERROR(IF($A48="","",$D48/$C48),"")</f>
        <v/>
      </c>
      <c r="G48" s="57" t="n"/>
      <c r="H48" s="56">
        <f>IFERROR(IF($A48="","",$G48/$D48),"")</f>
        <v/>
      </c>
      <c r="I48" s="56">
        <f>IFERROR(IF($A48="","",$G48/$C48),"")</f>
        <v/>
      </c>
      <c r="J48" s="57" t="n"/>
      <c r="K48" s="57" t="n"/>
      <c r="L48" s="56">
        <f>IFERROR(IF($A48="","",SUM($G48,$J48,$K48)),"")</f>
        <v/>
      </c>
      <c r="M48" s="57" t="n"/>
      <c r="N48" s="57" t="n"/>
      <c r="O48" s="57" t="n"/>
      <c r="P48" s="57" t="n"/>
      <c r="Q48" s="57" t="n"/>
      <c r="R48" s="57" t="n"/>
      <c r="S48" s="57" t="n"/>
      <c r="T48" s="57" t="n"/>
      <c r="U48" s="56">
        <f>IFERROR(IF($A48="","",SUM($M48:$O48)),"")</f>
        <v/>
      </c>
      <c r="V48" s="56">
        <f>IFERROR(IF($A48="","",SUM($P48:$S48)),"")</f>
        <v/>
      </c>
      <c r="W48" s="56">
        <f>IFERROR(IF($A48="","",$L48-$U48-$V48),"")</f>
        <v/>
      </c>
      <c r="X48" s="54">
        <f>IFERROR(IF($A48="","",$W48/$L48),"")</f>
        <v/>
      </c>
      <c r="Y48" s="57" t="n"/>
      <c r="Z48" s="56">
        <f>IFERROR(IF($A48="","",$L48*Dashboard!$E$3),"")</f>
        <v/>
      </c>
      <c r="AA48" s="56">
        <f>IFERROR(IF($A48="","",$L48*Dashboard!$E$4),"")</f>
        <v/>
      </c>
      <c r="AB48" s="56">
        <f>IFERROR(IF($A48="","",$W48-$Y48-$Z48-$AA48),"")</f>
        <v/>
      </c>
      <c r="AC48" s="54">
        <f>IFERROR(IF($A48="","",$AB48/$L48),"")</f>
        <v/>
      </c>
      <c r="AD48" s="57" t="n"/>
      <c r="AE48" s="57" t="n"/>
      <c r="AF48" s="57" t="n"/>
      <c r="AG48" s="57" t="n"/>
      <c r="AH48" s="57" t="n"/>
      <c r="AI48" s="56">
        <f>IFERROR(IF($A48="","",$AD48+$AE48-$AF48+$AG48-$AH48),"")</f>
        <v/>
      </c>
      <c r="AJ48" s="57" t="n"/>
      <c r="AK48" s="57" t="n"/>
      <c r="AL48" s="57" t="n"/>
      <c r="AM48" s="56">
        <f>IFERROR(IF($A48="","",$L48-$AJ48),"")</f>
        <v/>
      </c>
      <c r="AN48" s="56">
        <f>IFERROR(IF($A48="","",$AM48/$AJ48),"")</f>
        <v/>
      </c>
      <c r="AO48" s="56">
        <f>IFERROR(IF($A48="","",$W48-$AK48),"")</f>
        <v/>
      </c>
      <c r="AP48" s="56">
        <f>IFERROR(IF($A48="","",$AO48/$AK48),"")</f>
        <v/>
      </c>
      <c r="AQ48" s="56">
        <f>IFERROR(IF($A48="","",$AB48-$AL48),"")</f>
        <v/>
      </c>
      <c r="AR48" s="56">
        <f>IFERROR(IF($A48="","",$AQ48/$AL48),"")</f>
        <v/>
      </c>
      <c r="AS48" s="57" t="n"/>
      <c r="AT48" s="57" t="n"/>
      <c r="AU48" s="57" t="n"/>
      <c r="AV48" s="29" t="n"/>
      <c r="AW48" s="30" t="n"/>
      <c r="AX48" s="31" t="n"/>
      <c r="AY48" s="31" t="n"/>
      <c r="AZ48" s="31" t="n"/>
    </row>
    <row r="49">
      <c r="A49" s="26" t="n"/>
      <c r="B49" s="18">
        <f>IFERROR(IF($A49="","",DAY($A49+32-DAY($A49+32))),"")</f>
        <v/>
      </c>
      <c r="C49" s="27" t="n"/>
      <c r="D49" s="27" t="n"/>
      <c r="E49" s="27" t="n"/>
      <c r="F49" s="54">
        <f>IFERROR(IF($A49="","",$D49/$C49),"")</f>
        <v/>
      </c>
      <c r="G49" s="57" t="n"/>
      <c r="H49" s="56">
        <f>IFERROR(IF($A49="","",$G49/$D49),"")</f>
        <v/>
      </c>
      <c r="I49" s="56">
        <f>IFERROR(IF($A49="","",$G49/$C49),"")</f>
        <v/>
      </c>
      <c r="J49" s="57" t="n"/>
      <c r="K49" s="57" t="n"/>
      <c r="L49" s="56">
        <f>IFERROR(IF($A49="","",SUM($G49,$J49,$K49)),"")</f>
        <v/>
      </c>
      <c r="M49" s="57" t="n"/>
      <c r="N49" s="57" t="n"/>
      <c r="O49" s="57" t="n"/>
      <c r="P49" s="57" t="n"/>
      <c r="Q49" s="57" t="n"/>
      <c r="R49" s="57" t="n"/>
      <c r="S49" s="57" t="n"/>
      <c r="T49" s="57" t="n"/>
      <c r="U49" s="56">
        <f>IFERROR(IF($A49="","",SUM($M49:$O49)),"")</f>
        <v/>
      </c>
      <c r="V49" s="56">
        <f>IFERROR(IF($A49="","",SUM($P49:$S49)),"")</f>
        <v/>
      </c>
      <c r="W49" s="56">
        <f>IFERROR(IF($A49="","",$L49-$U49-$V49),"")</f>
        <v/>
      </c>
      <c r="X49" s="54">
        <f>IFERROR(IF($A49="","",$W49/$L49),"")</f>
        <v/>
      </c>
      <c r="Y49" s="57" t="n"/>
      <c r="Z49" s="56">
        <f>IFERROR(IF($A49="","",$L49*Dashboard!$E$3),"")</f>
        <v/>
      </c>
      <c r="AA49" s="56">
        <f>IFERROR(IF($A49="","",$L49*Dashboard!$E$4),"")</f>
        <v/>
      </c>
      <c r="AB49" s="56">
        <f>IFERROR(IF($A49="","",$W49-$Y49-$Z49-$AA49),"")</f>
        <v/>
      </c>
      <c r="AC49" s="54">
        <f>IFERROR(IF($A49="","",$AB49/$L49),"")</f>
        <v/>
      </c>
      <c r="AD49" s="57" t="n"/>
      <c r="AE49" s="57" t="n"/>
      <c r="AF49" s="57" t="n"/>
      <c r="AG49" s="57" t="n"/>
      <c r="AH49" s="57" t="n"/>
      <c r="AI49" s="56">
        <f>IFERROR(IF($A49="","",$AD49+$AE49-$AF49+$AG49-$AH49),"")</f>
        <v/>
      </c>
      <c r="AJ49" s="57" t="n"/>
      <c r="AK49" s="57" t="n"/>
      <c r="AL49" s="57" t="n"/>
      <c r="AM49" s="56">
        <f>IFERROR(IF($A49="","",$L49-$AJ49),"")</f>
        <v/>
      </c>
      <c r="AN49" s="56">
        <f>IFERROR(IF($A49="","",$AM49/$AJ49),"")</f>
        <v/>
      </c>
      <c r="AO49" s="56">
        <f>IFERROR(IF($A49="","",$W49-$AK49),"")</f>
        <v/>
      </c>
      <c r="AP49" s="56">
        <f>IFERROR(IF($A49="","",$AO49/$AK49),"")</f>
        <v/>
      </c>
      <c r="AQ49" s="56">
        <f>IFERROR(IF($A49="","",$AB49-$AL49),"")</f>
        <v/>
      </c>
      <c r="AR49" s="56">
        <f>IFERROR(IF($A49="","",$AQ49/$AL49),"")</f>
        <v/>
      </c>
      <c r="AS49" s="57" t="n"/>
      <c r="AT49" s="57" t="n"/>
      <c r="AU49" s="57" t="n"/>
      <c r="AV49" s="29" t="n"/>
      <c r="AW49" s="30" t="n"/>
      <c r="AX49" s="31" t="n"/>
      <c r="AY49" s="31" t="n"/>
      <c r="AZ49" s="31" t="n"/>
    </row>
    <row r="50">
      <c r="A50" s="26" t="n"/>
      <c r="B50" s="18">
        <f>IFERROR(IF($A50="","",DAY($A50+32-DAY($A50+32))),"")</f>
        <v/>
      </c>
      <c r="C50" s="27" t="n"/>
      <c r="D50" s="27" t="n"/>
      <c r="E50" s="27" t="n"/>
      <c r="F50" s="54">
        <f>IFERROR(IF($A50="","",$D50/$C50),"")</f>
        <v/>
      </c>
      <c r="G50" s="57" t="n"/>
      <c r="H50" s="56">
        <f>IFERROR(IF($A50="","",$G50/$D50),"")</f>
        <v/>
      </c>
      <c r="I50" s="56">
        <f>IFERROR(IF($A50="","",$G50/$C50),"")</f>
        <v/>
      </c>
      <c r="J50" s="57" t="n"/>
      <c r="K50" s="57" t="n"/>
      <c r="L50" s="56">
        <f>IFERROR(IF($A50="","",SUM($G50,$J50,$K50)),"")</f>
        <v/>
      </c>
      <c r="M50" s="57" t="n"/>
      <c r="N50" s="57" t="n"/>
      <c r="O50" s="57" t="n"/>
      <c r="P50" s="57" t="n"/>
      <c r="Q50" s="57" t="n"/>
      <c r="R50" s="57" t="n"/>
      <c r="S50" s="57" t="n"/>
      <c r="T50" s="57" t="n"/>
      <c r="U50" s="56">
        <f>IFERROR(IF($A50="","",SUM($M50:$O50)),"")</f>
        <v/>
      </c>
      <c r="V50" s="56">
        <f>IFERROR(IF($A50="","",SUM($P50:$S50)),"")</f>
        <v/>
      </c>
      <c r="W50" s="56">
        <f>IFERROR(IF($A50="","",$L50-$U50-$V50),"")</f>
        <v/>
      </c>
      <c r="X50" s="54">
        <f>IFERROR(IF($A50="","",$W50/$L50),"")</f>
        <v/>
      </c>
      <c r="Y50" s="57" t="n"/>
      <c r="Z50" s="56">
        <f>IFERROR(IF($A50="","",$L50*Dashboard!$E$3),"")</f>
        <v/>
      </c>
      <c r="AA50" s="56">
        <f>IFERROR(IF($A50="","",$L50*Dashboard!$E$4),"")</f>
        <v/>
      </c>
      <c r="AB50" s="56">
        <f>IFERROR(IF($A50="","",$W50-$Y50-$Z50-$AA50),"")</f>
        <v/>
      </c>
      <c r="AC50" s="54">
        <f>IFERROR(IF($A50="","",$AB50/$L50),"")</f>
        <v/>
      </c>
      <c r="AD50" s="57" t="n"/>
      <c r="AE50" s="57" t="n"/>
      <c r="AF50" s="57" t="n"/>
      <c r="AG50" s="57" t="n"/>
      <c r="AH50" s="57" t="n"/>
      <c r="AI50" s="56">
        <f>IFERROR(IF($A50="","",$AD50+$AE50-$AF50+$AG50-$AH50),"")</f>
        <v/>
      </c>
      <c r="AJ50" s="57" t="n"/>
      <c r="AK50" s="57" t="n"/>
      <c r="AL50" s="57" t="n"/>
      <c r="AM50" s="56">
        <f>IFERROR(IF($A50="","",$L50-$AJ50),"")</f>
        <v/>
      </c>
      <c r="AN50" s="56">
        <f>IFERROR(IF($A50="","",$AM50/$AJ50),"")</f>
        <v/>
      </c>
      <c r="AO50" s="56">
        <f>IFERROR(IF($A50="","",$W50-$AK50),"")</f>
        <v/>
      </c>
      <c r="AP50" s="56">
        <f>IFERROR(IF($A50="","",$AO50/$AK50),"")</f>
        <v/>
      </c>
      <c r="AQ50" s="56">
        <f>IFERROR(IF($A50="","",$AB50-$AL50),"")</f>
        <v/>
      </c>
      <c r="AR50" s="56">
        <f>IFERROR(IF($A50="","",$AQ50/$AL50),"")</f>
        <v/>
      </c>
      <c r="AS50" s="57" t="n"/>
      <c r="AT50" s="57" t="n"/>
      <c r="AU50" s="57" t="n"/>
      <c r="AV50" s="29" t="n"/>
      <c r="AW50" s="30" t="n"/>
      <c r="AX50" s="31" t="n"/>
      <c r="AY50" s="31" t="n"/>
      <c r="AZ50" s="31" t="n"/>
    </row>
    <row r="51">
      <c r="A51" s="26" t="n"/>
      <c r="B51" s="18">
        <f>IFERROR(IF($A51="","",DAY($A51+32-DAY($A51+32))),"")</f>
        <v/>
      </c>
      <c r="C51" s="27" t="n"/>
      <c r="D51" s="27" t="n"/>
      <c r="E51" s="27" t="n"/>
      <c r="F51" s="54">
        <f>IFERROR(IF($A51="","",$D51/$C51),"")</f>
        <v/>
      </c>
      <c r="G51" s="57" t="n"/>
      <c r="H51" s="56">
        <f>IFERROR(IF($A51="","",$G51/$D51),"")</f>
        <v/>
      </c>
      <c r="I51" s="56">
        <f>IFERROR(IF($A51="","",$G51/$C51),"")</f>
        <v/>
      </c>
      <c r="J51" s="57" t="n"/>
      <c r="K51" s="57" t="n"/>
      <c r="L51" s="56">
        <f>IFERROR(IF($A51="","",SUM($G51,$J51,$K51)),"")</f>
        <v/>
      </c>
      <c r="M51" s="57" t="n"/>
      <c r="N51" s="57" t="n"/>
      <c r="O51" s="57" t="n"/>
      <c r="P51" s="57" t="n"/>
      <c r="Q51" s="57" t="n"/>
      <c r="R51" s="57" t="n"/>
      <c r="S51" s="57" t="n"/>
      <c r="T51" s="57" t="n"/>
      <c r="U51" s="56">
        <f>IFERROR(IF($A51="","",SUM($M51:$O51)),"")</f>
        <v/>
      </c>
      <c r="V51" s="56">
        <f>IFERROR(IF($A51="","",SUM($P51:$S51)),"")</f>
        <v/>
      </c>
      <c r="W51" s="56">
        <f>IFERROR(IF($A51="","",$L51-$U51-$V51),"")</f>
        <v/>
      </c>
      <c r="X51" s="54">
        <f>IFERROR(IF($A51="","",$W51/$L51),"")</f>
        <v/>
      </c>
      <c r="Y51" s="57" t="n"/>
      <c r="Z51" s="56">
        <f>IFERROR(IF($A51="","",$L51*Dashboard!$E$3),"")</f>
        <v/>
      </c>
      <c r="AA51" s="56">
        <f>IFERROR(IF($A51="","",$L51*Dashboard!$E$4),"")</f>
        <v/>
      </c>
      <c r="AB51" s="56">
        <f>IFERROR(IF($A51="","",$W51-$Y51-$Z51-$AA51),"")</f>
        <v/>
      </c>
      <c r="AC51" s="54">
        <f>IFERROR(IF($A51="","",$AB51/$L51),"")</f>
        <v/>
      </c>
      <c r="AD51" s="57" t="n"/>
      <c r="AE51" s="57" t="n"/>
      <c r="AF51" s="57" t="n"/>
      <c r="AG51" s="57" t="n"/>
      <c r="AH51" s="57" t="n"/>
      <c r="AI51" s="56">
        <f>IFERROR(IF($A51="","",$AD51+$AE51-$AF51+$AG51-$AH51),"")</f>
        <v/>
      </c>
      <c r="AJ51" s="57" t="n"/>
      <c r="AK51" s="57" t="n"/>
      <c r="AL51" s="57" t="n"/>
      <c r="AM51" s="56">
        <f>IFERROR(IF($A51="","",$L51-$AJ51),"")</f>
        <v/>
      </c>
      <c r="AN51" s="56">
        <f>IFERROR(IF($A51="","",$AM51/$AJ51),"")</f>
        <v/>
      </c>
      <c r="AO51" s="56">
        <f>IFERROR(IF($A51="","",$W51-$AK51),"")</f>
        <v/>
      </c>
      <c r="AP51" s="56">
        <f>IFERROR(IF($A51="","",$AO51/$AK51),"")</f>
        <v/>
      </c>
      <c r="AQ51" s="56">
        <f>IFERROR(IF($A51="","",$AB51-$AL51),"")</f>
        <v/>
      </c>
      <c r="AR51" s="56">
        <f>IFERROR(IF($A51="","",$AQ51/$AL51),"")</f>
        <v/>
      </c>
      <c r="AS51" s="57" t="n"/>
      <c r="AT51" s="57" t="n"/>
      <c r="AU51" s="57" t="n"/>
      <c r="AV51" s="29" t="n"/>
      <c r="AW51" s="30" t="n"/>
      <c r="AX51" s="31" t="n"/>
      <c r="AY51" s="31" t="n"/>
      <c r="AZ51" s="31" t="n"/>
    </row>
    <row r="52">
      <c r="A52" s="26" t="n"/>
      <c r="B52" s="18">
        <f>IFERROR(IF($A52="","",DAY($A52+32-DAY($A52+32))),"")</f>
        <v/>
      </c>
      <c r="C52" s="27" t="n"/>
      <c r="D52" s="27" t="n"/>
      <c r="E52" s="27" t="n"/>
      <c r="F52" s="54">
        <f>IFERROR(IF($A52="","",$D52/$C52),"")</f>
        <v/>
      </c>
      <c r="G52" s="57" t="n"/>
      <c r="H52" s="56">
        <f>IFERROR(IF($A52="","",$G52/$D52),"")</f>
        <v/>
      </c>
      <c r="I52" s="56">
        <f>IFERROR(IF($A52="","",$G52/$C52),"")</f>
        <v/>
      </c>
      <c r="J52" s="57" t="n"/>
      <c r="K52" s="57" t="n"/>
      <c r="L52" s="56">
        <f>IFERROR(IF($A52="","",SUM($G52,$J52,$K52)),"")</f>
        <v/>
      </c>
      <c r="M52" s="57" t="n"/>
      <c r="N52" s="57" t="n"/>
      <c r="O52" s="57" t="n"/>
      <c r="P52" s="57" t="n"/>
      <c r="Q52" s="57" t="n"/>
      <c r="R52" s="57" t="n"/>
      <c r="S52" s="57" t="n"/>
      <c r="T52" s="57" t="n"/>
      <c r="U52" s="56">
        <f>IFERROR(IF($A52="","",SUM($M52:$O52)),"")</f>
        <v/>
      </c>
      <c r="V52" s="56">
        <f>IFERROR(IF($A52="","",SUM($P52:$S52)),"")</f>
        <v/>
      </c>
      <c r="W52" s="56">
        <f>IFERROR(IF($A52="","",$L52-$U52-$V52),"")</f>
        <v/>
      </c>
      <c r="X52" s="54">
        <f>IFERROR(IF($A52="","",$W52/$L52),"")</f>
        <v/>
      </c>
      <c r="Y52" s="57" t="n"/>
      <c r="Z52" s="56">
        <f>IFERROR(IF($A52="","",$L52*Dashboard!$E$3),"")</f>
        <v/>
      </c>
      <c r="AA52" s="56">
        <f>IFERROR(IF($A52="","",$L52*Dashboard!$E$4),"")</f>
        <v/>
      </c>
      <c r="AB52" s="56">
        <f>IFERROR(IF($A52="","",$W52-$Y52-$Z52-$AA52),"")</f>
        <v/>
      </c>
      <c r="AC52" s="54">
        <f>IFERROR(IF($A52="","",$AB52/$L52),"")</f>
        <v/>
      </c>
      <c r="AD52" s="57" t="n"/>
      <c r="AE52" s="57" t="n"/>
      <c r="AF52" s="57" t="n"/>
      <c r="AG52" s="57" t="n"/>
      <c r="AH52" s="57" t="n"/>
      <c r="AI52" s="56">
        <f>IFERROR(IF($A52="","",$AD52+$AE52-$AF52+$AG52-$AH52),"")</f>
        <v/>
      </c>
      <c r="AJ52" s="57" t="n"/>
      <c r="AK52" s="57" t="n"/>
      <c r="AL52" s="57" t="n"/>
      <c r="AM52" s="56">
        <f>IFERROR(IF($A52="","",$L52-$AJ52),"")</f>
        <v/>
      </c>
      <c r="AN52" s="56">
        <f>IFERROR(IF($A52="","",$AM52/$AJ52),"")</f>
        <v/>
      </c>
      <c r="AO52" s="56">
        <f>IFERROR(IF($A52="","",$W52-$AK52),"")</f>
        <v/>
      </c>
      <c r="AP52" s="56">
        <f>IFERROR(IF($A52="","",$AO52/$AK52),"")</f>
        <v/>
      </c>
      <c r="AQ52" s="56">
        <f>IFERROR(IF($A52="","",$AB52-$AL52),"")</f>
        <v/>
      </c>
      <c r="AR52" s="56">
        <f>IFERROR(IF($A52="","",$AQ52/$AL52),"")</f>
        <v/>
      </c>
      <c r="AS52" s="57" t="n"/>
      <c r="AT52" s="57" t="n"/>
      <c r="AU52" s="57" t="n"/>
      <c r="AV52" s="29" t="n"/>
      <c r="AW52" s="30" t="n"/>
      <c r="AX52" s="31" t="n"/>
      <c r="AY52" s="31" t="n"/>
      <c r="AZ52" s="31" t="n"/>
    </row>
    <row r="53">
      <c r="A53" s="26" t="n"/>
      <c r="B53" s="18">
        <f>IFERROR(IF($A53="","",DAY($A53+32-DAY($A53+32))),"")</f>
        <v/>
      </c>
      <c r="C53" s="27" t="n"/>
      <c r="D53" s="27" t="n"/>
      <c r="E53" s="27" t="n"/>
      <c r="F53" s="54">
        <f>IFERROR(IF($A53="","",$D53/$C53),"")</f>
        <v/>
      </c>
      <c r="G53" s="57" t="n"/>
      <c r="H53" s="56">
        <f>IFERROR(IF($A53="","",$G53/$D53),"")</f>
        <v/>
      </c>
      <c r="I53" s="56">
        <f>IFERROR(IF($A53="","",$G53/$C53),"")</f>
        <v/>
      </c>
      <c r="J53" s="57" t="n"/>
      <c r="K53" s="57" t="n"/>
      <c r="L53" s="56">
        <f>IFERROR(IF($A53="","",SUM($G53,$J53,$K53)),"")</f>
        <v/>
      </c>
      <c r="M53" s="57" t="n"/>
      <c r="N53" s="57" t="n"/>
      <c r="O53" s="57" t="n"/>
      <c r="P53" s="57" t="n"/>
      <c r="Q53" s="57" t="n"/>
      <c r="R53" s="57" t="n"/>
      <c r="S53" s="57" t="n"/>
      <c r="T53" s="57" t="n"/>
      <c r="U53" s="56">
        <f>IFERROR(IF($A53="","",SUM($M53:$O53)),"")</f>
        <v/>
      </c>
      <c r="V53" s="56">
        <f>IFERROR(IF($A53="","",SUM($P53:$S53)),"")</f>
        <v/>
      </c>
      <c r="W53" s="56">
        <f>IFERROR(IF($A53="","",$L53-$U53-$V53),"")</f>
        <v/>
      </c>
      <c r="X53" s="54">
        <f>IFERROR(IF($A53="","",$W53/$L53),"")</f>
        <v/>
      </c>
      <c r="Y53" s="57" t="n"/>
      <c r="Z53" s="56">
        <f>IFERROR(IF($A53="","",$L53*Dashboard!$E$3),"")</f>
        <v/>
      </c>
      <c r="AA53" s="56">
        <f>IFERROR(IF($A53="","",$L53*Dashboard!$E$4),"")</f>
        <v/>
      </c>
      <c r="AB53" s="56">
        <f>IFERROR(IF($A53="","",$W53-$Y53-$Z53-$AA53),"")</f>
        <v/>
      </c>
      <c r="AC53" s="54">
        <f>IFERROR(IF($A53="","",$AB53/$L53),"")</f>
        <v/>
      </c>
      <c r="AD53" s="57" t="n"/>
      <c r="AE53" s="57" t="n"/>
      <c r="AF53" s="57" t="n"/>
      <c r="AG53" s="57" t="n"/>
      <c r="AH53" s="57" t="n"/>
      <c r="AI53" s="56">
        <f>IFERROR(IF($A53="","",$AD53+$AE53-$AF53+$AG53-$AH53),"")</f>
        <v/>
      </c>
      <c r="AJ53" s="57" t="n"/>
      <c r="AK53" s="57" t="n"/>
      <c r="AL53" s="57" t="n"/>
      <c r="AM53" s="56">
        <f>IFERROR(IF($A53="","",$L53-$AJ53),"")</f>
        <v/>
      </c>
      <c r="AN53" s="56">
        <f>IFERROR(IF($A53="","",$AM53/$AJ53),"")</f>
        <v/>
      </c>
      <c r="AO53" s="56">
        <f>IFERROR(IF($A53="","",$W53-$AK53),"")</f>
        <v/>
      </c>
      <c r="AP53" s="56">
        <f>IFERROR(IF($A53="","",$AO53/$AK53),"")</f>
        <v/>
      </c>
      <c r="AQ53" s="56">
        <f>IFERROR(IF($A53="","",$AB53-$AL53),"")</f>
        <v/>
      </c>
      <c r="AR53" s="56">
        <f>IFERROR(IF($A53="","",$AQ53/$AL53),"")</f>
        <v/>
      </c>
      <c r="AS53" s="57" t="n"/>
      <c r="AT53" s="57" t="n"/>
      <c r="AU53" s="57" t="n"/>
      <c r="AV53" s="29" t="n"/>
      <c r="AW53" s="30" t="n"/>
      <c r="AX53" s="31" t="n"/>
      <c r="AY53" s="31" t="n"/>
      <c r="AZ53" s="31" t="n"/>
    </row>
    <row r="54">
      <c r="A54" s="26" t="n"/>
      <c r="B54" s="18">
        <f>IFERROR(IF($A54="","",DAY($A54+32-DAY($A54+32))),"")</f>
        <v/>
      </c>
      <c r="C54" s="27" t="n"/>
      <c r="D54" s="27" t="n"/>
      <c r="E54" s="27" t="n"/>
      <c r="F54" s="54">
        <f>IFERROR(IF($A54="","",$D54/$C54),"")</f>
        <v/>
      </c>
      <c r="G54" s="57" t="n"/>
      <c r="H54" s="56">
        <f>IFERROR(IF($A54="","",$G54/$D54),"")</f>
        <v/>
      </c>
      <c r="I54" s="56">
        <f>IFERROR(IF($A54="","",$G54/$C54),"")</f>
        <v/>
      </c>
      <c r="J54" s="57" t="n"/>
      <c r="K54" s="57" t="n"/>
      <c r="L54" s="56">
        <f>IFERROR(IF($A54="","",SUM($G54,$J54,$K54)),"")</f>
        <v/>
      </c>
      <c r="M54" s="57" t="n"/>
      <c r="N54" s="57" t="n"/>
      <c r="O54" s="57" t="n"/>
      <c r="P54" s="57" t="n"/>
      <c r="Q54" s="57" t="n"/>
      <c r="R54" s="57" t="n"/>
      <c r="S54" s="57" t="n"/>
      <c r="T54" s="57" t="n"/>
      <c r="U54" s="56">
        <f>IFERROR(IF($A54="","",SUM($M54:$O54)),"")</f>
        <v/>
      </c>
      <c r="V54" s="56">
        <f>IFERROR(IF($A54="","",SUM($P54:$S54)),"")</f>
        <v/>
      </c>
      <c r="W54" s="56">
        <f>IFERROR(IF($A54="","",$L54-$U54-$V54),"")</f>
        <v/>
      </c>
      <c r="X54" s="54">
        <f>IFERROR(IF($A54="","",$W54/$L54),"")</f>
        <v/>
      </c>
      <c r="Y54" s="57" t="n"/>
      <c r="Z54" s="56">
        <f>IFERROR(IF($A54="","",$L54*Dashboard!$E$3),"")</f>
        <v/>
      </c>
      <c r="AA54" s="56">
        <f>IFERROR(IF($A54="","",$L54*Dashboard!$E$4),"")</f>
        <v/>
      </c>
      <c r="AB54" s="56">
        <f>IFERROR(IF($A54="","",$W54-$Y54-$Z54-$AA54),"")</f>
        <v/>
      </c>
      <c r="AC54" s="54">
        <f>IFERROR(IF($A54="","",$AB54/$L54),"")</f>
        <v/>
      </c>
      <c r="AD54" s="57" t="n"/>
      <c r="AE54" s="57" t="n"/>
      <c r="AF54" s="57" t="n"/>
      <c r="AG54" s="57" t="n"/>
      <c r="AH54" s="57" t="n"/>
      <c r="AI54" s="56">
        <f>IFERROR(IF($A54="","",$AD54+$AE54-$AF54+$AG54-$AH54),"")</f>
        <v/>
      </c>
      <c r="AJ54" s="57" t="n"/>
      <c r="AK54" s="57" t="n"/>
      <c r="AL54" s="57" t="n"/>
      <c r="AM54" s="56">
        <f>IFERROR(IF($A54="","",$L54-$AJ54),"")</f>
        <v/>
      </c>
      <c r="AN54" s="56">
        <f>IFERROR(IF($A54="","",$AM54/$AJ54),"")</f>
        <v/>
      </c>
      <c r="AO54" s="56">
        <f>IFERROR(IF($A54="","",$W54-$AK54),"")</f>
        <v/>
      </c>
      <c r="AP54" s="56">
        <f>IFERROR(IF($A54="","",$AO54/$AK54),"")</f>
        <v/>
      </c>
      <c r="AQ54" s="56">
        <f>IFERROR(IF($A54="","",$AB54-$AL54),"")</f>
        <v/>
      </c>
      <c r="AR54" s="56">
        <f>IFERROR(IF($A54="","",$AQ54/$AL54),"")</f>
        <v/>
      </c>
      <c r="AS54" s="57" t="n"/>
      <c r="AT54" s="57" t="n"/>
      <c r="AU54" s="57" t="n"/>
      <c r="AV54" s="29" t="n"/>
      <c r="AW54" s="30" t="n"/>
      <c r="AX54" s="31" t="n"/>
      <c r="AY54" s="31" t="n"/>
      <c r="AZ54" s="31" t="n"/>
    </row>
    <row r="55">
      <c r="A55" s="26" t="n"/>
      <c r="B55" s="18">
        <f>IFERROR(IF($A55="","",DAY($A55+32-DAY($A55+32))),"")</f>
        <v/>
      </c>
      <c r="C55" s="27" t="n"/>
      <c r="D55" s="27" t="n"/>
      <c r="E55" s="27" t="n"/>
      <c r="F55" s="54">
        <f>IFERROR(IF($A55="","",$D55/$C55),"")</f>
        <v/>
      </c>
      <c r="G55" s="57" t="n"/>
      <c r="H55" s="56">
        <f>IFERROR(IF($A55="","",$G55/$D55),"")</f>
        <v/>
      </c>
      <c r="I55" s="56">
        <f>IFERROR(IF($A55="","",$G55/$C55),"")</f>
        <v/>
      </c>
      <c r="J55" s="57" t="n"/>
      <c r="K55" s="57" t="n"/>
      <c r="L55" s="56">
        <f>IFERROR(IF($A55="","",SUM($G55,$J55,$K55)),"")</f>
        <v/>
      </c>
      <c r="M55" s="57" t="n"/>
      <c r="N55" s="57" t="n"/>
      <c r="O55" s="57" t="n"/>
      <c r="P55" s="57" t="n"/>
      <c r="Q55" s="57" t="n"/>
      <c r="R55" s="57" t="n"/>
      <c r="S55" s="57" t="n"/>
      <c r="T55" s="57" t="n"/>
      <c r="U55" s="56">
        <f>IFERROR(IF($A55="","",SUM($M55:$O55)),"")</f>
        <v/>
      </c>
      <c r="V55" s="56">
        <f>IFERROR(IF($A55="","",SUM($P55:$S55)),"")</f>
        <v/>
      </c>
      <c r="W55" s="56">
        <f>IFERROR(IF($A55="","",$L55-$U55-$V55),"")</f>
        <v/>
      </c>
      <c r="X55" s="54">
        <f>IFERROR(IF($A55="","",$W55/$L55),"")</f>
        <v/>
      </c>
      <c r="Y55" s="57" t="n"/>
      <c r="Z55" s="56">
        <f>IFERROR(IF($A55="","",$L55*Dashboard!$E$3),"")</f>
        <v/>
      </c>
      <c r="AA55" s="56">
        <f>IFERROR(IF($A55="","",$L55*Dashboard!$E$4),"")</f>
        <v/>
      </c>
      <c r="AB55" s="56">
        <f>IFERROR(IF($A55="","",$W55-$Y55-$Z55-$AA55),"")</f>
        <v/>
      </c>
      <c r="AC55" s="54">
        <f>IFERROR(IF($A55="","",$AB55/$L55),"")</f>
        <v/>
      </c>
      <c r="AD55" s="57" t="n"/>
      <c r="AE55" s="57" t="n"/>
      <c r="AF55" s="57" t="n"/>
      <c r="AG55" s="57" t="n"/>
      <c r="AH55" s="57" t="n"/>
      <c r="AI55" s="56">
        <f>IFERROR(IF($A55="","",$AD55+$AE55-$AF55+$AG55-$AH55),"")</f>
        <v/>
      </c>
      <c r="AJ55" s="57" t="n"/>
      <c r="AK55" s="57" t="n"/>
      <c r="AL55" s="57" t="n"/>
      <c r="AM55" s="56">
        <f>IFERROR(IF($A55="","",$L55-$AJ55),"")</f>
        <v/>
      </c>
      <c r="AN55" s="56">
        <f>IFERROR(IF($A55="","",$AM55/$AJ55),"")</f>
        <v/>
      </c>
      <c r="AO55" s="56">
        <f>IFERROR(IF($A55="","",$W55-$AK55),"")</f>
        <v/>
      </c>
      <c r="AP55" s="56">
        <f>IFERROR(IF($A55="","",$AO55/$AK55),"")</f>
        <v/>
      </c>
      <c r="AQ55" s="56">
        <f>IFERROR(IF($A55="","",$AB55-$AL55),"")</f>
        <v/>
      </c>
      <c r="AR55" s="56">
        <f>IFERROR(IF($A55="","",$AQ55/$AL55),"")</f>
        <v/>
      </c>
      <c r="AS55" s="57" t="n"/>
      <c r="AT55" s="57" t="n"/>
      <c r="AU55" s="57" t="n"/>
      <c r="AV55" s="29" t="n"/>
      <c r="AW55" s="30" t="n"/>
      <c r="AX55" s="31" t="n"/>
      <c r="AY55" s="31" t="n"/>
      <c r="AZ55" s="31" t="n"/>
    </row>
    <row r="56">
      <c r="A56" s="26" t="n"/>
      <c r="B56" s="18">
        <f>IFERROR(IF($A56="","",DAY($A56+32-DAY($A56+32))),"")</f>
        <v/>
      </c>
      <c r="C56" s="27" t="n"/>
      <c r="D56" s="27" t="n"/>
      <c r="E56" s="27" t="n"/>
      <c r="F56" s="54">
        <f>IFERROR(IF($A56="","",$D56/$C56),"")</f>
        <v/>
      </c>
      <c r="G56" s="57" t="n"/>
      <c r="H56" s="56">
        <f>IFERROR(IF($A56="","",$G56/$D56),"")</f>
        <v/>
      </c>
      <c r="I56" s="56">
        <f>IFERROR(IF($A56="","",$G56/$C56),"")</f>
        <v/>
      </c>
      <c r="J56" s="57" t="n"/>
      <c r="K56" s="57" t="n"/>
      <c r="L56" s="56">
        <f>IFERROR(IF($A56="","",SUM($G56,$J56,$K56)),"")</f>
        <v/>
      </c>
      <c r="M56" s="57" t="n"/>
      <c r="N56" s="57" t="n"/>
      <c r="O56" s="57" t="n"/>
      <c r="P56" s="57" t="n"/>
      <c r="Q56" s="57" t="n"/>
      <c r="R56" s="57" t="n"/>
      <c r="S56" s="57" t="n"/>
      <c r="T56" s="57" t="n"/>
      <c r="U56" s="56">
        <f>IFERROR(IF($A56="","",SUM($M56:$O56)),"")</f>
        <v/>
      </c>
      <c r="V56" s="56">
        <f>IFERROR(IF($A56="","",SUM($P56:$S56)),"")</f>
        <v/>
      </c>
      <c r="W56" s="56">
        <f>IFERROR(IF($A56="","",$L56-$U56-$V56),"")</f>
        <v/>
      </c>
      <c r="X56" s="54">
        <f>IFERROR(IF($A56="","",$W56/$L56),"")</f>
        <v/>
      </c>
      <c r="Y56" s="57" t="n"/>
      <c r="Z56" s="56">
        <f>IFERROR(IF($A56="","",$L56*Dashboard!$E$3),"")</f>
        <v/>
      </c>
      <c r="AA56" s="56">
        <f>IFERROR(IF($A56="","",$L56*Dashboard!$E$4),"")</f>
        <v/>
      </c>
      <c r="AB56" s="56">
        <f>IFERROR(IF($A56="","",$W56-$Y56-$Z56-$AA56),"")</f>
        <v/>
      </c>
      <c r="AC56" s="54">
        <f>IFERROR(IF($A56="","",$AB56/$L56),"")</f>
        <v/>
      </c>
      <c r="AD56" s="57" t="n"/>
      <c r="AE56" s="57" t="n"/>
      <c r="AF56" s="57" t="n"/>
      <c r="AG56" s="57" t="n"/>
      <c r="AH56" s="57" t="n"/>
      <c r="AI56" s="56">
        <f>IFERROR(IF($A56="","",$AD56+$AE56-$AF56+$AG56-$AH56),"")</f>
        <v/>
      </c>
      <c r="AJ56" s="57" t="n"/>
      <c r="AK56" s="57" t="n"/>
      <c r="AL56" s="57" t="n"/>
      <c r="AM56" s="56">
        <f>IFERROR(IF($A56="","",$L56-$AJ56),"")</f>
        <v/>
      </c>
      <c r="AN56" s="56">
        <f>IFERROR(IF($A56="","",$AM56/$AJ56),"")</f>
        <v/>
      </c>
      <c r="AO56" s="56">
        <f>IFERROR(IF($A56="","",$W56-$AK56),"")</f>
        <v/>
      </c>
      <c r="AP56" s="56">
        <f>IFERROR(IF($A56="","",$AO56/$AK56),"")</f>
        <v/>
      </c>
      <c r="AQ56" s="56">
        <f>IFERROR(IF($A56="","",$AB56-$AL56),"")</f>
        <v/>
      </c>
      <c r="AR56" s="56">
        <f>IFERROR(IF($A56="","",$AQ56/$AL56),"")</f>
        <v/>
      </c>
      <c r="AS56" s="57" t="n"/>
      <c r="AT56" s="57" t="n"/>
      <c r="AU56" s="57" t="n"/>
      <c r="AV56" s="29" t="n"/>
      <c r="AW56" s="30" t="n"/>
      <c r="AX56" s="31" t="n"/>
      <c r="AY56" s="31" t="n"/>
      <c r="AZ56" s="31" t="n"/>
    </row>
    <row r="57">
      <c r="A57" s="26" t="n"/>
      <c r="B57" s="18">
        <f>IFERROR(IF($A57="","",DAY($A57+32-DAY($A57+32))),"")</f>
        <v/>
      </c>
      <c r="C57" s="27" t="n"/>
      <c r="D57" s="27" t="n"/>
      <c r="E57" s="27" t="n"/>
      <c r="F57" s="54">
        <f>IFERROR(IF($A57="","",$D57/$C57),"")</f>
        <v/>
      </c>
      <c r="G57" s="57" t="n"/>
      <c r="H57" s="56">
        <f>IFERROR(IF($A57="","",$G57/$D57),"")</f>
        <v/>
      </c>
      <c r="I57" s="56">
        <f>IFERROR(IF($A57="","",$G57/$C57),"")</f>
        <v/>
      </c>
      <c r="J57" s="57" t="n"/>
      <c r="K57" s="57" t="n"/>
      <c r="L57" s="56">
        <f>IFERROR(IF($A57="","",SUM($G57,$J57,$K57)),"")</f>
        <v/>
      </c>
      <c r="M57" s="57" t="n"/>
      <c r="N57" s="57" t="n"/>
      <c r="O57" s="57" t="n"/>
      <c r="P57" s="57" t="n"/>
      <c r="Q57" s="57" t="n"/>
      <c r="R57" s="57" t="n"/>
      <c r="S57" s="57" t="n"/>
      <c r="T57" s="57" t="n"/>
      <c r="U57" s="56">
        <f>IFERROR(IF($A57="","",SUM($M57:$O57)),"")</f>
        <v/>
      </c>
      <c r="V57" s="56">
        <f>IFERROR(IF($A57="","",SUM($P57:$S57)),"")</f>
        <v/>
      </c>
      <c r="W57" s="56">
        <f>IFERROR(IF($A57="","",$L57-$U57-$V57),"")</f>
        <v/>
      </c>
      <c r="X57" s="54">
        <f>IFERROR(IF($A57="","",$W57/$L57),"")</f>
        <v/>
      </c>
      <c r="Y57" s="57" t="n"/>
      <c r="Z57" s="56">
        <f>IFERROR(IF($A57="","",$L57*Dashboard!$E$3),"")</f>
        <v/>
      </c>
      <c r="AA57" s="56">
        <f>IFERROR(IF($A57="","",$L57*Dashboard!$E$4),"")</f>
        <v/>
      </c>
      <c r="AB57" s="56">
        <f>IFERROR(IF($A57="","",$W57-$Y57-$Z57-$AA57),"")</f>
        <v/>
      </c>
      <c r="AC57" s="54">
        <f>IFERROR(IF($A57="","",$AB57/$L57),"")</f>
        <v/>
      </c>
      <c r="AD57" s="57" t="n"/>
      <c r="AE57" s="57" t="n"/>
      <c r="AF57" s="57" t="n"/>
      <c r="AG57" s="57" t="n"/>
      <c r="AH57" s="57" t="n"/>
      <c r="AI57" s="56">
        <f>IFERROR(IF($A57="","",$AD57+$AE57-$AF57+$AG57-$AH57),"")</f>
        <v/>
      </c>
      <c r="AJ57" s="57" t="n"/>
      <c r="AK57" s="57" t="n"/>
      <c r="AL57" s="57" t="n"/>
      <c r="AM57" s="56">
        <f>IFERROR(IF($A57="","",$L57-$AJ57),"")</f>
        <v/>
      </c>
      <c r="AN57" s="56">
        <f>IFERROR(IF($A57="","",$AM57/$AJ57),"")</f>
        <v/>
      </c>
      <c r="AO57" s="56">
        <f>IFERROR(IF($A57="","",$W57-$AK57),"")</f>
        <v/>
      </c>
      <c r="AP57" s="56">
        <f>IFERROR(IF($A57="","",$AO57/$AK57),"")</f>
        <v/>
      </c>
      <c r="AQ57" s="56">
        <f>IFERROR(IF($A57="","",$AB57-$AL57),"")</f>
        <v/>
      </c>
      <c r="AR57" s="56">
        <f>IFERROR(IF($A57="","",$AQ57/$AL57),"")</f>
        <v/>
      </c>
      <c r="AS57" s="57" t="n"/>
      <c r="AT57" s="57" t="n"/>
      <c r="AU57" s="57" t="n"/>
      <c r="AV57" s="29" t="n"/>
      <c r="AW57" s="30" t="n"/>
      <c r="AX57" s="31" t="n"/>
      <c r="AY57" s="31" t="n"/>
      <c r="AZ57" s="31" t="n"/>
    </row>
    <row r="58">
      <c r="A58" s="26" t="n"/>
      <c r="B58" s="18">
        <f>IFERROR(IF($A58="","",DAY($A58+32-DAY($A58+32))),"")</f>
        <v/>
      </c>
      <c r="C58" s="27" t="n"/>
      <c r="D58" s="27" t="n"/>
      <c r="E58" s="27" t="n"/>
      <c r="F58" s="54">
        <f>IFERROR(IF($A58="","",$D58/$C58),"")</f>
        <v/>
      </c>
      <c r="G58" s="57" t="n"/>
      <c r="H58" s="56">
        <f>IFERROR(IF($A58="","",$G58/$D58),"")</f>
        <v/>
      </c>
      <c r="I58" s="56">
        <f>IFERROR(IF($A58="","",$G58/$C58),"")</f>
        <v/>
      </c>
      <c r="J58" s="57" t="n"/>
      <c r="K58" s="57" t="n"/>
      <c r="L58" s="56">
        <f>IFERROR(IF($A58="","",SUM($G58,$J58,$K58)),"")</f>
        <v/>
      </c>
      <c r="M58" s="57" t="n"/>
      <c r="N58" s="57" t="n"/>
      <c r="O58" s="57" t="n"/>
      <c r="P58" s="57" t="n"/>
      <c r="Q58" s="57" t="n"/>
      <c r="R58" s="57" t="n"/>
      <c r="S58" s="57" t="n"/>
      <c r="T58" s="57" t="n"/>
      <c r="U58" s="56">
        <f>IFERROR(IF($A58="","",SUM($M58:$O58)),"")</f>
        <v/>
      </c>
      <c r="V58" s="56">
        <f>IFERROR(IF($A58="","",SUM($P58:$S58)),"")</f>
        <v/>
      </c>
      <c r="W58" s="56">
        <f>IFERROR(IF($A58="","",$L58-$U58-$V58),"")</f>
        <v/>
      </c>
      <c r="X58" s="54">
        <f>IFERROR(IF($A58="","",$W58/$L58),"")</f>
        <v/>
      </c>
      <c r="Y58" s="57" t="n"/>
      <c r="Z58" s="56">
        <f>IFERROR(IF($A58="","",$L58*Dashboard!$E$3),"")</f>
        <v/>
      </c>
      <c r="AA58" s="56">
        <f>IFERROR(IF($A58="","",$L58*Dashboard!$E$4),"")</f>
        <v/>
      </c>
      <c r="AB58" s="56">
        <f>IFERROR(IF($A58="","",$W58-$Y58-$Z58-$AA58),"")</f>
        <v/>
      </c>
      <c r="AC58" s="54">
        <f>IFERROR(IF($A58="","",$AB58/$L58),"")</f>
        <v/>
      </c>
      <c r="AD58" s="57" t="n"/>
      <c r="AE58" s="57" t="n"/>
      <c r="AF58" s="57" t="n"/>
      <c r="AG58" s="57" t="n"/>
      <c r="AH58" s="57" t="n"/>
      <c r="AI58" s="56">
        <f>IFERROR(IF($A58="","",$AD58+$AE58-$AF58+$AG58-$AH58),"")</f>
        <v/>
      </c>
      <c r="AJ58" s="57" t="n"/>
      <c r="AK58" s="57" t="n"/>
      <c r="AL58" s="57" t="n"/>
      <c r="AM58" s="56">
        <f>IFERROR(IF($A58="","",$L58-$AJ58),"")</f>
        <v/>
      </c>
      <c r="AN58" s="56">
        <f>IFERROR(IF($A58="","",$AM58/$AJ58),"")</f>
        <v/>
      </c>
      <c r="AO58" s="56">
        <f>IFERROR(IF($A58="","",$W58-$AK58),"")</f>
        <v/>
      </c>
      <c r="AP58" s="56">
        <f>IFERROR(IF($A58="","",$AO58/$AK58),"")</f>
        <v/>
      </c>
      <c r="AQ58" s="56">
        <f>IFERROR(IF($A58="","",$AB58-$AL58),"")</f>
        <v/>
      </c>
      <c r="AR58" s="56">
        <f>IFERROR(IF($A58="","",$AQ58/$AL58),"")</f>
        <v/>
      </c>
      <c r="AS58" s="57" t="n"/>
      <c r="AT58" s="57" t="n"/>
      <c r="AU58" s="57" t="n"/>
      <c r="AV58" s="29" t="n"/>
      <c r="AW58" s="30" t="n"/>
      <c r="AX58" s="31" t="n"/>
      <c r="AY58" s="31" t="n"/>
      <c r="AZ58" s="31" t="n"/>
    </row>
    <row r="59">
      <c r="A59" s="26" t="n"/>
      <c r="B59" s="18">
        <f>IFERROR(IF($A59="","",DAY($A59+32-DAY($A59+32))),"")</f>
        <v/>
      </c>
      <c r="C59" s="27" t="n"/>
      <c r="D59" s="27" t="n"/>
      <c r="E59" s="27" t="n"/>
      <c r="F59" s="54">
        <f>IFERROR(IF($A59="","",$D59/$C59),"")</f>
        <v/>
      </c>
      <c r="G59" s="57" t="n"/>
      <c r="H59" s="56">
        <f>IFERROR(IF($A59="","",$G59/$D59),"")</f>
        <v/>
      </c>
      <c r="I59" s="56">
        <f>IFERROR(IF($A59="","",$G59/$C59),"")</f>
        <v/>
      </c>
      <c r="J59" s="57" t="n"/>
      <c r="K59" s="57" t="n"/>
      <c r="L59" s="56">
        <f>IFERROR(IF($A59="","",SUM($G59,$J59,$K59)),"")</f>
        <v/>
      </c>
      <c r="M59" s="57" t="n"/>
      <c r="N59" s="57" t="n"/>
      <c r="O59" s="57" t="n"/>
      <c r="P59" s="57" t="n"/>
      <c r="Q59" s="57" t="n"/>
      <c r="R59" s="57" t="n"/>
      <c r="S59" s="57" t="n"/>
      <c r="T59" s="57" t="n"/>
      <c r="U59" s="56">
        <f>IFERROR(IF($A59="","",SUM($M59:$O59)),"")</f>
        <v/>
      </c>
      <c r="V59" s="56">
        <f>IFERROR(IF($A59="","",SUM($P59:$S59)),"")</f>
        <v/>
      </c>
      <c r="W59" s="56">
        <f>IFERROR(IF($A59="","",$L59-$U59-$V59),"")</f>
        <v/>
      </c>
      <c r="X59" s="54">
        <f>IFERROR(IF($A59="","",$W59/$L59),"")</f>
        <v/>
      </c>
      <c r="Y59" s="57" t="n"/>
      <c r="Z59" s="56">
        <f>IFERROR(IF($A59="","",$L59*Dashboard!$E$3),"")</f>
        <v/>
      </c>
      <c r="AA59" s="56">
        <f>IFERROR(IF($A59="","",$L59*Dashboard!$E$4),"")</f>
        <v/>
      </c>
      <c r="AB59" s="56">
        <f>IFERROR(IF($A59="","",$W59-$Y59-$Z59-$AA59),"")</f>
        <v/>
      </c>
      <c r="AC59" s="54">
        <f>IFERROR(IF($A59="","",$AB59/$L59),"")</f>
        <v/>
      </c>
      <c r="AD59" s="57" t="n"/>
      <c r="AE59" s="57" t="n"/>
      <c r="AF59" s="57" t="n"/>
      <c r="AG59" s="57" t="n"/>
      <c r="AH59" s="57" t="n"/>
      <c r="AI59" s="56">
        <f>IFERROR(IF($A59="","",$AD59+$AE59-$AF59+$AG59-$AH59),"")</f>
        <v/>
      </c>
      <c r="AJ59" s="57" t="n"/>
      <c r="AK59" s="57" t="n"/>
      <c r="AL59" s="57" t="n"/>
      <c r="AM59" s="56">
        <f>IFERROR(IF($A59="","",$L59-$AJ59),"")</f>
        <v/>
      </c>
      <c r="AN59" s="56">
        <f>IFERROR(IF($A59="","",$AM59/$AJ59),"")</f>
        <v/>
      </c>
      <c r="AO59" s="56">
        <f>IFERROR(IF($A59="","",$W59-$AK59),"")</f>
        <v/>
      </c>
      <c r="AP59" s="56">
        <f>IFERROR(IF($A59="","",$AO59/$AK59),"")</f>
        <v/>
      </c>
      <c r="AQ59" s="56">
        <f>IFERROR(IF($A59="","",$AB59-$AL59),"")</f>
        <v/>
      </c>
      <c r="AR59" s="56">
        <f>IFERROR(IF($A59="","",$AQ59/$AL59),"")</f>
        <v/>
      </c>
      <c r="AS59" s="57" t="n"/>
      <c r="AT59" s="57" t="n"/>
      <c r="AU59" s="57" t="n"/>
      <c r="AV59" s="29" t="n"/>
      <c r="AW59" s="30" t="n"/>
      <c r="AX59" s="31" t="n"/>
      <c r="AY59" s="31" t="n"/>
      <c r="AZ59" s="31" t="n"/>
    </row>
    <row r="60">
      <c r="A60" s="26" t="n"/>
      <c r="B60" s="18">
        <f>IFERROR(IF($A60="","",DAY($A60+32-DAY($A60+32))),"")</f>
        <v/>
      </c>
      <c r="C60" s="27" t="n"/>
      <c r="D60" s="27" t="n"/>
      <c r="E60" s="27" t="n"/>
      <c r="F60" s="54">
        <f>IFERROR(IF($A60="","",$D60/$C60),"")</f>
        <v/>
      </c>
      <c r="G60" s="57" t="n"/>
      <c r="H60" s="56">
        <f>IFERROR(IF($A60="","",$G60/$D60),"")</f>
        <v/>
      </c>
      <c r="I60" s="56">
        <f>IFERROR(IF($A60="","",$G60/$C60),"")</f>
        <v/>
      </c>
      <c r="J60" s="57" t="n"/>
      <c r="K60" s="57" t="n"/>
      <c r="L60" s="56">
        <f>IFERROR(IF($A60="","",SUM($G60,$J60,$K60)),"")</f>
        <v/>
      </c>
      <c r="M60" s="57" t="n"/>
      <c r="N60" s="57" t="n"/>
      <c r="O60" s="57" t="n"/>
      <c r="P60" s="57" t="n"/>
      <c r="Q60" s="57" t="n"/>
      <c r="R60" s="57" t="n"/>
      <c r="S60" s="57" t="n"/>
      <c r="T60" s="57" t="n"/>
      <c r="U60" s="56">
        <f>IFERROR(IF($A60="","",SUM($M60:$O60)),"")</f>
        <v/>
      </c>
      <c r="V60" s="56">
        <f>IFERROR(IF($A60="","",SUM($P60:$S60)),"")</f>
        <v/>
      </c>
      <c r="W60" s="56">
        <f>IFERROR(IF($A60="","",$L60-$U60-$V60),"")</f>
        <v/>
      </c>
      <c r="X60" s="54">
        <f>IFERROR(IF($A60="","",$W60/$L60),"")</f>
        <v/>
      </c>
      <c r="Y60" s="57" t="n"/>
      <c r="Z60" s="56">
        <f>IFERROR(IF($A60="","",$L60*Dashboard!$E$3),"")</f>
        <v/>
      </c>
      <c r="AA60" s="56">
        <f>IFERROR(IF($A60="","",$L60*Dashboard!$E$4),"")</f>
        <v/>
      </c>
      <c r="AB60" s="56">
        <f>IFERROR(IF($A60="","",$W60-$Y60-$Z60-$AA60),"")</f>
        <v/>
      </c>
      <c r="AC60" s="54">
        <f>IFERROR(IF($A60="","",$AB60/$L60),"")</f>
        <v/>
      </c>
      <c r="AD60" s="57" t="n"/>
      <c r="AE60" s="57" t="n"/>
      <c r="AF60" s="57" t="n"/>
      <c r="AG60" s="57" t="n"/>
      <c r="AH60" s="57" t="n"/>
      <c r="AI60" s="56">
        <f>IFERROR(IF($A60="","",$AD60+$AE60-$AF60+$AG60-$AH60),"")</f>
        <v/>
      </c>
      <c r="AJ60" s="57" t="n"/>
      <c r="AK60" s="57" t="n"/>
      <c r="AL60" s="57" t="n"/>
      <c r="AM60" s="56">
        <f>IFERROR(IF($A60="","",$L60-$AJ60),"")</f>
        <v/>
      </c>
      <c r="AN60" s="56">
        <f>IFERROR(IF($A60="","",$AM60/$AJ60),"")</f>
        <v/>
      </c>
      <c r="AO60" s="56">
        <f>IFERROR(IF($A60="","",$W60-$AK60),"")</f>
        <v/>
      </c>
      <c r="AP60" s="56">
        <f>IFERROR(IF($A60="","",$AO60/$AK60),"")</f>
        <v/>
      </c>
      <c r="AQ60" s="56">
        <f>IFERROR(IF($A60="","",$AB60-$AL60),"")</f>
        <v/>
      </c>
      <c r="AR60" s="56">
        <f>IFERROR(IF($A60="","",$AQ60/$AL60),"")</f>
        <v/>
      </c>
      <c r="AS60" s="57" t="n"/>
      <c r="AT60" s="57" t="n"/>
      <c r="AU60" s="57" t="n"/>
      <c r="AV60" s="29" t="n"/>
      <c r="AW60" s="30" t="n"/>
      <c r="AX60" s="31" t="n"/>
      <c r="AY60" s="31" t="n"/>
      <c r="AZ60" s="31" t="n"/>
    </row>
    <row r="61">
      <c r="A61" s="26" t="n"/>
      <c r="B61" s="18">
        <f>IFERROR(IF($A61="","",DAY($A61+32-DAY($A61+32))),"")</f>
        <v/>
      </c>
      <c r="C61" s="27" t="n"/>
      <c r="D61" s="27" t="n"/>
      <c r="E61" s="27" t="n"/>
      <c r="F61" s="54">
        <f>IFERROR(IF($A61="","",$D61/$C61),"")</f>
        <v/>
      </c>
      <c r="G61" s="57" t="n"/>
      <c r="H61" s="56">
        <f>IFERROR(IF($A61="","",$G61/$D61),"")</f>
        <v/>
      </c>
      <c r="I61" s="56">
        <f>IFERROR(IF($A61="","",$G61/$C61),"")</f>
        <v/>
      </c>
      <c r="J61" s="57" t="n"/>
      <c r="K61" s="57" t="n"/>
      <c r="L61" s="56">
        <f>IFERROR(IF($A61="","",SUM($G61,$J61,$K61)),"")</f>
        <v/>
      </c>
      <c r="M61" s="57" t="n"/>
      <c r="N61" s="57" t="n"/>
      <c r="O61" s="57" t="n"/>
      <c r="P61" s="57" t="n"/>
      <c r="Q61" s="57" t="n"/>
      <c r="R61" s="57" t="n"/>
      <c r="S61" s="57" t="n"/>
      <c r="T61" s="57" t="n"/>
      <c r="U61" s="56">
        <f>IFERROR(IF($A61="","",SUM($M61:$O61)),"")</f>
        <v/>
      </c>
      <c r="V61" s="56">
        <f>IFERROR(IF($A61="","",SUM($P61:$S61)),"")</f>
        <v/>
      </c>
      <c r="W61" s="56">
        <f>IFERROR(IF($A61="","",$L61-$U61-$V61),"")</f>
        <v/>
      </c>
      <c r="X61" s="54">
        <f>IFERROR(IF($A61="","",$W61/$L61),"")</f>
        <v/>
      </c>
      <c r="Y61" s="57" t="n"/>
      <c r="Z61" s="56">
        <f>IFERROR(IF($A61="","",$L61*Dashboard!$E$3),"")</f>
        <v/>
      </c>
      <c r="AA61" s="56">
        <f>IFERROR(IF($A61="","",$L61*Dashboard!$E$4),"")</f>
        <v/>
      </c>
      <c r="AB61" s="56">
        <f>IFERROR(IF($A61="","",$W61-$Y61-$Z61-$AA61),"")</f>
        <v/>
      </c>
      <c r="AC61" s="54">
        <f>IFERROR(IF($A61="","",$AB61/$L61),"")</f>
        <v/>
      </c>
      <c r="AD61" s="57" t="n"/>
      <c r="AE61" s="57" t="n"/>
      <c r="AF61" s="57" t="n"/>
      <c r="AG61" s="57" t="n"/>
      <c r="AH61" s="57" t="n"/>
      <c r="AI61" s="56">
        <f>IFERROR(IF($A61="","",$AD61+$AE61-$AF61+$AG61-$AH61),"")</f>
        <v/>
      </c>
      <c r="AJ61" s="57" t="n"/>
      <c r="AK61" s="57" t="n"/>
      <c r="AL61" s="57" t="n"/>
      <c r="AM61" s="56">
        <f>IFERROR(IF($A61="","",$L61-$AJ61),"")</f>
        <v/>
      </c>
      <c r="AN61" s="56">
        <f>IFERROR(IF($A61="","",$AM61/$AJ61),"")</f>
        <v/>
      </c>
      <c r="AO61" s="56">
        <f>IFERROR(IF($A61="","",$W61-$AK61),"")</f>
        <v/>
      </c>
      <c r="AP61" s="56">
        <f>IFERROR(IF($A61="","",$AO61/$AK61),"")</f>
        <v/>
      </c>
      <c r="AQ61" s="56">
        <f>IFERROR(IF($A61="","",$AB61-$AL61),"")</f>
        <v/>
      </c>
      <c r="AR61" s="56">
        <f>IFERROR(IF($A61="","",$AQ61/$AL61),"")</f>
        <v/>
      </c>
      <c r="AS61" s="57" t="n"/>
      <c r="AT61" s="57" t="n"/>
      <c r="AU61" s="57" t="n"/>
      <c r="AV61" s="29" t="n"/>
      <c r="AW61" s="30" t="n"/>
      <c r="AX61" s="31" t="n"/>
      <c r="AY61" s="31" t="n"/>
      <c r="AZ61" s="31" t="n"/>
    </row>
    <row r="62">
      <c r="A62" s="26" t="n"/>
      <c r="B62" s="18">
        <f>IFERROR(IF($A62="","",DAY($A62+32-DAY($A62+32))),"")</f>
        <v/>
      </c>
      <c r="C62" s="27" t="n"/>
      <c r="D62" s="27" t="n"/>
      <c r="E62" s="27" t="n"/>
      <c r="F62" s="54">
        <f>IFERROR(IF($A62="","",$D62/$C62),"")</f>
        <v/>
      </c>
      <c r="G62" s="57" t="n"/>
      <c r="H62" s="56">
        <f>IFERROR(IF($A62="","",$G62/$D62),"")</f>
        <v/>
      </c>
      <c r="I62" s="56">
        <f>IFERROR(IF($A62="","",$G62/$C62),"")</f>
        <v/>
      </c>
      <c r="J62" s="57" t="n"/>
      <c r="K62" s="57" t="n"/>
      <c r="L62" s="56">
        <f>IFERROR(IF($A62="","",SUM($G62,$J62,$K62)),"")</f>
        <v/>
      </c>
      <c r="M62" s="57" t="n"/>
      <c r="N62" s="57" t="n"/>
      <c r="O62" s="57" t="n"/>
      <c r="P62" s="57" t="n"/>
      <c r="Q62" s="57" t="n"/>
      <c r="R62" s="57" t="n"/>
      <c r="S62" s="57" t="n"/>
      <c r="T62" s="57" t="n"/>
      <c r="U62" s="56">
        <f>IFERROR(IF($A62="","",SUM($M62:$O62)),"")</f>
        <v/>
      </c>
      <c r="V62" s="56">
        <f>IFERROR(IF($A62="","",SUM($P62:$S62)),"")</f>
        <v/>
      </c>
      <c r="W62" s="56">
        <f>IFERROR(IF($A62="","",$L62-$U62-$V62),"")</f>
        <v/>
      </c>
      <c r="X62" s="54">
        <f>IFERROR(IF($A62="","",$W62/$L62),"")</f>
        <v/>
      </c>
      <c r="Y62" s="57" t="n"/>
      <c r="Z62" s="56">
        <f>IFERROR(IF($A62="","",$L62*Dashboard!$E$3),"")</f>
        <v/>
      </c>
      <c r="AA62" s="56">
        <f>IFERROR(IF($A62="","",$L62*Dashboard!$E$4),"")</f>
        <v/>
      </c>
      <c r="AB62" s="56">
        <f>IFERROR(IF($A62="","",$W62-$Y62-$Z62-$AA62),"")</f>
        <v/>
      </c>
      <c r="AC62" s="54">
        <f>IFERROR(IF($A62="","",$AB62/$L62),"")</f>
        <v/>
      </c>
      <c r="AD62" s="57" t="n"/>
      <c r="AE62" s="57" t="n"/>
      <c r="AF62" s="57" t="n"/>
      <c r="AG62" s="57" t="n"/>
      <c r="AH62" s="57" t="n"/>
      <c r="AI62" s="56">
        <f>IFERROR(IF($A62="","",$AD62+$AE62-$AF62+$AG62-$AH62),"")</f>
        <v/>
      </c>
      <c r="AJ62" s="57" t="n"/>
      <c r="AK62" s="57" t="n"/>
      <c r="AL62" s="57" t="n"/>
      <c r="AM62" s="56">
        <f>IFERROR(IF($A62="","",$L62-$AJ62),"")</f>
        <v/>
      </c>
      <c r="AN62" s="56">
        <f>IFERROR(IF($A62="","",$AM62/$AJ62),"")</f>
        <v/>
      </c>
      <c r="AO62" s="56">
        <f>IFERROR(IF($A62="","",$W62-$AK62),"")</f>
        <v/>
      </c>
      <c r="AP62" s="56">
        <f>IFERROR(IF($A62="","",$AO62/$AK62),"")</f>
        <v/>
      </c>
      <c r="AQ62" s="56">
        <f>IFERROR(IF($A62="","",$AB62-$AL62),"")</f>
        <v/>
      </c>
      <c r="AR62" s="56">
        <f>IFERROR(IF($A62="","",$AQ62/$AL62),"")</f>
        <v/>
      </c>
      <c r="AS62" s="57" t="n"/>
      <c r="AT62" s="57" t="n"/>
      <c r="AU62" s="57" t="n"/>
      <c r="AV62" s="29" t="n"/>
      <c r="AW62" s="30" t="n"/>
      <c r="AX62" s="31" t="n"/>
      <c r="AY62" s="31" t="n"/>
      <c r="AZ62" s="31" t="n"/>
    </row>
    <row r="63">
      <c r="A63" s="26" t="n"/>
      <c r="B63" s="18">
        <f>IFERROR(IF($A63="","",DAY($A63+32-DAY($A63+32))),"")</f>
        <v/>
      </c>
      <c r="C63" s="27" t="n"/>
      <c r="D63" s="27" t="n"/>
      <c r="E63" s="27" t="n"/>
      <c r="F63" s="54">
        <f>IFERROR(IF($A63="","",$D63/$C63),"")</f>
        <v/>
      </c>
      <c r="G63" s="57" t="n"/>
      <c r="H63" s="56">
        <f>IFERROR(IF($A63="","",$G63/$D63),"")</f>
        <v/>
      </c>
      <c r="I63" s="56">
        <f>IFERROR(IF($A63="","",$G63/$C63),"")</f>
        <v/>
      </c>
      <c r="J63" s="57" t="n"/>
      <c r="K63" s="57" t="n"/>
      <c r="L63" s="56">
        <f>IFERROR(IF($A63="","",SUM($G63,$J63,$K63)),"")</f>
        <v/>
      </c>
      <c r="M63" s="57" t="n"/>
      <c r="N63" s="57" t="n"/>
      <c r="O63" s="57" t="n"/>
      <c r="P63" s="57" t="n"/>
      <c r="Q63" s="57" t="n"/>
      <c r="R63" s="57" t="n"/>
      <c r="S63" s="57" t="n"/>
      <c r="T63" s="57" t="n"/>
      <c r="U63" s="56">
        <f>IFERROR(IF($A63="","",SUM($M63:$O63)),"")</f>
        <v/>
      </c>
      <c r="V63" s="56">
        <f>IFERROR(IF($A63="","",SUM($P63:$S63)),"")</f>
        <v/>
      </c>
      <c r="W63" s="56">
        <f>IFERROR(IF($A63="","",$L63-$U63-$V63),"")</f>
        <v/>
      </c>
      <c r="X63" s="54">
        <f>IFERROR(IF($A63="","",$W63/$L63),"")</f>
        <v/>
      </c>
      <c r="Y63" s="57" t="n"/>
      <c r="Z63" s="56">
        <f>IFERROR(IF($A63="","",$L63*Dashboard!$E$3),"")</f>
        <v/>
      </c>
      <c r="AA63" s="56">
        <f>IFERROR(IF($A63="","",$L63*Dashboard!$E$4),"")</f>
        <v/>
      </c>
      <c r="AB63" s="56">
        <f>IFERROR(IF($A63="","",$W63-$Y63-$Z63-$AA63),"")</f>
        <v/>
      </c>
      <c r="AC63" s="54">
        <f>IFERROR(IF($A63="","",$AB63/$L63),"")</f>
        <v/>
      </c>
      <c r="AD63" s="57" t="n"/>
      <c r="AE63" s="57" t="n"/>
      <c r="AF63" s="57" t="n"/>
      <c r="AG63" s="57" t="n"/>
      <c r="AH63" s="57" t="n"/>
      <c r="AI63" s="56">
        <f>IFERROR(IF($A63="","",$AD63+$AE63-$AF63+$AG63-$AH63),"")</f>
        <v/>
      </c>
      <c r="AJ63" s="57" t="n"/>
      <c r="AK63" s="57" t="n"/>
      <c r="AL63" s="57" t="n"/>
      <c r="AM63" s="56">
        <f>IFERROR(IF($A63="","",$L63-$AJ63),"")</f>
        <v/>
      </c>
      <c r="AN63" s="56">
        <f>IFERROR(IF($A63="","",$AM63/$AJ63),"")</f>
        <v/>
      </c>
      <c r="AO63" s="56">
        <f>IFERROR(IF($A63="","",$W63-$AK63),"")</f>
        <v/>
      </c>
      <c r="AP63" s="56">
        <f>IFERROR(IF($A63="","",$AO63/$AK63),"")</f>
        <v/>
      </c>
      <c r="AQ63" s="56">
        <f>IFERROR(IF($A63="","",$AB63-$AL63),"")</f>
        <v/>
      </c>
      <c r="AR63" s="56">
        <f>IFERROR(IF($A63="","",$AQ63/$AL63),"")</f>
        <v/>
      </c>
      <c r="AS63" s="57" t="n"/>
      <c r="AT63" s="57" t="n"/>
      <c r="AU63" s="57" t="n"/>
      <c r="AV63" s="29" t="n"/>
      <c r="AW63" s="30" t="n"/>
      <c r="AX63" s="31" t="n"/>
      <c r="AY63" s="31" t="n"/>
      <c r="AZ63" s="31" t="n"/>
    </row>
    <row r="64">
      <c r="A64" s="26" t="n"/>
      <c r="B64" s="18">
        <f>IFERROR(IF($A64="","",DAY($A64+32-DAY($A64+32))),"")</f>
        <v/>
      </c>
      <c r="C64" s="27" t="n"/>
      <c r="D64" s="27" t="n"/>
      <c r="E64" s="27" t="n"/>
      <c r="F64" s="54">
        <f>IFERROR(IF($A64="","",$D64/$C64),"")</f>
        <v/>
      </c>
      <c r="G64" s="57" t="n"/>
      <c r="H64" s="56">
        <f>IFERROR(IF($A64="","",$G64/$D64),"")</f>
        <v/>
      </c>
      <c r="I64" s="56">
        <f>IFERROR(IF($A64="","",$G64/$C64),"")</f>
        <v/>
      </c>
      <c r="J64" s="57" t="n"/>
      <c r="K64" s="57" t="n"/>
      <c r="L64" s="56">
        <f>IFERROR(IF($A64="","",SUM($G64,$J64,$K64)),"")</f>
        <v/>
      </c>
      <c r="M64" s="57" t="n"/>
      <c r="N64" s="57" t="n"/>
      <c r="O64" s="57" t="n"/>
      <c r="P64" s="57" t="n"/>
      <c r="Q64" s="57" t="n"/>
      <c r="R64" s="57" t="n"/>
      <c r="S64" s="57" t="n"/>
      <c r="T64" s="57" t="n"/>
      <c r="U64" s="56">
        <f>IFERROR(IF($A64="","",SUM($M64:$O64)),"")</f>
        <v/>
      </c>
      <c r="V64" s="56">
        <f>IFERROR(IF($A64="","",SUM($P64:$S64)),"")</f>
        <v/>
      </c>
      <c r="W64" s="56">
        <f>IFERROR(IF($A64="","",$L64-$U64-$V64),"")</f>
        <v/>
      </c>
      <c r="X64" s="54">
        <f>IFERROR(IF($A64="","",$W64/$L64),"")</f>
        <v/>
      </c>
      <c r="Y64" s="57" t="n"/>
      <c r="Z64" s="56">
        <f>IFERROR(IF($A64="","",$L64*Dashboard!$E$3),"")</f>
        <v/>
      </c>
      <c r="AA64" s="56">
        <f>IFERROR(IF($A64="","",$L64*Dashboard!$E$4),"")</f>
        <v/>
      </c>
      <c r="AB64" s="56">
        <f>IFERROR(IF($A64="","",$W64-$Y64-$Z64-$AA64),"")</f>
        <v/>
      </c>
      <c r="AC64" s="54">
        <f>IFERROR(IF($A64="","",$AB64/$L64),"")</f>
        <v/>
      </c>
      <c r="AD64" s="57" t="n"/>
      <c r="AE64" s="57" t="n"/>
      <c r="AF64" s="57" t="n"/>
      <c r="AG64" s="57" t="n"/>
      <c r="AH64" s="57" t="n"/>
      <c r="AI64" s="56">
        <f>IFERROR(IF($A64="","",$AD64+$AE64-$AF64+$AG64-$AH64),"")</f>
        <v/>
      </c>
      <c r="AJ64" s="57" t="n"/>
      <c r="AK64" s="57" t="n"/>
      <c r="AL64" s="57" t="n"/>
      <c r="AM64" s="56">
        <f>IFERROR(IF($A64="","",$L64-$AJ64),"")</f>
        <v/>
      </c>
      <c r="AN64" s="56">
        <f>IFERROR(IF($A64="","",$AM64/$AJ64),"")</f>
        <v/>
      </c>
      <c r="AO64" s="56">
        <f>IFERROR(IF($A64="","",$W64-$AK64),"")</f>
        <v/>
      </c>
      <c r="AP64" s="56">
        <f>IFERROR(IF($A64="","",$AO64/$AK64),"")</f>
        <v/>
      </c>
      <c r="AQ64" s="56">
        <f>IFERROR(IF($A64="","",$AB64-$AL64),"")</f>
        <v/>
      </c>
      <c r="AR64" s="56">
        <f>IFERROR(IF($A64="","",$AQ64/$AL64),"")</f>
        <v/>
      </c>
      <c r="AS64" s="57" t="n"/>
      <c r="AT64" s="57" t="n"/>
      <c r="AU64" s="57" t="n"/>
      <c r="AV64" s="29" t="n"/>
      <c r="AW64" s="30" t="n"/>
      <c r="AX64" s="31" t="n"/>
      <c r="AY64" s="31" t="n"/>
      <c r="AZ64" s="31" t="n"/>
    </row>
    <row r="65">
      <c r="A65" s="26" t="n"/>
      <c r="B65" s="18">
        <f>IFERROR(IF($A65="","",DAY($A65+32-DAY($A65+32))),"")</f>
        <v/>
      </c>
      <c r="C65" s="27" t="n"/>
      <c r="D65" s="27" t="n"/>
      <c r="E65" s="27" t="n"/>
      <c r="F65" s="54">
        <f>IFERROR(IF($A65="","",$D65/$C65),"")</f>
        <v/>
      </c>
      <c r="G65" s="57" t="n"/>
      <c r="H65" s="56">
        <f>IFERROR(IF($A65="","",$G65/$D65),"")</f>
        <v/>
      </c>
      <c r="I65" s="56">
        <f>IFERROR(IF($A65="","",$G65/$C65),"")</f>
        <v/>
      </c>
      <c r="J65" s="57" t="n"/>
      <c r="K65" s="57" t="n"/>
      <c r="L65" s="56">
        <f>IFERROR(IF($A65="","",SUM($G65,$J65,$K65)),"")</f>
        <v/>
      </c>
      <c r="M65" s="57" t="n"/>
      <c r="N65" s="57" t="n"/>
      <c r="O65" s="57" t="n"/>
      <c r="P65" s="57" t="n"/>
      <c r="Q65" s="57" t="n"/>
      <c r="R65" s="57" t="n"/>
      <c r="S65" s="57" t="n"/>
      <c r="T65" s="57" t="n"/>
      <c r="U65" s="56">
        <f>IFERROR(IF($A65="","",SUM($M65:$O65)),"")</f>
        <v/>
      </c>
      <c r="V65" s="56">
        <f>IFERROR(IF($A65="","",SUM($P65:$S65)),"")</f>
        <v/>
      </c>
      <c r="W65" s="56">
        <f>IFERROR(IF($A65="","",$L65-$U65-$V65),"")</f>
        <v/>
      </c>
      <c r="X65" s="54">
        <f>IFERROR(IF($A65="","",$W65/$L65),"")</f>
        <v/>
      </c>
      <c r="Y65" s="57" t="n"/>
      <c r="Z65" s="56">
        <f>IFERROR(IF($A65="","",$L65*Dashboard!$E$3),"")</f>
        <v/>
      </c>
      <c r="AA65" s="56">
        <f>IFERROR(IF($A65="","",$L65*Dashboard!$E$4),"")</f>
        <v/>
      </c>
      <c r="AB65" s="56">
        <f>IFERROR(IF($A65="","",$W65-$Y65-$Z65-$AA65),"")</f>
        <v/>
      </c>
      <c r="AC65" s="54">
        <f>IFERROR(IF($A65="","",$AB65/$L65),"")</f>
        <v/>
      </c>
      <c r="AD65" s="57" t="n"/>
      <c r="AE65" s="57" t="n"/>
      <c r="AF65" s="57" t="n"/>
      <c r="AG65" s="57" t="n"/>
      <c r="AH65" s="57" t="n"/>
      <c r="AI65" s="56">
        <f>IFERROR(IF($A65="","",$AD65+$AE65-$AF65+$AG65-$AH65),"")</f>
        <v/>
      </c>
      <c r="AJ65" s="57" t="n"/>
      <c r="AK65" s="57" t="n"/>
      <c r="AL65" s="57" t="n"/>
      <c r="AM65" s="56">
        <f>IFERROR(IF($A65="","",$L65-$AJ65),"")</f>
        <v/>
      </c>
      <c r="AN65" s="56">
        <f>IFERROR(IF($A65="","",$AM65/$AJ65),"")</f>
        <v/>
      </c>
      <c r="AO65" s="56">
        <f>IFERROR(IF($A65="","",$W65-$AK65),"")</f>
        <v/>
      </c>
      <c r="AP65" s="56">
        <f>IFERROR(IF($A65="","",$AO65/$AK65),"")</f>
        <v/>
      </c>
      <c r="AQ65" s="56">
        <f>IFERROR(IF($A65="","",$AB65-$AL65),"")</f>
        <v/>
      </c>
      <c r="AR65" s="56">
        <f>IFERROR(IF($A65="","",$AQ65/$AL65),"")</f>
        <v/>
      </c>
      <c r="AS65" s="57" t="n"/>
      <c r="AT65" s="57" t="n"/>
      <c r="AU65" s="57" t="n"/>
      <c r="AV65" s="29" t="n"/>
      <c r="AW65" s="30" t="n"/>
      <c r="AX65" s="31" t="n"/>
      <c r="AY65" s="31" t="n"/>
      <c r="AZ65" s="31" t="n"/>
    </row>
    <row r="66">
      <c r="A66" s="26" t="n"/>
      <c r="B66" s="18">
        <f>IFERROR(IF($A66="","",DAY($A66+32-DAY($A66+32))),"")</f>
        <v/>
      </c>
      <c r="C66" s="27" t="n"/>
      <c r="D66" s="27" t="n"/>
      <c r="E66" s="27" t="n"/>
      <c r="F66" s="54">
        <f>IFERROR(IF($A66="","",$D66/$C66),"")</f>
        <v/>
      </c>
      <c r="G66" s="57" t="n"/>
      <c r="H66" s="56">
        <f>IFERROR(IF($A66="","",$G66/$D66),"")</f>
        <v/>
      </c>
      <c r="I66" s="56">
        <f>IFERROR(IF($A66="","",$G66/$C66),"")</f>
        <v/>
      </c>
      <c r="J66" s="57" t="n"/>
      <c r="K66" s="57" t="n"/>
      <c r="L66" s="56">
        <f>IFERROR(IF($A66="","",SUM($G66,$J66,$K66)),"")</f>
        <v/>
      </c>
      <c r="M66" s="57" t="n"/>
      <c r="N66" s="57" t="n"/>
      <c r="O66" s="57" t="n"/>
      <c r="P66" s="57" t="n"/>
      <c r="Q66" s="57" t="n"/>
      <c r="R66" s="57" t="n"/>
      <c r="S66" s="57" t="n"/>
      <c r="T66" s="57" t="n"/>
      <c r="U66" s="56">
        <f>IFERROR(IF($A66="","",SUM($M66:$O66)),"")</f>
        <v/>
      </c>
      <c r="V66" s="56">
        <f>IFERROR(IF($A66="","",SUM($P66:$S66)),"")</f>
        <v/>
      </c>
      <c r="W66" s="56">
        <f>IFERROR(IF($A66="","",$L66-$U66-$V66),"")</f>
        <v/>
      </c>
      <c r="X66" s="54">
        <f>IFERROR(IF($A66="","",$W66/$L66),"")</f>
        <v/>
      </c>
      <c r="Y66" s="57" t="n"/>
      <c r="Z66" s="56">
        <f>IFERROR(IF($A66="","",$L66*Dashboard!$E$3),"")</f>
        <v/>
      </c>
      <c r="AA66" s="56">
        <f>IFERROR(IF($A66="","",$L66*Dashboard!$E$4),"")</f>
        <v/>
      </c>
      <c r="AB66" s="56">
        <f>IFERROR(IF($A66="","",$W66-$Y66-$Z66-$AA66),"")</f>
        <v/>
      </c>
      <c r="AC66" s="54">
        <f>IFERROR(IF($A66="","",$AB66/$L66),"")</f>
        <v/>
      </c>
      <c r="AD66" s="57" t="n"/>
      <c r="AE66" s="57" t="n"/>
      <c r="AF66" s="57" t="n"/>
      <c r="AG66" s="57" t="n"/>
      <c r="AH66" s="57" t="n"/>
      <c r="AI66" s="56">
        <f>IFERROR(IF($A66="","",$AD66+$AE66-$AF66+$AG66-$AH66),"")</f>
        <v/>
      </c>
      <c r="AJ66" s="57" t="n"/>
      <c r="AK66" s="57" t="n"/>
      <c r="AL66" s="57" t="n"/>
      <c r="AM66" s="56">
        <f>IFERROR(IF($A66="","",$L66-$AJ66),"")</f>
        <v/>
      </c>
      <c r="AN66" s="56">
        <f>IFERROR(IF($A66="","",$AM66/$AJ66),"")</f>
        <v/>
      </c>
      <c r="AO66" s="56">
        <f>IFERROR(IF($A66="","",$W66-$AK66),"")</f>
        <v/>
      </c>
      <c r="AP66" s="56">
        <f>IFERROR(IF($A66="","",$AO66/$AK66),"")</f>
        <v/>
      </c>
      <c r="AQ66" s="56">
        <f>IFERROR(IF($A66="","",$AB66-$AL66),"")</f>
        <v/>
      </c>
      <c r="AR66" s="56">
        <f>IFERROR(IF($A66="","",$AQ66/$AL66),"")</f>
        <v/>
      </c>
      <c r="AS66" s="57" t="n"/>
      <c r="AT66" s="57" t="n"/>
      <c r="AU66" s="57" t="n"/>
      <c r="AV66" s="29" t="n"/>
      <c r="AW66" s="30" t="n"/>
      <c r="AX66" s="31" t="n"/>
      <c r="AY66" s="31" t="n"/>
      <c r="AZ66" s="31" t="n"/>
    </row>
    <row r="67">
      <c r="A67" s="26" t="n"/>
      <c r="B67" s="18">
        <f>IFERROR(IF($A67="","",DAY($A67+32-DAY($A67+32))),"")</f>
        <v/>
      </c>
      <c r="C67" s="27" t="n"/>
      <c r="D67" s="27" t="n"/>
      <c r="E67" s="27" t="n"/>
      <c r="F67" s="54">
        <f>IFERROR(IF($A67="","",$D67/$C67),"")</f>
        <v/>
      </c>
      <c r="G67" s="57" t="n"/>
      <c r="H67" s="56">
        <f>IFERROR(IF($A67="","",$G67/$D67),"")</f>
        <v/>
      </c>
      <c r="I67" s="56">
        <f>IFERROR(IF($A67="","",$G67/$C67),"")</f>
        <v/>
      </c>
      <c r="J67" s="57" t="n"/>
      <c r="K67" s="57" t="n"/>
      <c r="L67" s="56">
        <f>IFERROR(IF($A67="","",SUM($G67,$J67,$K67)),"")</f>
        <v/>
      </c>
      <c r="M67" s="57" t="n"/>
      <c r="N67" s="57" t="n"/>
      <c r="O67" s="57" t="n"/>
      <c r="P67" s="57" t="n"/>
      <c r="Q67" s="57" t="n"/>
      <c r="R67" s="57" t="n"/>
      <c r="S67" s="57" t="n"/>
      <c r="T67" s="57" t="n"/>
      <c r="U67" s="56">
        <f>IFERROR(IF($A67="","",SUM($M67:$O67)),"")</f>
        <v/>
      </c>
      <c r="V67" s="56">
        <f>IFERROR(IF($A67="","",SUM($P67:$S67)),"")</f>
        <v/>
      </c>
      <c r="W67" s="56">
        <f>IFERROR(IF($A67="","",$L67-$U67-$V67),"")</f>
        <v/>
      </c>
      <c r="X67" s="54">
        <f>IFERROR(IF($A67="","",$W67/$L67),"")</f>
        <v/>
      </c>
      <c r="Y67" s="57" t="n"/>
      <c r="Z67" s="56">
        <f>IFERROR(IF($A67="","",$L67*Dashboard!$E$3),"")</f>
        <v/>
      </c>
      <c r="AA67" s="56">
        <f>IFERROR(IF($A67="","",$L67*Dashboard!$E$4),"")</f>
        <v/>
      </c>
      <c r="AB67" s="56">
        <f>IFERROR(IF($A67="","",$W67-$Y67-$Z67-$AA67),"")</f>
        <v/>
      </c>
      <c r="AC67" s="54">
        <f>IFERROR(IF($A67="","",$AB67/$L67),"")</f>
        <v/>
      </c>
      <c r="AD67" s="57" t="n"/>
      <c r="AE67" s="57" t="n"/>
      <c r="AF67" s="57" t="n"/>
      <c r="AG67" s="57" t="n"/>
      <c r="AH67" s="57" t="n"/>
      <c r="AI67" s="56">
        <f>IFERROR(IF($A67="","",$AD67+$AE67-$AF67+$AG67-$AH67),"")</f>
        <v/>
      </c>
      <c r="AJ67" s="57" t="n"/>
      <c r="AK67" s="57" t="n"/>
      <c r="AL67" s="57" t="n"/>
      <c r="AM67" s="56">
        <f>IFERROR(IF($A67="","",$L67-$AJ67),"")</f>
        <v/>
      </c>
      <c r="AN67" s="56">
        <f>IFERROR(IF($A67="","",$AM67/$AJ67),"")</f>
        <v/>
      </c>
      <c r="AO67" s="56">
        <f>IFERROR(IF($A67="","",$W67-$AK67),"")</f>
        <v/>
      </c>
      <c r="AP67" s="56">
        <f>IFERROR(IF($A67="","",$AO67/$AK67),"")</f>
        <v/>
      </c>
      <c r="AQ67" s="56">
        <f>IFERROR(IF($A67="","",$AB67-$AL67),"")</f>
        <v/>
      </c>
      <c r="AR67" s="56">
        <f>IFERROR(IF($A67="","",$AQ67/$AL67),"")</f>
        <v/>
      </c>
      <c r="AS67" s="57" t="n"/>
      <c r="AT67" s="57" t="n"/>
      <c r="AU67" s="57" t="n"/>
      <c r="AV67" s="29" t="n"/>
      <c r="AW67" s="30" t="n"/>
      <c r="AX67" s="31" t="n"/>
      <c r="AY67" s="31" t="n"/>
      <c r="AZ67" s="31" t="n"/>
    </row>
    <row r="68">
      <c r="A68" s="26" t="n"/>
      <c r="B68" s="18">
        <f>IFERROR(IF($A68="","",DAY($A68+32-DAY($A68+32))),"")</f>
        <v/>
      </c>
      <c r="C68" s="27" t="n"/>
      <c r="D68" s="27" t="n"/>
      <c r="E68" s="27" t="n"/>
      <c r="F68" s="54">
        <f>IFERROR(IF($A68="","",$D68/$C68),"")</f>
        <v/>
      </c>
      <c r="G68" s="57" t="n"/>
      <c r="H68" s="56">
        <f>IFERROR(IF($A68="","",$G68/$D68),"")</f>
        <v/>
      </c>
      <c r="I68" s="56">
        <f>IFERROR(IF($A68="","",$G68/$C68),"")</f>
        <v/>
      </c>
      <c r="J68" s="57" t="n"/>
      <c r="K68" s="57" t="n"/>
      <c r="L68" s="56">
        <f>IFERROR(IF($A68="","",SUM($G68,$J68,$K68)),"")</f>
        <v/>
      </c>
      <c r="M68" s="57" t="n"/>
      <c r="N68" s="57" t="n"/>
      <c r="O68" s="57" t="n"/>
      <c r="P68" s="57" t="n"/>
      <c r="Q68" s="57" t="n"/>
      <c r="R68" s="57" t="n"/>
      <c r="S68" s="57" t="n"/>
      <c r="T68" s="57" t="n"/>
      <c r="U68" s="56">
        <f>IFERROR(IF($A68="","",SUM($M68:$O68)),"")</f>
        <v/>
      </c>
      <c r="V68" s="56">
        <f>IFERROR(IF($A68="","",SUM($P68:$S68)),"")</f>
        <v/>
      </c>
      <c r="W68" s="56">
        <f>IFERROR(IF($A68="","",$L68-$U68-$V68),"")</f>
        <v/>
      </c>
      <c r="X68" s="54">
        <f>IFERROR(IF($A68="","",$W68/$L68),"")</f>
        <v/>
      </c>
      <c r="Y68" s="57" t="n"/>
      <c r="Z68" s="56">
        <f>IFERROR(IF($A68="","",$L68*Dashboard!$E$3),"")</f>
        <v/>
      </c>
      <c r="AA68" s="56">
        <f>IFERROR(IF($A68="","",$L68*Dashboard!$E$4),"")</f>
        <v/>
      </c>
      <c r="AB68" s="56">
        <f>IFERROR(IF($A68="","",$W68-$Y68-$Z68-$AA68),"")</f>
        <v/>
      </c>
      <c r="AC68" s="54">
        <f>IFERROR(IF($A68="","",$AB68/$L68),"")</f>
        <v/>
      </c>
      <c r="AD68" s="57" t="n"/>
      <c r="AE68" s="57" t="n"/>
      <c r="AF68" s="57" t="n"/>
      <c r="AG68" s="57" t="n"/>
      <c r="AH68" s="57" t="n"/>
      <c r="AI68" s="56">
        <f>IFERROR(IF($A68="","",$AD68+$AE68-$AF68+$AG68-$AH68),"")</f>
        <v/>
      </c>
      <c r="AJ68" s="57" t="n"/>
      <c r="AK68" s="57" t="n"/>
      <c r="AL68" s="57" t="n"/>
      <c r="AM68" s="56">
        <f>IFERROR(IF($A68="","",$L68-$AJ68),"")</f>
        <v/>
      </c>
      <c r="AN68" s="56">
        <f>IFERROR(IF($A68="","",$AM68/$AJ68),"")</f>
        <v/>
      </c>
      <c r="AO68" s="56">
        <f>IFERROR(IF($A68="","",$W68-$AK68),"")</f>
        <v/>
      </c>
      <c r="AP68" s="56">
        <f>IFERROR(IF($A68="","",$AO68/$AK68),"")</f>
        <v/>
      </c>
      <c r="AQ68" s="56">
        <f>IFERROR(IF($A68="","",$AB68-$AL68),"")</f>
        <v/>
      </c>
      <c r="AR68" s="56">
        <f>IFERROR(IF($A68="","",$AQ68/$AL68),"")</f>
        <v/>
      </c>
      <c r="AS68" s="57" t="n"/>
      <c r="AT68" s="57" t="n"/>
      <c r="AU68" s="57" t="n"/>
      <c r="AV68" s="29" t="n"/>
      <c r="AW68" s="30" t="n"/>
      <c r="AX68" s="31" t="n"/>
      <c r="AY68" s="31" t="n"/>
      <c r="AZ68" s="31" t="n"/>
    </row>
    <row r="69">
      <c r="A69" s="26" t="n"/>
      <c r="B69" s="18">
        <f>IFERROR(IF($A69="","",DAY($A69+32-DAY($A69+32))),"")</f>
        <v/>
      </c>
      <c r="C69" s="27" t="n"/>
      <c r="D69" s="27" t="n"/>
      <c r="E69" s="27" t="n"/>
      <c r="F69" s="54">
        <f>IFERROR(IF($A69="","",$D69/$C69),"")</f>
        <v/>
      </c>
      <c r="G69" s="57" t="n"/>
      <c r="H69" s="56">
        <f>IFERROR(IF($A69="","",$G69/$D69),"")</f>
        <v/>
      </c>
      <c r="I69" s="56">
        <f>IFERROR(IF($A69="","",$G69/$C69),"")</f>
        <v/>
      </c>
      <c r="J69" s="57" t="n"/>
      <c r="K69" s="57" t="n"/>
      <c r="L69" s="56">
        <f>IFERROR(IF($A69="","",SUM($G69,$J69,$K69)),"")</f>
        <v/>
      </c>
      <c r="M69" s="57" t="n"/>
      <c r="N69" s="57" t="n"/>
      <c r="O69" s="57" t="n"/>
      <c r="P69" s="57" t="n"/>
      <c r="Q69" s="57" t="n"/>
      <c r="R69" s="57" t="n"/>
      <c r="S69" s="57" t="n"/>
      <c r="T69" s="57" t="n"/>
      <c r="U69" s="56">
        <f>IFERROR(IF($A69="","",SUM($M69:$O69)),"")</f>
        <v/>
      </c>
      <c r="V69" s="56">
        <f>IFERROR(IF($A69="","",SUM($P69:$S69)),"")</f>
        <v/>
      </c>
      <c r="W69" s="56">
        <f>IFERROR(IF($A69="","",$L69-$U69-$V69),"")</f>
        <v/>
      </c>
      <c r="X69" s="54">
        <f>IFERROR(IF($A69="","",$W69/$L69),"")</f>
        <v/>
      </c>
      <c r="Y69" s="57" t="n"/>
      <c r="Z69" s="56">
        <f>IFERROR(IF($A69="","",$L69*Dashboard!$E$3),"")</f>
        <v/>
      </c>
      <c r="AA69" s="56">
        <f>IFERROR(IF($A69="","",$L69*Dashboard!$E$4),"")</f>
        <v/>
      </c>
      <c r="AB69" s="56">
        <f>IFERROR(IF($A69="","",$W69-$Y69-$Z69-$AA69),"")</f>
        <v/>
      </c>
      <c r="AC69" s="54">
        <f>IFERROR(IF($A69="","",$AB69/$L69),"")</f>
        <v/>
      </c>
      <c r="AD69" s="57" t="n"/>
      <c r="AE69" s="57" t="n"/>
      <c r="AF69" s="57" t="n"/>
      <c r="AG69" s="57" t="n"/>
      <c r="AH69" s="57" t="n"/>
      <c r="AI69" s="56">
        <f>IFERROR(IF($A69="","",$AD69+$AE69-$AF69+$AG69-$AH69),"")</f>
        <v/>
      </c>
      <c r="AJ69" s="57" t="n"/>
      <c r="AK69" s="57" t="n"/>
      <c r="AL69" s="57" t="n"/>
      <c r="AM69" s="56">
        <f>IFERROR(IF($A69="","",$L69-$AJ69),"")</f>
        <v/>
      </c>
      <c r="AN69" s="56">
        <f>IFERROR(IF($A69="","",$AM69/$AJ69),"")</f>
        <v/>
      </c>
      <c r="AO69" s="56">
        <f>IFERROR(IF($A69="","",$W69-$AK69),"")</f>
        <v/>
      </c>
      <c r="AP69" s="56">
        <f>IFERROR(IF($A69="","",$AO69/$AK69),"")</f>
        <v/>
      </c>
      <c r="AQ69" s="56">
        <f>IFERROR(IF($A69="","",$AB69-$AL69),"")</f>
        <v/>
      </c>
      <c r="AR69" s="56">
        <f>IFERROR(IF($A69="","",$AQ69/$AL69),"")</f>
        <v/>
      </c>
      <c r="AS69" s="57" t="n"/>
      <c r="AT69" s="57" t="n"/>
      <c r="AU69" s="57" t="n"/>
      <c r="AV69" s="29" t="n"/>
      <c r="AW69" s="30" t="n"/>
      <c r="AX69" s="31" t="n"/>
      <c r="AY69" s="31" t="n"/>
      <c r="AZ69" s="31" t="n"/>
    </row>
    <row r="70">
      <c r="A70" s="26" t="n"/>
      <c r="B70" s="18">
        <f>IFERROR(IF($A70="","",DAY($A70+32-DAY($A70+32))),"")</f>
        <v/>
      </c>
      <c r="C70" s="27" t="n"/>
      <c r="D70" s="27" t="n"/>
      <c r="E70" s="27" t="n"/>
      <c r="F70" s="54">
        <f>IFERROR(IF($A70="","",$D70/$C70),"")</f>
        <v/>
      </c>
      <c r="G70" s="57" t="n"/>
      <c r="H70" s="56">
        <f>IFERROR(IF($A70="","",$G70/$D70),"")</f>
        <v/>
      </c>
      <c r="I70" s="56">
        <f>IFERROR(IF($A70="","",$G70/$C70),"")</f>
        <v/>
      </c>
      <c r="J70" s="57" t="n"/>
      <c r="K70" s="57" t="n"/>
      <c r="L70" s="56">
        <f>IFERROR(IF($A70="","",SUM($G70,$J70,$K70)),"")</f>
        <v/>
      </c>
      <c r="M70" s="57" t="n"/>
      <c r="N70" s="57" t="n"/>
      <c r="O70" s="57" t="n"/>
      <c r="P70" s="57" t="n"/>
      <c r="Q70" s="57" t="n"/>
      <c r="R70" s="57" t="n"/>
      <c r="S70" s="57" t="n"/>
      <c r="T70" s="57" t="n"/>
      <c r="U70" s="56">
        <f>IFERROR(IF($A70="","",SUM($M70:$O70)),"")</f>
        <v/>
      </c>
      <c r="V70" s="56">
        <f>IFERROR(IF($A70="","",SUM($P70:$S70)),"")</f>
        <v/>
      </c>
      <c r="W70" s="56">
        <f>IFERROR(IF($A70="","",$L70-$U70-$V70),"")</f>
        <v/>
      </c>
      <c r="X70" s="54">
        <f>IFERROR(IF($A70="","",$W70/$L70),"")</f>
        <v/>
      </c>
      <c r="Y70" s="57" t="n"/>
      <c r="Z70" s="56">
        <f>IFERROR(IF($A70="","",$L70*Dashboard!$E$3),"")</f>
        <v/>
      </c>
      <c r="AA70" s="56">
        <f>IFERROR(IF($A70="","",$L70*Dashboard!$E$4),"")</f>
        <v/>
      </c>
      <c r="AB70" s="56">
        <f>IFERROR(IF($A70="","",$W70-$Y70-$Z70-$AA70),"")</f>
        <v/>
      </c>
      <c r="AC70" s="54">
        <f>IFERROR(IF($A70="","",$AB70/$L70),"")</f>
        <v/>
      </c>
      <c r="AD70" s="57" t="n"/>
      <c r="AE70" s="57" t="n"/>
      <c r="AF70" s="57" t="n"/>
      <c r="AG70" s="57" t="n"/>
      <c r="AH70" s="57" t="n"/>
      <c r="AI70" s="56">
        <f>IFERROR(IF($A70="","",$AD70+$AE70-$AF70+$AG70-$AH70),"")</f>
        <v/>
      </c>
      <c r="AJ70" s="57" t="n"/>
      <c r="AK70" s="57" t="n"/>
      <c r="AL70" s="57" t="n"/>
      <c r="AM70" s="56">
        <f>IFERROR(IF($A70="","",$L70-$AJ70),"")</f>
        <v/>
      </c>
      <c r="AN70" s="56">
        <f>IFERROR(IF($A70="","",$AM70/$AJ70),"")</f>
        <v/>
      </c>
      <c r="AO70" s="56">
        <f>IFERROR(IF($A70="","",$W70-$AK70),"")</f>
        <v/>
      </c>
      <c r="AP70" s="56">
        <f>IFERROR(IF($A70="","",$AO70/$AK70),"")</f>
        <v/>
      </c>
      <c r="AQ70" s="56">
        <f>IFERROR(IF($A70="","",$AB70-$AL70),"")</f>
        <v/>
      </c>
      <c r="AR70" s="56">
        <f>IFERROR(IF($A70="","",$AQ70/$AL70),"")</f>
        <v/>
      </c>
      <c r="AS70" s="57" t="n"/>
      <c r="AT70" s="57" t="n"/>
      <c r="AU70" s="57" t="n"/>
      <c r="AV70" s="29" t="n"/>
      <c r="AW70" s="30" t="n"/>
      <c r="AX70" s="31" t="n"/>
      <c r="AY70" s="31" t="n"/>
      <c r="AZ70" s="31" t="n"/>
    </row>
    <row r="71">
      <c r="A71" s="26" t="n"/>
      <c r="B71" s="18">
        <f>IFERROR(IF($A71="","",DAY($A71+32-DAY($A71+32))),"")</f>
        <v/>
      </c>
      <c r="C71" s="27" t="n"/>
      <c r="D71" s="27" t="n"/>
      <c r="E71" s="27" t="n"/>
      <c r="F71" s="54">
        <f>IFERROR(IF($A71="","",$D71/$C71),"")</f>
        <v/>
      </c>
      <c r="G71" s="57" t="n"/>
      <c r="H71" s="56">
        <f>IFERROR(IF($A71="","",$G71/$D71),"")</f>
        <v/>
      </c>
      <c r="I71" s="56">
        <f>IFERROR(IF($A71="","",$G71/$C71),"")</f>
        <v/>
      </c>
      <c r="J71" s="57" t="n"/>
      <c r="K71" s="57" t="n"/>
      <c r="L71" s="56">
        <f>IFERROR(IF($A71="","",SUM($G71,$J71,$K71)),"")</f>
        <v/>
      </c>
      <c r="M71" s="57" t="n"/>
      <c r="N71" s="57" t="n"/>
      <c r="O71" s="57" t="n"/>
      <c r="P71" s="57" t="n"/>
      <c r="Q71" s="57" t="n"/>
      <c r="R71" s="57" t="n"/>
      <c r="S71" s="57" t="n"/>
      <c r="T71" s="57" t="n"/>
      <c r="U71" s="56">
        <f>IFERROR(IF($A71="","",SUM($M71:$O71)),"")</f>
        <v/>
      </c>
      <c r="V71" s="56">
        <f>IFERROR(IF($A71="","",SUM($P71:$S71)),"")</f>
        <v/>
      </c>
      <c r="W71" s="56">
        <f>IFERROR(IF($A71="","",$L71-$U71-$V71),"")</f>
        <v/>
      </c>
      <c r="X71" s="54">
        <f>IFERROR(IF($A71="","",$W71/$L71),"")</f>
        <v/>
      </c>
      <c r="Y71" s="57" t="n"/>
      <c r="Z71" s="56">
        <f>IFERROR(IF($A71="","",$L71*Dashboard!$E$3),"")</f>
        <v/>
      </c>
      <c r="AA71" s="56">
        <f>IFERROR(IF($A71="","",$L71*Dashboard!$E$4),"")</f>
        <v/>
      </c>
      <c r="AB71" s="56">
        <f>IFERROR(IF($A71="","",$W71-$Y71-$Z71-$AA71),"")</f>
        <v/>
      </c>
      <c r="AC71" s="54">
        <f>IFERROR(IF($A71="","",$AB71/$L71),"")</f>
        <v/>
      </c>
      <c r="AD71" s="57" t="n"/>
      <c r="AE71" s="57" t="n"/>
      <c r="AF71" s="57" t="n"/>
      <c r="AG71" s="57" t="n"/>
      <c r="AH71" s="57" t="n"/>
      <c r="AI71" s="56">
        <f>IFERROR(IF($A71="","",$AD71+$AE71-$AF71+$AG71-$AH71),"")</f>
        <v/>
      </c>
      <c r="AJ71" s="57" t="n"/>
      <c r="AK71" s="57" t="n"/>
      <c r="AL71" s="57" t="n"/>
      <c r="AM71" s="56">
        <f>IFERROR(IF($A71="","",$L71-$AJ71),"")</f>
        <v/>
      </c>
      <c r="AN71" s="56">
        <f>IFERROR(IF($A71="","",$AM71/$AJ71),"")</f>
        <v/>
      </c>
      <c r="AO71" s="56">
        <f>IFERROR(IF($A71="","",$W71-$AK71),"")</f>
        <v/>
      </c>
      <c r="AP71" s="56">
        <f>IFERROR(IF($A71="","",$AO71/$AK71),"")</f>
        <v/>
      </c>
      <c r="AQ71" s="56">
        <f>IFERROR(IF($A71="","",$AB71-$AL71),"")</f>
        <v/>
      </c>
      <c r="AR71" s="56">
        <f>IFERROR(IF($A71="","",$AQ71/$AL71),"")</f>
        <v/>
      </c>
      <c r="AS71" s="57" t="n"/>
      <c r="AT71" s="57" t="n"/>
      <c r="AU71" s="57" t="n"/>
      <c r="AV71" s="29" t="n"/>
      <c r="AW71" s="30" t="n"/>
      <c r="AX71" s="31" t="n"/>
      <c r="AY71" s="31" t="n"/>
      <c r="AZ71" s="31" t="n"/>
    </row>
    <row r="72">
      <c r="A72" s="26" t="n"/>
      <c r="B72" s="18">
        <f>IFERROR(IF($A72="","",DAY($A72+32-DAY($A72+32))),"")</f>
        <v/>
      </c>
      <c r="C72" s="27" t="n"/>
      <c r="D72" s="27" t="n"/>
      <c r="E72" s="27" t="n"/>
      <c r="F72" s="54">
        <f>IFERROR(IF($A72="","",$D72/$C72),"")</f>
        <v/>
      </c>
      <c r="G72" s="57" t="n"/>
      <c r="H72" s="56">
        <f>IFERROR(IF($A72="","",$G72/$D72),"")</f>
        <v/>
      </c>
      <c r="I72" s="56">
        <f>IFERROR(IF($A72="","",$G72/$C72),"")</f>
        <v/>
      </c>
      <c r="J72" s="57" t="n"/>
      <c r="K72" s="57" t="n"/>
      <c r="L72" s="56">
        <f>IFERROR(IF($A72="","",SUM($G72,$J72,$K72)),"")</f>
        <v/>
      </c>
      <c r="M72" s="57" t="n"/>
      <c r="N72" s="57" t="n"/>
      <c r="O72" s="57" t="n"/>
      <c r="P72" s="57" t="n"/>
      <c r="Q72" s="57" t="n"/>
      <c r="R72" s="57" t="n"/>
      <c r="S72" s="57" t="n"/>
      <c r="T72" s="57" t="n"/>
      <c r="U72" s="56">
        <f>IFERROR(IF($A72="","",SUM($M72:$O72)),"")</f>
        <v/>
      </c>
      <c r="V72" s="56">
        <f>IFERROR(IF($A72="","",SUM($P72:$S72)),"")</f>
        <v/>
      </c>
      <c r="W72" s="56">
        <f>IFERROR(IF($A72="","",$L72-$U72-$V72),"")</f>
        <v/>
      </c>
      <c r="X72" s="54">
        <f>IFERROR(IF($A72="","",$W72/$L72),"")</f>
        <v/>
      </c>
      <c r="Y72" s="57" t="n"/>
      <c r="Z72" s="56">
        <f>IFERROR(IF($A72="","",$L72*Dashboard!$E$3),"")</f>
        <v/>
      </c>
      <c r="AA72" s="56">
        <f>IFERROR(IF($A72="","",$L72*Dashboard!$E$4),"")</f>
        <v/>
      </c>
      <c r="AB72" s="56">
        <f>IFERROR(IF($A72="","",$W72-$Y72-$Z72-$AA72),"")</f>
        <v/>
      </c>
      <c r="AC72" s="54">
        <f>IFERROR(IF($A72="","",$AB72/$L72),"")</f>
        <v/>
      </c>
      <c r="AD72" s="57" t="n"/>
      <c r="AE72" s="57" t="n"/>
      <c r="AF72" s="57" t="n"/>
      <c r="AG72" s="57" t="n"/>
      <c r="AH72" s="57" t="n"/>
      <c r="AI72" s="56">
        <f>IFERROR(IF($A72="","",$AD72+$AE72-$AF72+$AG72-$AH72),"")</f>
        <v/>
      </c>
      <c r="AJ72" s="57" t="n"/>
      <c r="AK72" s="57" t="n"/>
      <c r="AL72" s="57" t="n"/>
      <c r="AM72" s="56">
        <f>IFERROR(IF($A72="","",$L72-$AJ72),"")</f>
        <v/>
      </c>
      <c r="AN72" s="56">
        <f>IFERROR(IF($A72="","",$AM72/$AJ72),"")</f>
        <v/>
      </c>
      <c r="AO72" s="56">
        <f>IFERROR(IF($A72="","",$W72-$AK72),"")</f>
        <v/>
      </c>
      <c r="AP72" s="56">
        <f>IFERROR(IF($A72="","",$AO72/$AK72),"")</f>
        <v/>
      </c>
      <c r="AQ72" s="56">
        <f>IFERROR(IF($A72="","",$AB72-$AL72),"")</f>
        <v/>
      </c>
      <c r="AR72" s="56">
        <f>IFERROR(IF($A72="","",$AQ72/$AL72),"")</f>
        <v/>
      </c>
      <c r="AS72" s="57" t="n"/>
      <c r="AT72" s="57" t="n"/>
      <c r="AU72" s="57" t="n"/>
      <c r="AV72" s="29" t="n"/>
      <c r="AW72" s="30" t="n"/>
      <c r="AX72" s="31" t="n"/>
      <c r="AY72" s="31" t="n"/>
      <c r="AZ72" s="31" t="n"/>
    </row>
    <row r="73">
      <c r="A73" s="26" t="n"/>
      <c r="B73" s="18">
        <f>IFERROR(IF($A73="","",DAY($A73+32-DAY($A73+32))),"")</f>
        <v/>
      </c>
      <c r="C73" s="27" t="n"/>
      <c r="D73" s="27" t="n"/>
      <c r="E73" s="27" t="n"/>
      <c r="F73" s="54">
        <f>IFERROR(IF($A73="","",$D73/$C73),"")</f>
        <v/>
      </c>
      <c r="G73" s="57" t="n"/>
      <c r="H73" s="56">
        <f>IFERROR(IF($A73="","",$G73/$D73),"")</f>
        <v/>
      </c>
      <c r="I73" s="56">
        <f>IFERROR(IF($A73="","",$G73/$C73),"")</f>
        <v/>
      </c>
      <c r="J73" s="57" t="n"/>
      <c r="K73" s="57" t="n"/>
      <c r="L73" s="56">
        <f>IFERROR(IF($A73="","",SUM($G73,$J73,$K73)),"")</f>
        <v/>
      </c>
      <c r="M73" s="57" t="n"/>
      <c r="N73" s="57" t="n"/>
      <c r="O73" s="57" t="n"/>
      <c r="P73" s="57" t="n"/>
      <c r="Q73" s="57" t="n"/>
      <c r="R73" s="57" t="n"/>
      <c r="S73" s="57" t="n"/>
      <c r="T73" s="57" t="n"/>
      <c r="U73" s="56">
        <f>IFERROR(IF($A73="","",SUM($M73:$O73)),"")</f>
        <v/>
      </c>
      <c r="V73" s="56">
        <f>IFERROR(IF($A73="","",SUM($P73:$S73)),"")</f>
        <v/>
      </c>
      <c r="W73" s="56">
        <f>IFERROR(IF($A73="","",$L73-$U73-$V73),"")</f>
        <v/>
      </c>
      <c r="X73" s="54">
        <f>IFERROR(IF($A73="","",$W73/$L73),"")</f>
        <v/>
      </c>
      <c r="Y73" s="57" t="n"/>
      <c r="Z73" s="56">
        <f>IFERROR(IF($A73="","",$L73*Dashboard!$E$3),"")</f>
        <v/>
      </c>
      <c r="AA73" s="56">
        <f>IFERROR(IF($A73="","",$L73*Dashboard!$E$4),"")</f>
        <v/>
      </c>
      <c r="AB73" s="56">
        <f>IFERROR(IF($A73="","",$W73-$Y73-$Z73-$AA73),"")</f>
        <v/>
      </c>
      <c r="AC73" s="54">
        <f>IFERROR(IF($A73="","",$AB73/$L73),"")</f>
        <v/>
      </c>
      <c r="AD73" s="57" t="n"/>
      <c r="AE73" s="57" t="n"/>
      <c r="AF73" s="57" t="n"/>
      <c r="AG73" s="57" t="n"/>
      <c r="AH73" s="57" t="n"/>
      <c r="AI73" s="56">
        <f>IFERROR(IF($A73="","",$AD73+$AE73-$AF73+$AG73-$AH73),"")</f>
        <v/>
      </c>
      <c r="AJ73" s="57" t="n"/>
      <c r="AK73" s="57" t="n"/>
      <c r="AL73" s="57" t="n"/>
      <c r="AM73" s="56">
        <f>IFERROR(IF($A73="","",$L73-$AJ73),"")</f>
        <v/>
      </c>
      <c r="AN73" s="56">
        <f>IFERROR(IF($A73="","",$AM73/$AJ73),"")</f>
        <v/>
      </c>
      <c r="AO73" s="56">
        <f>IFERROR(IF($A73="","",$W73-$AK73),"")</f>
        <v/>
      </c>
      <c r="AP73" s="56">
        <f>IFERROR(IF($A73="","",$AO73/$AK73),"")</f>
        <v/>
      </c>
      <c r="AQ73" s="56">
        <f>IFERROR(IF($A73="","",$AB73-$AL73),"")</f>
        <v/>
      </c>
      <c r="AR73" s="56">
        <f>IFERROR(IF($A73="","",$AQ73/$AL73),"")</f>
        <v/>
      </c>
      <c r="AS73" s="57" t="n"/>
      <c r="AT73" s="57" t="n"/>
      <c r="AU73" s="57" t="n"/>
      <c r="AV73" s="29" t="n"/>
      <c r="AW73" s="30" t="n"/>
      <c r="AX73" s="31" t="n"/>
      <c r="AY73" s="31" t="n"/>
      <c r="AZ73" s="31" t="n"/>
    </row>
    <row r="74">
      <c r="A74" s="26" t="n"/>
      <c r="B74" s="18">
        <f>IFERROR(IF($A74="","",DAY($A74+32-DAY($A74+32))),"")</f>
        <v/>
      </c>
      <c r="C74" s="27" t="n"/>
      <c r="D74" s="27" t="n"/>
      <c r="E74" s="27" t="n"/>
      <c r="F74" s="54">
        <f>IFERROR(IF($A74="","",$D74/$C74),"")</f>
        <v/>
      </c>
      <c r="G74" s="57" t="n"/>
      <c r="H74" s="56">
        <f>IFERROR(IF($A74="","",$G74/$D74),"")</f>
        <v/>
      </c>
      <c r="I74" s="56">
        <f>IFERROR(IF($A74="","",$G74/$C74),"")</f>
        <v/>
      </c>
      <c r="J74" s="57" t="n"/>
      <c r="K74" s="57" t="n"/>
      <c r="L74" s="56">
        <f>IFERROR(IF($A74="","",SUM($G74,$J74,$K74)),"")</f>
        <v/>
      </c>
      <c r="M74" s="57" t="n"/>
      <c r="N74" s="57" t="n"/>
      <c r="O74" s="57" t="n"/>
      <c r="P74" s="57" t="n"/>
      <c r="Q74" s="57" t="n"/>
      <c r="R74" s="57" t="n"/>
      <c r="S74" s="57" t="n"/>
      <c r="T74" s="57" t="n"/>
      <c r="U74" s="56">
        <f>IFERROR(IF($A74="","",SUM($M74:$O74)),"")</f>
        <v/>
      </c>
      <c r="V74" s="56">
        <f>IFERROR(IF($A74="","",SUM($P74:$S74)),"")</f>
        <v/>
      </c>
      <c r="W74" s="56">
        <f>IFERROR(IF($A74="","",$L74-$U74-$V74),"")</f>
        <v/>
      </c>
      <c r="X74" s="54">
        <f>IFERROR(IF($A74="","",$W74/$L74),"")</f>
        <v/>
      </c>
      <c r="Y74" s="57" t="n"/>
      <c r="Z74" s="56">
        <f>IFERROR(IF($A74="","",$L74*Dashboard!$E$3),"")</f>
        <v/>
      </c>
      <c r="AA74" s="56">
        <f>IFERROR(IF($A74="","",$L74*Dashboard!$E$4),"")</f>
        <v/>
      </c>
      <c r="AB74" s="56">
        <f>IFERROR(IF($A74="","",$W74-$Y74-$Z74-$AA74),"")</f>
        <v/>
      </c>
      <c r="AC74" s="54">
        <f>IFERROR(IF($A74="","",$AB74/$L74),"")</f>
        <v/>
      </c>
      <c r="AD74" s="57" t="n"/>
      <c r="AE74" s="57" t="n"/>
      <c r="AF74" s="57" t="n"/>
      <c r="AG74" s="57" t="n"/>
      <c r="AH74" s="57" t="n"/>
      <c r="AI74" s="56">
        <f>IFERROR(IF($A74="","",$AD74+$AE74-$AF74+$AG74-$AH74),"")</f>
        <v/>
      </c>
      <c r="AJ74" s="57" t="n"/>
      <c r="AK74" s="57" t="n"/>
      <c r="AL74" s="57" t="n"/>
      <c r="AM74" s="56">
        <f>IFERROR(IF($A74="","",$L74-$AJ74),"")</f>
        <v/>
      </c>
      <c r="AN74" s="56">
        <f>IFERROR(IF($A74="","",$AM74/$AJ74),"")</f>
        <v/>
      </c>
      <c r="AO74" s="56">
        <f>IFERROR(IF($A74="","",$W74-$AK74),"")</f>
        <v/>
      </c>
      <c r="AP74" s="56">
        <f>IFERROR(IF($A74="","",$AO74/$AK74),"")</f>
        <v/>
      </c>
      <c r="AQ74" s="56">
        <f>IFERROR(IF($A74="","",$AB74-$AL74),"")</f>
        <v/>
      </c>
      <c r="AR74" s="56">
        <f>IFERROR(IF($A74="","",$AQ74/$AL74),"")</f>
        <v/>
      </c>
      <c r="AS74" s="57" t="n"/>
      <c r="AT74" s="57" t="n"/>
      <c r="AU74" s="57" t="n"/>
      <c r="AV74" s="29" t="n"/>
      <c r="AW74" s="30" t="n"/>
      <c r="AX74" s="31" t="n"/>
      <c r="AY74" s="31" t="n"/>
      <c r="AZ74" s="31" t="n"/>
    </row>
    <row r="75">
      <c r="A75" s="26" t="n"/>
      <c r="B75" s="18">
        <f>IFERROR(IF($A75="","",DAY($A75+32-DAY($A75+32))),"")</f>
        <v/>
      </c>
      <c r="C75" s="27" t="n"/>
      <c r="D75" s="27" t="n"/>
      <c r="E75" s="27" t="n"/>
      <c r="F75" s="54">
        <f>IFERROR(IF($A75="","",$D75/$C75),"")</f>
        <v/>
      </c>
      <c r="G75" s="57" t="n"/>
      <c r="H75" s="56">
        <f>IFERROR(IF($A75="","",$G75/$D75),"")</f>
        <v/>
      </c>
      <c r="I75" s="56">
        <f>IFERROR(IF($A75="","",$G75/$C75),"")</f>
        <v/>
      </c>
      <c r="J75" s="57" t="n"/>
      <c r="K75" s="57" t="n"/>
      <c r="L75" s="56">
        <f>IFERROR(IF($A75="","",SUM($G75,$J75,$K75)),"")</f>
        <v/>
      </c>
      <c r="M75" s="57" t="n"/>
      <c r="N75" s="57" t="n"/>
      <c r="O75" s="57" t="n"/>
      <c r="P75" s="57" t="n"/>
      <c r="Q75" s="57" t="n"/>
      <c r="R75" s="57" t="n"/>
      <c r="S75" s="57" t="n"/>
      <c r="T75" s="57" t="n"/>
      <c r="U75" s="56">
        <f>IFERROR(IF($A75="","",SUM($M75:$O75)),"")</f>
        <v/>
      </c>
      <c r="V75" s="56">
        <f>IFERROR(IF($A75="","",SUM($P75:$S75)),"")</f>
        <v/>
      </c>
      <c r="W75" s="56">
        <f>IFERROR(IF($A75="","",$L75-$U75-$V75),"")</f>
        <v/>
      </c>
      <c r="X75" s="54">
        <f>IFERROR(IF($A75="","",$W75/$L75),"")</f>
        <v/>
      </c>
      <c r="Y75" s="57" t="n"/>
      <c r="Z75" s="56">
        <f>IFERROR(IF($A75="","",$L75*Dashboard!$E$3),"")</f>
        <v/>
      </c>
      <c r="AA75" s="56">
        <f>IFERROR(IF($A75="","",$L75*Dashboard!$E$4),"")</f>
        <v/>
      </c>
      <c r="AB75" s="56">
        <f>IFERROR(IF($A75="","",$W75-$Y75-$Z75-$AA75),"")</f>
        <v/>
      </c>
      <c r="AC75" s="54">
        <f>IFERROR(IF($A75="","",$AB75/$L75),"")</f>
        <v/>
      </c>
      <c r="AD75" s="57" t="n"/>
      <c r="AE75" s="57" t="n"/>
      <c r="AF75" s="57" t="n"/>
      <c r="AG75" s="57" t="n"/>
      <c r="AH75" s="57" t="n"/>
      <c r="AI75" s="56">
        <f>IFERROR(IF($A75="","",$AD75+$AE75-$AF75+$AG75-$AH75),"")</f>
        <v/>
      </c>
      <c r="AJ75" s="57" t="n"/>
      <c r="AK75" s="57" t="n"/>
      <c r="AL75" s="57" t="n"/>
      <c r="AM75" s="56">
        <f>IFERROR(IF($A75="","",$L75-$AJ75),"")</f>
        <v/>
      </c>
      <c r="AN75" s="56">
        <f>IFERROR(IF($A75="","",$AM75/$AJ75),"")</f>
        <v/>
      </c>
      <c r="AO75" s="56">
        <f>IFERROR(IF($A75="","",$W75-$AK75),"")</f>
        <v/>
      </c>
      <c r="AP75" s="56">
        <f>IFERROR(IF($A75="","",$AO75/$AK75),"")</f>
        <v/>
      </c>
      <c r="AQ75" s="56">
        <f>IFERROR(IF($A75="","",$AB75-$AL75),"")</f>
        <v/>
      </c>
      <c r="AR75" s="56">
        <f>IFERROR(IF($A75="","",$AQ75/$AL75),"")</f>
        <v/>
      </c>
      <c r="AS75" s="57" t="n"/>
      <c r="AT75" s="57" t="n"/>
      <c r="AU75" s="57" t="n"/>
      <c r="AV75" s="29" t="n"/>
      <c r="AW75" s="30" t="n"/>
      <c r="AX75" s="31" t="n"/>
      <c r="AY75" s="31" t="n"/>
      <c r="AZ75" s="31" t="n"/>
    </row>
    <row r="76">
      <c r="A76" s="26" t="n"/>
      <c r="B76" s="18">
        <f>IFERROR(IF($A76="","",DAY($A76+32-DAY($A76+32))),"")</f>
        <v/>
      </c>
      <c r="C76" s="27" t="n"/>
      <c r="D76" s="27" t="n"/>
      <c r="E76" s="27" t="n"/>
      <c r="F76" s="54">
        <f>IFERROR(IF($A76="","",$D76/$C76),"")</f>
        <v/>
      </c>
      <c r="G76" s="57" t="n"/>
      <c r="H76" s="56">
        <f>IFERROR(IF($A76="","",$G76/$D76),"")</f>
        <v/>
      </c>
      <c r="I76" s="56">
        <f>IFERROR(IF($A76="","",$G76/$C76),"")</f>
        <v/>
      </c>
      <c r="J76" s="57" t="n"/>
      <c r="K76" s="57" t="n"/>
      <c r="L76" s="56">
        <f>IFERROR(IF($A76="","",SUM($G76,$J76,$K76)),"")</f>
        <v/>
      </c>
      <c r="M76" s="57" t="n"/>
      <c r="N76" s="57" t="n"/>
      <c r="O76" s="57" t="n"/>
      <c r="P76" s="57" t="n"/>
      <c r="Q76" s="57" t="n"/>
      <c r="R76" s="57" t="n"/>
      <c r="S76" s="57" t="n"/>
      <c r="T76" s="57" t="n"/>
      <c r="U76" s="56">
        <f>IFERROR(IF($A76="","",SUM($M76:$O76)),"")</f>
        <v/>
      </c>
      <c r="V76" s="56">
        <f>IFERROR(IF($A76="","",SUM($P76:$S76)),"")</f>
        <v/>
      </c>
      <c r="W76" s="56">
        <f>IFERROR(IF($A76="","",$L76-$U76-$V76),"")</f>
        <v/>
      </c>
      <c r="X76" s="54">
        <f>IFERROR(IF($A76="","",$W76/$L76),"")</f>
        <v/>
      </c>
      <c r="Y76" s="57" t="n"/>
      <c r="Z76" s="56">
        <f>IFERROR(IF($A76="","",$L76*Dashboard!$E$3),"")</f>
        <v/>
      </c>
      <c r="AA76" s="56">
        <f>IFERROR(IF($A76="","",$L76*Dashboard!$E$4),"")</f>
        <v/>
      </c>
      <c r="AB76" s="56">
        <f>IFERROR(IF($A76="","",$W76-$Y76-$Z76-$AA76),"")</f>
        <v/>
      </c>
      <c r="AC76" s="54">
        <f>IFERROR(IF($A76="","",$AB76/$L76),"")</f>
        <v/>
      </c>
      <c r="AD76" s="57" t="n"/>
      <c r="AE76" s="57" t="n"/>
      <c r="AF76" s="57" t="n"/>
      <c r="AG76" s="57" t="n"/>
      <c r="AH76" s="57" t="n"/>
      <c r="AI76" s="56">
        <f>IFERROR(IF($A76="","",$AD76+$AE76-$AF76+$AG76-$AH76),"")</f>
        <v/>
      </c>
      <c r="AJ76" s="57" t="n"/>
      <c r="AK76" s="57" t="n"/>
      <c r="AL76" s="57" t="n"/>
      <c r="AM76" s="56">
        <f>IFERROR(IF($A76="","",$L76-$AJ76),"")</f>
        <v/>
      </c>
      <c r="AN76" s="56">
        <f>IFERROR(IF($A76="","",$AM76/$AJ76),"")</f>
        <v/>
      </c>
      <c r="AO76" s="56">
        <f>IFERROR(IF($A76="","",$W76-$AK76),"")</f>
        <v/>
      </c>
      <c r="AP76" s="56">
        <f>IFERROR(IF($A76="","",$AO76/$AK76),"")</f>
        <v/>
      </c>
      <c r="AQ76" s="56">
        <f>IFERROR(IF($A76="","",$AB76-$AL76),"")</f>
        <v/>
      </c>
      <c r="AR76" s="56">
        <f>IFERROR(IF($A76="","",$AQ76/$AL76),"")</f>
        <v/>
      </c>
      <c r="AS76" s="57" t="n"/>
      <c r="AT76" s="57" t="n"/>
      <c r="AU76" s="57" t="n"/>
      <c r="AV76" s="29" t="n"/>
      <c r="AW76" s="30" t="n"/>
      <c r="AX76" s="31" t="n"/>
      <c r="AY76" s="31" t="n"/>
      <c r="AZ76" s="31" t="n"/>
    </row>
    <row r="77">
      <c r="A77" s="26" t="n"/>
      <c r="B77" s="18">
        <f>IFERROR(IF($A77="","",DAY($A77+32-DAY($A77+32))),"")</f>
        <v/>
      </c>
      <c r="C77" s="27" t="n"/>
      <c r="D77" s="27" t="n"/>
      <c r="E77" s="27" t="n"/>
      <c r="F77" s="54">
        <f>IFERROR(IF($A77="","",$D77/$C77),"")</f>
        <v/>
      </c>
      <c r="G77" s="57" t="n"/>
      <c r="H77" s="56">
        <f>IFERROR(IF($A77="","",$G77/$D77),"")</f>
        <v/>
      </c>
      <c r="I77" s="56">
        <f>IFERROR(IF($A77="","",$G77/$C77),"")</f>
        <v/>
      </c>
      <c r="J77" s="57" t="n"/>
      <c r="K77" s="57" t="n"/>
      <c r="L77" s="56">
        <f>IFERROR(IF($A77="","",SUM($G77,$J77,$K77)),"")</f>
        <v/>
      </c>
      <c r="M77" s="57" t="n"/>
      <c r="N77" s="57" t="n"/>
      <c r="O77" s="57" t="n"/>
      <c r="P77" s="57" t="n"/>
      <c r="Q77" s="57" t="n"/>
      <c r="R77" s="57" t="n"/>
      <c r="S77" s="57" t="n"/>
      <c r="T77" s="57" t="n"/>
      <c r="U77" s="56">
        <f>IFERROR(IF($A77="","",SUM($M77:$O77)),"")</f>
        <v/>
      </c>
      <c r="V77" s="56">
        <f>IFERROR(IF($A77="","",SUM($P77:$S77)),"")</f>
        <v/>
      </c>
      <c r="W77" s="56">
        <f>IFERROR(IF($A77="","",$L77-$U77-$V77),"")</f>
        <v/>
      </c>
      <c r="X77" s="54">
        <f>IFERROR(IF($A77="","",$W77/$L77),"")</f>
        <v/>
      </c>
      <c r="Y77" s="57" t="n"/>
      <c r="Z77" s="56">
        <f>IFERROR(IF($A77="","",$L77*Dashboard!$E$3),"")</f>
        <v/>
      </c>
      <c r="AA77" s="56">
        <f>IFERROR(IF($A77="","",$L77*Dashboard!$E$4),"")</f>
        <v/>
      </c>
      <c r="AB77" s="56">
        <f>IFERROR(IF($A77="","",$W77-$Y77-$Z77-$AA77),"")</f>
        <v/>
      </c>
      <c r="AC77" s="54">
        <f>IFERROR(IF($A77="","",$AB77/$L77),"")</f>
        <v/>
      </c>
      <c r="AD77" s="57" t="n"/>
      <c r="AE77" s="57" t="n"/>
      <c r="AF77" s="57" t="n"/>
      <c r="AG77" s="57" t="n"/>
      <c r="AH77" s="57" t="n"/>
      <c r="AI77" s="56">
        <f>IFERROR(IF($A77="","",$AD77+$AE77-$AF77+$AG77-$AH77),"")</f>
        <v/>
      </c>
      <c r="AJ77" s="57" t="n"/>
      <c r="AK77" s="57" t="n"/>
      <c r="AL77" s="57" t="n"/>
      <c r="AM77" s="56">
        <f>IFERROR(IF($A77="","",$L77-$AJ77),"")</f>
        <v/>
      </c>
      <c r="AN77" s="56">
        <f>IFERROR(IF($A77="","",$AM77/$AJ77),"")</f>
        <v/>
      </c>
      <c r="AO77" s="56">
        <f>IFERROR(IF($A77="","",$W77-$AK77),"")</f>
        <v/>
      </c>
      <c r="AP77" s="56">
        <f>IFERROR(IF($A77="","",$AO77/$AK77),"")</f>
        <v/>
      </c>
      <c r="AQ77" s="56">
        <f>IFERROR(IF($A77="","",$AB77-$AL77),"")</f>
        <v/>
      </c>
      <c r="AR77" s="56">
        <f>IFERROR(IF($A77="","",$AQ77/$AL77),"")</f>
        <v/>
      </c>
      <c r="AS77" s="57" t="n"/>
      <c r="AT77" s="57" t="n"/>
      <c r="AU77" s="57" t="n"/>
      <c r="AV77" s="29" t="n"/>
      <c r="AW77" s="30" t="n"/>
      <c r="AX77" s="31" t="n"/>
      <c r="AY77" s="31" t="n"/>
      <c r="AZ77" s="31" t="n"/>
    </row>
    <row r="78">
      <c r="A78" s="26" t="n"/>
      <c r="B78" s="18">
        <f>IFERROR(IF($A78="","",DAY($A78+32-DAY($A78+32))),"")</f>
        <v/>
      </c>
      <c r="C78" s="27" t="n"/>
      <c r="D78" s="27" t="n"/>
      <c r="E78" s="27" t="n"/>
      <c r="F78" s="54">
        <f>IFERROR(IF($A78="","",$D78/$C78),"")</f>
        <v/>
      </c>
      <c r="G78" s="57" t="n"/>
      <c r="H78" s="56">
        <f>IFERROR(IF($A78="","",$G78/$D78),"")</f>
        <v/>
      </c>
      <c r="I78" s="56">
        <f>IFERROR(IF($A78="","",$G78/$C78),"")</f>
        <v/>
      </c>
      <c r="J78" s="57" t="n"/>
      <c r="K78" s="57" t="n"/>
      <c r="L78" s="56">
        <f>IFERROR(IF($A78="","",SUM($G78,$J78,$K78)),"")</f>
        <v/>
      </c>
      <c r="M78" s="57" t="n"/>
      <c r="N78" s="57" t="n"/>
      <c r="O78" s="57" t="n"/>
      <c r="P78" s="57" t="n"/>
      <c r="Q78" s="57" t="n"/>
      <c r="R78" s="57" t="n"/>
      <c r="S78" s="57" t="n"/>
      <c r="T78" s="57" t="n"/>
      <c r="U78" s="56">
        <f>IFERROR(IF($A78="","",SUM($M78:$O78)),"")</f>
        <v/>
      </c>
      <c r="V78" s="56">
        <f>IFERROR(IF($A78="","",SUM($P78:$S78)),"")</f>
        <v/>
      </c>
      <c r="W78" s="56">
        <f>IFERROR(IF($A78="","",$L78-$U78-$V78),"")</f>
        <v/>
      </c>
      <c r="X78" s="54">
        <f>IFERROR(IF($A78="","",$W78/$L78),"")</f>
        <v/>
      </c>
      <c r="Y78" s="57" t="n"/>
      <c r="Z78" s="56">
        <f>IFERROR(IF($A78="","",$L78*Dashboard!$E$3),"")</f>
        <v/>
      </c>
      <c r="AA78" s="56">
        <f>IFERROR(IF($A78="","",$L78*Dashboard!$E$4),"")</f>
        <v/>
      </c>
      <c r="AB78" s="56">
        <f>IFERROR(IF($A78="","",$W78-$Y78-$Z78-$AA78),"")</f>
        <v/>
      </c>
      <c r="AC78" s="54">
        <f>IFERROR(IF($A78="","",$AB78/$L78),"")</f>
        <v/>
      </c>
      <c r="AD78" s="57" t="n"/>
      <c r="AE78" s="57" t="n"/>
      <c r="AF78" s="57" t="n"/>
      <c r="AG78" s="57" t="n"/>
      <c r="AH78" s="57" t="n"/>
      <c r="AI78" s="56">
        <f>IFERROR(IF($A78="","",$AD78+$AE78-$AF78+$AG78-$AH78),"")</f>
        <v/>
      </c>
      <c r="AJ78" s="57" t="n"/>
      <c r="AK78" s="57" t="n"/>
      <c r="AL78" s="57" t="n"/>
      <c r="AM78" s="56">
        <f>IFERROR(IF($A78="","",$L78-$AJ78),"")</f>
        <v/>
      </c>
      <c r="AN78" s="56">
        <f>IFERROR(IF($A78="","",$AM78/$AJ78),"")</f>
        <v/>
      </c>
      <c r="AO78" s="56">
        <f>IFERROR(IF($A78="","",$W78-$AK78),"")</f>
        <v/>
      </c>
      <c r="AP78" s="56">
        <f>IFERROR(IF($A78="","",$AO78/$AK78),"")</f>
        <v/>
      </c>
      <c r="AQ78" s="56">
        <f>IFERROR(IF($A78="","",$AB78-$AL78),"")</f>
        <v/>
      </c>
      <c r="AR78" s="56">
        <f>IFERROR(IF($A78="","",$AQ78/$AL78),"")</f>
        <v/>
      </c>
      <c r="AS78" s="57" t="n"/>
      <c r="AT78" s="57" t="n"/>
      <c r="AU78" s="57" t="n"/>
      <c r="AV78" s="29" t="n"/>
      <c r="AW78" s="30" t="n"/>
      <c r="AX78" s="31" t="n"/>
      <c r="AY78" s="31" t="n"/>
      <c r="AZ78" s="31" t="n"/>
    </row>
    <row r="79">
      <c r="A79" s="26" t="n"/>
      <c r="B79" s="18">
        <f>IFERROR(IF($A79="","",DAY($A79+32-DAY($A79+32))),"")</f>
        <v/>
      </c>
      <c r="C79" s="27" t="n"/>
      <c r="D79" s="27" t="n"/>
      <c r="E79" s="27" t="n"/>
      <c r="F79" s="54">
        <f>IFERROR(IF($A79="","",$D79/$C79),"")</f>
        <v/>
      </c>
      <c r="G79" s="57" t="n"/>
      <c r="H79" s="56">
        <f>IFERROR(IF($A79="","",$G79/$D79),"")</f>
        <v/>
      </c>
      <c r="I79" s="56">
        <f>IFERROR(IF($A79="","",$G79/$C79),"")</f>
        <v/>
      </c>
      <c r="J79" s="57" t="n"/>
      <c r="K79" s="57" t="n"/>
      <c r="L79" s="56">
        <f>IFERROR(IF($A79="","",SUM($G79,$J79,$K79)),"")</f>
        <v/>
      </c>
      <c r="M79" s="57" t="n"/>
      <c r="N79" s="57" t="n"/>
      <c r="O79" s="57" t="n"/>
      <c r="P79" s="57" t="n"/>
      <c r="Q79" s="57" t="n"/>
      <c r="R79" s="57" t="n"/>
      <c r="S79" s="57" t="n"/>
      <c r="T79" s="57" t="n"/>
      <c r="U79" s="56">
        <f>IFERROR(IF($A79="","",SUM($M79:$O79)),"")</f>
        <v/>
      </c>
      <c r="V79" s="56">
        <f>IFERROR(IF($A79="","",SUM($P79:$S79)),"")</f>
        <v/>
      </c>
      <c r="W79" s="56">
        <f>IFERROR(IF($A79="","",$L79-$U79-$V79),"")</f>
        <v/>
      </c>
      <c r="X79" s="54">
        <f>IFERROR(IF($A79="","",$W79/$L79),"")</f>
        <v/>
      </c>
      <c r="Y79" s="57" t="n"/>
      <c r="Z79" s="56">
        <f>IFERROR(IF($A79="","",$L79*Dashboard!$E$3),"")</f>
        <v/>
      </c>
      <c r="AA79" s="56">
        <f>IFERROR(IF($A79="","",$L79*Dashboard!$E$4),"")</f>
        <v/>
      </c>
      <c r="AB79" s="56">
        <f>IFERROR(IF($A79="","",$W79-$Y79-$Z79-$AA79),"")</f>
        <v/>
      </c>
      <c r="AC79" s="54">
        <f>IFERROR(IF($A79="","",$AB79/$L79),"")</f>
        <v/>
      </c>
      <c r="AD79" s="57" t="n"/>
      <c r="AE79" s="57" t="n"/>
      <c r="AF79" s="57" t="n"/>
      <c r="AG79" s="57" t="n"/>
      <c r="AH79" s="57" t="n"/>
      <c r="AI79" s="56">
        <f>IFERROR(IF($A79="","",$AD79+$AE79-$AF79+$AG79-$AH79),"")</f>
        <v/>
      </c>
      <c r="AJ79" s="57" t="n"/>
      <c r="AK79" s="57" t="n"/>
      <c r="AL79" s="57" t="n"/>
      <c r="AM79" s="56">
        <f>IFERROR(IF($A79="","",$L79-$AJ79),"")</f>
        <v/>
      </c>
      <c r="AN79" s="56">
        <f>IFERROR(IF($A79="","",$AM79/$AJ79),"")</f>
        <v/>
      </c>
      <c r="AO79" s="56">
        <f>IFERROR(IF($A79="","",$W79-$AK79),"")</f>
        <v/>
      </c>
      <c r="AP79" s="56">
        <f>IFERROR(IF($A79="","",$AO79/$AK79),"")</f>
        <v/>
      </c>
      <c r="AQ79" s="56">
        <f>IFERROR(IF($A79="","",$AB79-$AL79),"")</f>
        <v/>
      </c>
      <c r="AR79" s="56">
        <f>IFERROR(IF($A79="","",$AQ79/$AL79),"")</f>
        <v/>
      </c>
      <c r="AS79" s="57" t="n"/>
      <c r="AT79" s="57" t="n"/>
      <c r="AU79" s="57" t="n"/>
      <c r="AV79" s="29" t="n"/>
      <c r="AW79" s="30" t="n"/>
      <c r="AX79" s="31" t="n"/>
      <c r="AY79" s="31" t="n"/>
      <c r="AZ79" s="31" t="n"/>
    </row>
    <row r="80">
      <c r="A80" s="26" t="n"/>
      <c r="B80" s="18">
        <f>IFERROR(IF($A80="","",DAY($A80+32-DAY($A80+32))),"")</f>
        <v/>
      </c>
      <c r="C80" s="27" t="n"/>
      <c r="D80" s="27" t="n"/>
      <c r="E80" s="27" t="n"/>
      <c r="F80" s="54">
        <f>IFERROR(IF($A80="","",$D80/$C80),"")</f>
        <v/>
      </c>
      <c r="G80" s="57" t="n"/>
      <c r="H80" s="56">
        <f>IFERROR(IF($A80="","",$G80/$D80),"")</f>
        <v/>
      </c>
      <c r="I80" s="56">
        <f>IFERROR(IF($A80="","",$G80/$C80),"")</f>
        <v/>
      </c>
      <c r="J80" s="57" t="n"/>
      <c r="K80" s="57" t="n"/>
      <c r="L80" s="56">
        <f>IFERROR(IF($A80="","",SUM($G80,$J80,$K80)),"")</f>
        <v/>
      </c>
      <c r="M80" s="57" t="n"/>
      <c r="N80" s="57" t="n"/>
      <c r="O80" s="57" t="n"/>
      <c r="P80" s="57" t="n"/>
      <c r="Q80" s="57" t="n"/>
      <c r="R80" s="57" t="n"/>
      <c r="S80" s="57" t="n"/>
      <c r="T80" s="57" t="n"/>
      <c r="U80" s="56">
        <f>IFERROR(IF($A80="","",SUM($M80:$O80)),"")</f>
        <v/>
      </c>
      <c r="V80" s="56">
        <f>IFERROR(IF($A80="","",SUM($P80:$S80)),"")</f>
        <v/>
      </c>
      <c r="W80" s="56">
        <f>IFERROR(IF($A80="","",$L80-$U80-$V80),"")</f>
        <v/>
      </c>
      <c r="X80" s="54">
        <f>IFERROR(IF($A80="","",$W80/$L80),"")</f>
        <v/>
      </c>
      <c r="Y80" s="57" t="n"/>
      <c r="Z80" s="56">
        <f>IFERROR(IF($A80="","",$L80*Dashboard!$E$3),"")</f>
        <v/>
      </c>
      <c r="AA80" s="56">
        <f>IFERROR(IF($A80="","",$L80*Dashboard!$E$4),"")</f>
        <v/>
      </c>
      <c r="AB80" s="56">
        <f>IFERROR(IF($A80="","",$W80-$Y80-$Z80-$AA80),"")</f>
        <v/>
      </c>
      <c r="AC80" s="54">
        <f>IFERROR(IF($A80="","",$AB80/$L80),"")</f>
        <v/>
      </c>
      <c r="AD80" s="57" t="n"/>
      <c r="AE80" s="57" t="n"/>
      <c r="AF80" s="57" t="n"/>
      <c r="AG80" s="57" t="n"/>
      <c r="AH80" s="57" t="n"/>
      <c r="AI80" s="56">
        <f>IFERROR(IF($A80="","",$AD80+$AE80-$AF80+$AG80-$AH80),"")</f>
        <v/>
      </c>
      <c r="AJ80" s="57" t="n"/>
      <c r="AK80" s="57" t="n"/>
      <c r="AL80" s="57" t="n"/>
      <c r="AM80" s="56">
        <f>IFERROR(IF($A80="","",$L80-$AJ80),"")</f>
        <v/>
      </c>
      <c r="AN80" s="56">
        <f>IFERROR(IF($A80="","",$AM80/$AJ80),"")</f>
        <v/>
      </c>
      <c r="AO80" s="56">
        <f>IFERROR(IF($A80="","",$W80-$AK80),"")</f>
        <v/>
      </c>
      <c r="AP80" s="56">
        <f>IFERROR(IF($A80="","",$AO80/$AK80),"")</f>
        <v/>
      </c>
      <c r="AQ80" s="56">
        <f>IFERROR(IF($A80="","",$AB80-$AL80),"")</f>
        <v/>
      </c>
      <c r="AR80" s="56">
        <f>IFERROR(IF($A80="","",$AQ80/$AL80),"")</f>
        <v/>
      </c>
      <c r="AS80" s="57" t="n"/>
      <c r="AT80" s="57" t="n"/>
      <c r="AU80" s="57" t="n"/>
      <c r="AV80" s="29" t="n"/>
      <c r="AW80" s="30" t="n"/>
      <c r="AX80" s="31" t="n"/>
      <c r="AY80" s="31" t="n"/>
      <c r="AZ80" s="31" t="n"/>
    </row>
    <row r="81">
      <c r="A81" s="26" t="n"/>
      <c r="B81" s="18">
        <f>IFERROR(IF($A81="","",DAY($A81+32-DAY($A81+32))),"")</f>
        <v/>
      </c>
      <c r="C81" s="27" t="n"/>
      <c r="D81" s="27" t="n"/>
      <c r="E81" s="27" t="n"/>
      <c r="F81" s="54">
        <f>IFERROR(IF($A81="","",$D81/$C81),"")</f>
        <v/>
      </c>
      <c r="G81" s="57" t="n"/>
      <c r="H81" s="56">
        <f>IFERROR(IF($A81="","",$G81/$D81),"")</f>
        <v/>
      </c>
      <c r="I81" s="56">
        <f>IFERROR(IF($A81="","",$G81/$C81),"")</f>
        <v/>
      </c>
      <c r="J81" s="57" t="n"/>
      <c r="K81" s="57" t="n"/>
      <c r="L81" s="56">
        <f>IFERROR(IF($A81="","",SUM($G81,$J81,$K81)),"")</f>
        <v/>
      </c>
      <c r="M81" s="57" t="n"/>
      <c r="N81" s="57" t="n"/>
      <c r="O81" s="57" t="n"/>
      <c r="P81" s="57" t="n"/>
      <c r="Q81" s="57" t="n"/>
      <c r="R81" s="57" t="n"/>
      <c r="S81" s="57" t="n"/>
      <c r="T81" s="57" t="n"/>
      <c r="U81" s="56">
        <f>IFERROR(IF($A81="","",SUM($M81:$O81)),"")</f>
        <v/>
      </c>
      <c r="V81" s="56">
        <f>IFERROR(IF($A81="","",SUM($P81:$S81)),"")</f>
        <v/>
      </c>
      <c r="W81" s="56">
        <f>IFERROR(IF($A81="","",$L81-$U81-$V81),"")</f>
        <v/>
      </c>
      <c r="X81" s="54">
        <f>IFERROR(IF($A81="","",$W81/$L81),"")</f>
        <v/>
      </c>
      <c r="Y81" s="57" t="n"/>
      <c r="Z81" s="56">
        <f>IFERROR(IF($A81="","",$L81*Dashboard!$E$3),"")</f>
        <v/>
      </c>
      <c r="AA81" s="56">
        <f>IFERROR(IF($A81="","",$L81*Dashboard!$E$4),"")</f>
        <v/>
      </c>
      <c r="AB81" s="56">
        <f>IFERROR(IF($A81="","",$W81-$Y81-$Z81-$AA81),"")</f>
        <v/>
      </c>
      <c r="AC81" s="54">
        <f>IFERROR(IF($A81="","",$AB81/$L81),"")</f>
        <v/>
      </c>
      <c r="AD81" s="57" t="n"/>
      <c r="AE81" s="57" t="n"/>
      <c r="AF81" s="57" t="n"/>
      <c r="AG81" s="57" t="n"/>
      <c r="AH81" s="57" t="n"/>
      <c r="AI81" s="56">
        <f>IFERROR(IF($A81="","",$AD81+$AE81-$AF81+$AG81-$AH81),"")</f>
        <v/>
      </c>
      <c r="AJ81" s="57" t="n"/>
      <c r="AK81" s="57" t="n"/>
      <c r="AL81" s="57" t="n"/>
      <c r="AM81" s="56">
        <f>IFERROR(IF($A81="","",$L81-$AJ81),"")</f>
        <v/>
      </c>
      <c r="AN81" s="56">
        <f>IFERROR(IF($A81="","",$AM81/$AJ81),"")</f>
        <v/>
      </c>
      <c r="AO81" s="56">
        <f>IFERROR(IF($A81="","",$W81-$AK81),"")</f>
        <v/>
      </c>
      <c r="AP81" s="56">
        <f>IFERROR(IF($A81="","",$AO81/$AK81),"")</f>
        <v/>
      </c>
      <c r="AQ81" s="56">
        <f>IFERROR(IF($A81="","",$AB81-$AL81),"")</f>
        <v/>
      </c>
      <c r="AR81" s="56">
        <f>IFERROR(IF($A81="","",$AQ81/$AL81),"")</f>
        <v/>
      </c>
      <c r="AS81" s="57" t="n"/>
      <c r="AT81" s="57" t="n"/>
      <c r="AU81" s="57" t="n"/>
      <c r="AV81" s="29" t="n"/>
      <c r="AW81" s="30" t="n"/>
      <c r="AX81" s="31" t="n"/>
      <c r="AY81" s="31" t="n"/>
      <c r="AZ81" s="31" t="n"/>
    </row>
    <row r="82">
      <c r="A82" s="26" t="n"/>
      <c r="B82" s="18">
        <f>IFERROR(IF($A82="","",DAY($A82+32-DAY($A82+32))),"")</f>
        <v/>
      </c>
      <c r="C82" s="27" t="n"/>
      <c r="D82" s="27" t="n"/>
      <c r="E82" s="27" t="n"/>
      <c r="F82" s="54">
        <f>IFERROR(IF($A82="","",$D82/$C82),"")</f>
        <v/>
      </c>
      <c r="G82" s="57" t="n"/>
      <c r="H82" s="56">
        <f>IFERROR(IF($A82="","",$G82/$D82),"")</f>
        <v/>
      </c>
      <c r="I82" s="56">
        <f>IFERROR(IF($A82="","",$G82/$C82),"")</f>
        <v/>
      </c>
      <c r="J82" s="57" t="n"/>
      <c r="K82" s="57" t="n"/>
      <c r="L82" s="56">
        <f>IFERROR(IF($A82="","",SUM($G82,$J82,$K82)),"")</f>
        <v/>
      </c>
      <c r="M82" s="57" t="n"/>
      <c r="N82" s="57" t="n"/>
      <c r="O82" s="57" t="n"/>
      <c r="P82" s="57" t="n"/>
      <c r="Q82" s="57" t="n"/>
      <c r="R82" s="57" t="n"/>
      <c r="S82" s="57" t="n"/>
      <c r="T82" s="57" t="n"/>
      <c r="U82" s="56">
        <f>IFERROR(IF($A82="","",SUM($M82:$O82)),"")</f>
        <v/>
      </c>
      <c r="V82" s="56">
        <f>IFERROR(IF($A82="","",SUM($P82:$S82)),"")</f>
        <v/>
      </c>
      <c r="W82" s="56">
        <f>IFERROR(IF($A82="","",$L82-$U82-$V82),"")</f>
        <v/>
      </c>
      <c r="X82" s="54">
        <f>IFERROR(IF($A82="","",$W82/$L82),"")</f>
        <v/>
      </c>
      <c r="Y82" s="57" t="n"/>
      <c r="Z82" s="56">
        <f>IFERROR(IF($A82="","",$L82*Dashboard!$E$3),"")</f>
        <v/>
      </c>
      <c r="AA82" s="56">
        <f>IFERROR(IF($A82="","",$L82*Dashboard!$E$4),"")</f>
        <v/>
      </c>
      <c r="AB82" s="56">
        <f>IFERROR(IF($A82="","",$W82-$Y82-$Z82-$AA82),"")</f>
        <v/>
      </c>
      <c r="AC82" s="54">
        <f>IFERROR(IF($A82="","",$AB82/$L82),"")</f>
        <v/>
      </c>
      <c r="AD82" s="57" t="n"/>
      <c r="AE82" s="57" t="n"/>
      <c r="AF82" s="57" t="n"/>
      <c r="AG82" s="57" t="n"/>
      <c r="AH82" s="57" t="n"/>
      <c r="AI82" s="56">
        <f>IFERROR(IF($A82="","",$AD82+$AE82-$AF82+$AG82-$AH82),"")</f>
        <v/>
      </c>
      <c r="AJ82" s="57" t="n"/>
      <c r="AK82" s="57" t="n"/>
      <c r="AL82" s="57" t="n"/>
      <c r="AM82" s="56">
        <f>IFERROR(IF($A82="","",$L82-$AJ82),"")</f>
        <v/>
      </c>
      <c r="AN82" s="56">
        <f>IFERROR(IF($A82="","",$AM82/$AJ82),"")</f>
        <v/>
      </c>
      <c r="AO82" s="56">
        <f>IFERROR(IF($A82="","",$W82-$AK82),"")</f>
        <v/>
      </c>
      <c r="AP82" s="56">
        <f>IFERROR(IF($A82="","",$AO82/$AK82),"")</f>
        <v/>
      </c>
      <c r="AQ82" s="56">
        <f>IFERROR(IF($A82="","",$AB82-$AL82),"")</f>
        <v/>
      </c>
      <c r="AR82" s="56">
        <f>IFERROR(IF($A82="","",$AQ82/$AL82),"")</f>
        <v/>
      </c>
      <c r="AS82" s="57" t="n"/>
      <c r="AT82" s="57" t="n"/>
      <c r="AU82" s="57" t="n"/>
      <c r="AV82" s="29" t="n"/>
      <c r="AW82" s="30" t="n"/>
      <c r="AX82" s="31" t="n"/>
      <c r="AY82" s="31" t="n"/>
      <c r="AZ82" s="31" t="n"/>
    </row>
    <row r="83">
      <c r="A83" s="26" t="n"/>
      <c r="B83" s="18">
        <f>IFERROR(IF($A83="","",DAY($A83+32-DAY($A83+32))),"")</f>
        <v/>
      </c>
      <c r="C83" s="27" t="n"/>
      <c r="D83" s="27" t="n"/>
      <c r="E83" s="27" t="n"/>
      <c r="F83" s="54">
        <f>IFERROR(IF($A83="","",$D83/$C83),"")</f>
        <v/>
      </c>
      <c r="G83" s="57" t="n"/>
      <c r="H83" s="56">
        <f>IFERROR(IF($A83="","",$G83/$D83),"")</f>
        <v/>
      </c>
      <c r="I83" s="56">
        <f>IFERROR(IF($A83="","",$G83/$C83),"")</f>
        <v/>
      </c>
      <c r="J83" s="57" t="n"/>
      <c r="K83" s="57" t="n"/>
      <c r="L83" s="56">
        <f>IFERROR(IF($A83="","",SUM($G83,$J83,$K83)),"")</f>
        <v/>
      </c>
      <c r="M83" s="57" t="n"/>
      <c r="N83" s="57" t="n"/>
      <c r="O83" s="57" t="n"/>
      <c r="P83" s="57" t="n"/>
      <c r="Q83" s="57" t="n"/>
      <c r="R83" s="57" t="n"/>
      <c r="S83" s="57" t="n"/>
      <c r="T83" s="57" t="n"/>
      <c r="U83" s="56">
        <f>IFERROR(IF($A83="","",SUM($M83:$O83)),"")</f>
        <v/>
      </c>
      <c r="V83" s="56">
        <f>IFERROR(IF($A83="","",SUM($P83:$S83)),"")</f>
        <v/>
      </c>
      <c r="W83" s="56">
        <f>IFERROR(IF($A83="","",$L83-$U83-$V83),"")</f>
        <v/>
      </c>
      <c r="X83" s="54">
        <f>IFERROR(IF($A83="","",$W83/$L83),"")</f>
        <v/>
      </c>
      <c r="Y83" s="57" t="n"/>
      <c r="Z83" s="56">
        <f>IFERROR(IF($A83="","",$L83*Dashboard!$E$3),"")</f>
        <v/>
      </c>
      <c r="AA83" s="56">
        <f>IFERROR(IF($A83="","",$L83*Dashboard!$E$4),"")</f>
        <v/>
      </c>
      <c r="AB83" s="56">
        <f>IFERROR(IF($A83="","",$W83-$Y83-$Z83-$AA83),"")</f>
        <v/>
      </c>
      <c r="AC83" s="54">
        <f>IFERROR(IF($A83="","",$AB83/$L83),"")</f>
        <v/>
      </c>
      <c r="AD83" s="57" t="n"/>
      <c r="AE83" s="57" t="n"/>
      <c r="AF83" s="57" t="n"/>
      <c r="AG83" s="57" t="n"/>
      <c r="AH83" s="57" t="n"/>
      <c r="AI83" s="56">
        <f>IFERROR(IF($A83="","",$AD83+$AE83-$AF83+$AG83-$AH83),"")</f>
        <v/>
      </c>
      <c r="AJ83" s="57" t="n"/>
      <c r="AK83" s="57" t="n"/>
      <c r="AL83" s="57" t="n"/>
      <c r="AM83" s="56">
        <f>IFERROR(IF($A83="","",$L83-$AJ83),"")</f>
        <v/>
      </c>
      <c r="AN83" s="56">
        <f>IFERROR(IF($A83="","",$AM83/$AJ83),"")</f>
        <v/>
      </c>
      <c r="AO83" s="56">
        <f>IFERROR(IF($A83="","",$W83-$AK83),"")</f>
        <v/>
      </c>
      <c r="AP83" s="56">
        <f>IFERROR(IF($A83="","",$AO83/$AK83),"")</f>
        <v/>
      </c>
      <c r="AQ83" s="56">
        <f>IFERROR(IF($A83="","",$AB83-$AL83),"")</f>
        <v/>
      </c>
      <c r="AR83" s="56">
        <f>IFERROR(IF($A83="","",$AQ83/$AL83),"")</f>
        <v/>
      </c>
      <c r="AS83" s="57" t="n"/>
      <c r="AT83" s="57" t="n"/>
      <c r="AU83" s="57" t="n"/>
      <c r="AV83" s="29" t="n"/>
      <c r="AW83" s="30" t="n"/>
      <c r="AX83" s="31" t="n"/>
      <c r="AY83" s="31" t="n"/>
      <c r="AZ83" s="31" t="n"/>
    </row>
    <row r="84">
      <c r="A84" s="26" t="n"/>
      <c r="B84" s="18">
        <f>IFERROR(IF($A84="","",DAY($A84+32-DAY($A84+32))),"")</f>
        <v/>
      </c>
      <c r="C84" s="27" t="n"/>
      <c r="D84" s="27" t="n"/>
      <c r="E84" s="27" t="n"/>
      <c r="F84" s="54">
        <f>IFERROR(IF($A84="","",$D84/$C84),"")</f>
        <v/>
      </c>
      <c r="G84" s="57" t="n"/>
      <c r="H84" s="56">
        <f>IFERROR(IF($A84="","",$G84/$D84),"")</f>
        <v/>
      </c>
      <c r="I84" s="56">
        <f>IFERROR(IF($A84="","",$G84/$C84),"")</f>
        <v/>
      </c>
      <c r="J84" s="57" t="n"/>
      <c r="K84" s="57" t="n"/>
      <c r="L84" s="56">
        <f>IFERROR(IF($A84="","",SUM($G84,$J84,$K84)),"")</f>
        <v/>
      </c>
      <c r="M84" s="57" t="n"/>
      <c r="N84" s="57" t="n"/>
      <c r="O84" s="57" t="n"/>
      <c r="P84" s="57" t="n"/>
      <c r="Q84" s="57" t="n"/>
      <c r="R84" s="57" t="n"/>
      <c r="S84" s="57" t="n"/>
      <c r="T84" s="57" t="n"/>
      <c r="U84" s="56">
        <f>IFERROR(IF($A84="","",SUM($M84:$O84)),"")</f>
        <v/>
      </c>
      <c r="V84" s="56">
        <f>IFERROR(IF($A84="","",SUM($P84:$S84)),"")</f>
        <v/>
      </c>
      <c r="W84" s="56">
        <f>IFERROR(IF($A84="","",$L84-$U84-$V84),"")</f>
        <v/>
      </c>
      <c r="X84" s="54">
        <f>IFERROR(IF($A84="","",$W84/$L84),"")</f>
        <v/>
      </c>
      <c r="Y84" s="57" t="n"/>
      <c r="Z84" s="56">
        <f>IFERROR(IF($A84="","",$L84*Dashboard!$E$3),"")</f>
        <v/>
      </c>
      <c r="AA84" s="56">
        <f>IFERROR(IF($A84="","",$L84*Dashboard!$E$4),"")</f>
        <v/>
      </c>
      <c r="AB84" s="56">
        <f>IFERROR(IF($A84="","",$W84-$Y84-$Z84-$AA84),"")</f>
        <v/>
      </c>
      <c r="AC84" s="54">
        <f>IFERROR(IF($A84="","",$AB84/$L84),"")</f>
        <v/>
      </c>
      <c r="AD84" s="57" t="n"/>
      <c r="AE84" s="57" t="n"/>
      <c r="AF84" s="57" t="n"/>
      <c r="AG84" s="57" t="n"/>
      <c r="AH84" s="57" t="n"/>
      <c r="AI84" s="56">
        <f>IFERROR(IF($A84="","",$AD84+$AE84-$AF84+$AG84-$AH84),"")</f>
        <v/>
      </c>
      <c r="AJ84" s="57" t="n"/>
      <c r="AK84" s="57" t="n"/>
      <c r="AL84" s="57" t="n"/>
      <c r="AM84" s="56">
        <f>IFERROR(IF($A84="","",$L84-$AJ84),"")</f>
        <v/>
      </c>
      <c r="AN84" s="56">
        <f>IFERROR(IF($A84="","",$AM84/$AJ84),"")</f>
        <v/>
      </c>
      <c r="AO84" s="56">
        <f>IFERROR(IF($A84="","",$W84-$AK84),"")</f>
        <v/>
      </c>
      <c r="AP84" s="56">
        <f>IFERROR(IF($A84="","",$AO84/$AK84),"")</f>
        <v/>
      </c>
      <c r="AQ84" s="56">
        <f>IFERROR(IF($A84="","",$AB84-$AL84),"")</f>
        <v/>
      </c>
      <c r="AR84" s="56">
        <f>IFERROR(IF($A84="","",$AQ84/$AL84),"")</f>
        <v/>
      </c>
      <c r="AS84" s="57" t="n"/>
      <c r="AT84" s="57" t="n"/>
      <c r="AU84" s="57" t="n"/>
      <c r="AV84" s="29" t="n"/>
      <c r="AW84" s="30" t="n"/>
      <c r="AX84" s="31" t="n"/>
      <c r="AY84" s="31" t="n"/>
      <c r="AZ84" s="31" t="n"/>
    </row>
    <row r="85">
      <c r="A85" s="26" t="n"/>
      <c r="B85" s="18">
        <f>IFERROR(IF($A85="","",DAY($A85+32-DAY($A85+32))),"")</f>
        <v/>
      </c>
      <c r="C85" s="27" t="n"/>
      <c r="D85" s="27" t="n"/>
      <c r="E85" s="27" t="n"/>
      <c r="F85" s="54">
        <f>IFERROR(IF($A85="","",$D85/$C85),"")</f>
        <v/>
      </c>
      <c r="G85" s="57" t="n"/>
      <c r="H85" s="56">
        <f>IFERROR(IF($A85="","",$G85/$D85),"")</f>
        <v/>
      </c>
      <c r="I85" s="56">
        <f>IFERROR(IF($A85="","",$G85/$C85),"")</f>
        <v/>
      </c>
      <c r="J85" s="57" t="n"/>
      <c r="K85" s="57" t="n"/>
      <c r="L85" s="56">
        <f>IFERROR(IF($A85="","",SUM($G85,$J85,$K85)),"")</f>
        <v/>
      </c>
      <c r="M85" s="57" t="n"/>
      <c r="N85" s="57" t="n"/>
      <c r="O85" s="57" t="n"/>
      <c r="P85" s="57" t="n"/>
      <c r="Q85" s="57" t="n"/>
      <c r="R85" s="57" t="n"/>
      <c r="S85" s="57" t="n"/>
      <c r="T85" s="57" t="n"/>
      <c r="U85" s="56">
        <f>IFERROR(IF($A85="","",SUM($M85:$O85)),"")</f>
        <v/>
      </c>
      <c r="V85" s="56">
        <f>IFERROR(IF($A85="","",SUM($P85:$S85)),"")</f>
        <v/>
      </c>
      <c r="W85" s="56">
        <f>IFERROR(IF($A85="","",$L85-$U85-$V85),"")</f>
        <v/>
      </c>
      <c r="X85" s="54">
        <f>IFERROR(IF($A85="","",$W85/$L85),"")</f>
        <v/>
      </c>
      <c r="Y85" s="57" t="n"/>
      <c r="Z85" s="56">
        <f>IFERROR(IF($A85="","",$L85*Dashboard!$E$3),"")</f>
        <v/>
      </c>
      <c r="AA85" s="56">
        <f>IFERROR(IF($A85="","",$L85*Dashboard!$E$4),"")</f>
        <v/>
      </c>
      <c r="AB85" s="56">
        <f>IFERROR(IF($A85="","",$W85-$Y85-$Z85-$AA85),"")</f>
        <v/>
      </c>
      <c r="AC85" s="54">
        <f>IFERROR(IF($A85="","",$AB85/$L85),"")</f>
        <v/>
      </c>
      <c r="AD85" s="57" t="n"/>
      <c r="AE85" s="57" t="n"/>
      <c r="AF85" s="57" t="n"/>
      <c r="AG85" s="57" t="n"/>
      <c r="AH85" s="57" t="n"/>
      <c r="AI85" s="56">
        <f>IFERROR(IF($A85="","",$AD85+$AE85-$AF85+$AG85-$AH85),"")</f>
        <v/>
      </c>
      <c r="AJ85" s="57" t="n"/>
      <c r="AK85" s="57" t="n"/>
      <c r="AL85" s="57" t="n"/>
      <c r="AM85" s="56">
        <f>IFERROR(IF($A85="","",$L85-$AJ85),"")</f>
        <v/>
      </c>
      <c r="AN85" s="56">
        <f>IFERROR(IF($A85="","",$AM85/$AJ85),"")</f>
        <v/>
      </c>
      <c r="AO85" s="56">
        <f>IFERROR(IF($A85="","",$W85-$AK85),"")</f>
        <v/>
      </c>
      <c r="AP85" s="56">
        <f>IFERROR(IF($A85="","",$AO85/$AK85),"")</f>
        <v/>
      </c>
      <c r="AQ85" s="56">
        <f>IFERROR(IF($A85="","",$AB85-$AL85),"")</f>
        <v/>
      </c>
      <c r="AR85" s="56">
        <f>IFERROR(IF($A85="","",$AQ85/$AL85),"")</f>
        <v/>
      </c>
      <c r="AS85" s="57" t="n"/>
      <c r="AT85" s="57" t="n"/>
      <c r="AU85" s="57" t="n"/>
      <c r="AV85" s="29" t="n"/>
      <c r="AW85" s="30" t="n"/>
      <c r="AX85" s="31" t="n"/>
      <c r="AY85" s="31" t="n"/>
      <c r="AZ85" s="31" t="n"/>
    </row>
    <row r="86">
      <c r="A86" s="26" t="n"/>
      <c r="B86" s="18">
        <f>IFERROR(IF($A86="","",DAY($A86+32-DAY($A86+32))),"")</f>
        <v/>
      </c>
      <c r="C86" s="27" t="n"/>
      <c r="D86" s="27" t="n"/>
      <c r="E86" s="27" t="n"/>
      <c r="F86" s="54">
        <f>IFERROR(IF($A86="","",$D86/$C86),"")</f>
        <v/>
      </c>
      <c r="G86" s="57" t="n"/>
      <c r="H86" s="56">
        <f>IFERROR(IF($A86="","",$G86/$D86),"")</f>
        <v/>
      </c>
      <c r="I86" s="56">
        <f>IFERROR(IF($A86="","",$G86/$C86),"")</f>
        <v/>
      </c>
      <c r="J86" s="57" t="n"/>
      <c r="K86" s="57" t="n"/>
      <c r="L86" s="56">
        <f>IFERROR(IF($A86="","",SUM($G86,$J86,$K86)),"")</f>
        <v/>
      </c>
      <c r="M86" s="57" t="n"/>
      <c r="N86" s="57" t="n"/>
      <c r="O86" s="57" t="n"/>
      <c r="P86" s="57" t="n"/>
      <c r="Q86" s="57" t="n"/>
      <c r="R86" s="57" t="n"/>
      <c r="S86" s="57" t="n"/>
      <c r="T86" s="57" t="n"/>
      <c r="U86" s="56">
        <f>IFERROR(IF($A86="","",SUM($M86:$O86)),"")</f>
        <v/>
      </c>
      <c r="V86" s="56">
        <f>IFERROR(IF($A86="","",SUM($P86:$S86)),"")</f>
        <v/>
      </c>
      <c r="W86" s="56">
        <f>IFERROR(IF($A86="","",$L86-$U86-$V86),"")</f>
        <v/>
      </c>
      <c r="X86" s="54">
        <f>IFERROR(IF($A86="","",$W86/$L86),"")</f>
        <v/>
      </c>
      <c r="Y86" s="57" t="n"/>
      <c r="Z86" s="56">
        <f>IFERROR(IF($A86="","",$L86*Dashboard!$E$3),"")</f>
        <v/>
      </c>
      <c r="AA86" s="56">
        <f>IFERROR(IF($A86="","",$L86*Dashboard!$E$4),"")</f>
        <v/>
      </c>
      <c r="AB86" s="56">
        <f>IFERROR(IF($A86="","",$W86-$Y86-$Z86-$AA86),"")</f>
        <v/>
      </c>
      <c r="AC86" s="54">
        <f>IFERROR(IF($A86="","",$AB86/$L86),"")</f>
        <v/>
      </c>
      <c r="AD86" s="57" t="n"/>
      <c r="AE86" s="57" t="n"/>
      <c r="AF86" s="57" t="n"/>
      <c r="AG86" s="57" t="n"/>
      <c r="AH86" s="57" t="n"/>
      <c r="AI86" s="56">
        <f>IFERROR(IF($A86="","",$AD86+$AE86-$AF86+$AG86-$AH86),"")</f>
        <v/>
      </c>
      <c r="AJ86" s="57" t="n"/>
      <c r="AK86" s="57" t="n"/>
      <c r="AL86" s="57" t="n"/>
      <c r="AM86" s="56">
        <f>IFERROR(IF($A86="","",$L86-$AJ86),"")</f>
        <v/>
      </c>
      <c r="AN86" s="56">
        <f>IFERROR(IF($A86="","",$AM86/$AJ86),"")</f>
        <v/>
      </c>
      <c r="AO86" s="56">
        <f>IFERROR(IF($A86="","",$W86-$AK86),"")</f>
        <v/>
      </c>
      <c r="AP86" s="56">
        <f>IFERROR(IF($A86="","",$AO86/$AK86),"")</f>
        <v/>
      </c>
      <c r="AQ86" s="56">
        <f>IFERROR(IF($A86="","",$AB86-$AL86),"")</f>
        <v/>
      </c>
      <c r="AR86" s="56">
        <f>IFERROR(IF($A86="","",$AQ86/$AL86),"")</f>
        <v/>
      </c>
      <c r="AS86" s="57" t="n"/>
      <c r="AT86" s="57" t="n"/>
      <c r="AU86" s="57" t="n"/>
      <c r="AV86" s="29" t="n"/>
      <c r="AW86" s="30" t="n"/>
      <c r="AX86" s="31" t="n"/>
      <c r="AY86" s="31" t="n"/>
      <c r="AZ86" s="31" t="n"/>
    </row>
    <row r="87">
      <c r="A87" s="26" t="n"/>
      <c r="B87" s="18">
        <f>IFERROR(IF($A87="","",DAY($A87+32-DAY($A87+32))),"")</f>
        <v/>
      </c>
      <c r="C87" s="27" t="n"/>
      <c r="D87" s="27" t="n"/>
      <c r="E87" s="27" t="n"/>
      <c r="F87" s="54">
        <f>IFERROR(IF($A87="","",$D87/$C87),"")</f>
        <v/>
      </c>
      <c r="G87" s="57" t="n"/>
      <c r="H87" s="56">
        <f>IFERROR(IF($A87="","",$G87/$D87),"")</f>
        <v/>
      </c>
      <c r="I87" s="56">
        <f>IFERROR(IF($A87="","",$G87/$C87),"")</f>
        <v/>
      </c>
      <c r="J87" s="57" t="n"/>
      <c r="K87" s="57" t="n"/>
      <c r="L87" s="56">
        <f>IFERROR(IF($A87="","",SUM($G87,$J87,$K87)),"")</f>
        <v/>
      </c>
      <c r="M87" s="57" t="n"/>
      <c r="N87" s="57" t="n"/>
      <c r="O87" s="57" t="n"/>
      <c r="P87" s="57" t="n"/>
      <c r="Q87" s="57" t="n"/>
      <c r="R87" s="57" t="n"/>
      <c r="S87" s="57" t="n"/>
      <c r="T87" s="57" t="n"/>
      <c r="U87" s="56">
        <f>IFERROR(IF($A87="","",SUM($M87:$O87)),"")</f>
        <v/>
      </c>
      <c r="V87" s="56">
        <f>IFERROR(IF($A87="","",SUM($P87:$S87)),"")</f>
        <v/>
      </c>
      <c r="W87" s="56">
        <f>IFERROR(IF($A87="","",$L87-$U87-$V87),"")</f>
        <v/>
      </c>
      <c r="X87" s="54">
        <f>IFERROR(IF($A87="","",$W87/$L87),"")</f>
        <v/>
      </c>
      <c r="Y87" s="57" t="n"/>
      <c r="Z87" s="56">
        <f>IFERROR(IF($A87="","",$L87*Dashboard!$E$3),"")</f>
        <v/>
      </c>
      <c r="AA87" s="56">
        <f>IFERROR(IF($A87="","",$L87*Dashboard!$E$4),"")</f>
        <v/>
      </c>
      <c r="AB87" s="56">
        <f>IFERROR(IF($A87="","",$W87-$Y87-$Z87-$AA87),"")</f>
        <v/>
      </c>
      <c r="AC87" s="54">
        <f>IFERROR(IF($A87="","",$AB87/$L87),"")</f>
        <v/>
      </c>
      <c r="AD87" s="57" t="n"/>
      <c r="AE87" s="57" t="n"/>
      <c r="AF87" s="57" t="n"/>
      <c r="AG87" s="57" t="n"/>
      <c r="AH87" s="57" t="n"/>
      <c r="AI87" s="56">
        <f>IFERROR(IF($A87="","",$AD87+$AE87-$AF87+$AG87-$AH87),"")</f>
        <v/>
      </c>
      <c r="AJ87" s="57" t="n"/>
      <c r="AK87" s="57" t="n"/>
      <c r="AL87" s="57" t="n"/>
      <c r="AM87" s="56">
        <f>IFERROR(IF($A87="","",$L87-$AJ87),"")</f>
        <v/>
      </c>
      <c r="AN87" s="56">
        <f>IFERROR(IF($A87="","",$AM87/$AJ87),"")</f>
        <v/>
      </c>
      <c r="AO87" s="56">
        <f>IFERROR(IF($A87="","",$W87-$AK87),"")</f>
        <v/>
      </c>
      <c r="AP87" s="56">
        <f>IFERROR(IF($A87="","",$AO87/$AK87),"")</f>
        <v/>
      </c>
      <c r="AQ87" s="56">
        <f>IFERROR(IF($A87="","",$AB87-$AL87),"")</f>
        <v/>
      </c>
      <c r="AR87" s="56">
        <f>IFERROR(IF($A87="","",$AQ87/$AL87),"")</f>
        <v/>
      </c>
      <c r="AS87" s="57" t="n"/>
      <c r="AT87" s="57" t="n"/>
      <c r="AU87" s="57" t="n"/>
      <c r="AV87" s="29" t="n"/>
      <c r="AW87" s="30" t="n"/>
      <c r="AX87" s="31" t="n"/>
      <c r="AY87" s="31" t="n"/>
      <c r="AZ87" s="31" t="n"/>
    </row>
    <row r="88">
      <c r="A88" s="26" t="n"/>
      <c r="B88" s="18">
        <f>IFERROR(IF($A88="","",DAY($A88+32-DAY($A88+32))),"")</f>
        <v/>
      </c>
      <c r="C88" s="27" t="n"/>
      <c r="D88" s="27" t="n"/>
      <c r="E88" s="27" t="n"/>
      <c r="F88" s="54">
        <f>IFERROR(IF($A88="","",$D88/$C88),"")</f>
        <v/>
      </c>
      <c r="G88" s="57" t="n"/>
      <c r="H88" s="56">
        <f>IFERROR(IF($A88="","",$G88/$D88),"")</f>
        <v/>
      </c>
      <c r="I88" s="56">
        <f>IFERROR(IF($A88="","",$G88/$C88),"")</f>
        <v/>
      </c>
      <c r="J88" s="57" t="n"/>
      <c r="K88" s="57" t="n"/>
      <c r="L88" s="56">
        <f>IFERROR(IF($A88="","",SUM($G88,$J88,$K88)),"")</f>
        <v/>
      </c>
      <c r="M88" s="57" t="n"/>
      <c r="N88" s="57" t="n"/>
      <c r="O88" s="57" t="n"/>
      <c r="P88" s="57" t="n"/>
      <c r="Q88" s="57" t="n"/>
      <c r="R88" s="57" t="n"/>
      <c r="S88" s="57" t="n"/>
      <c r="T88" s="57" t="n"/>
      <c r="U88" s="56">
        <f>IFERROR(IF($A88="","",SUM($M88:$O88)),"")</f>
        <v/>
      </c>
      <c r="V88" s="56">
        <f>IFERROR(IF($A88="","",SUM($P88:$S88)),"")</f>
        <v/>
      </c>
      <c r="W88" s="56">
        <f>IFERROR(IF($A88="","",$L88-$U88-$V88),"")</f>
        <v/>
      </c>
      <c r="X88" s="54">
        <f>IFERROR(IF($A88="","",$W88/$L88),"")</f>
        <v/>
      </c>
      <c r="Y88" s="57" t="n"/>
      <c r="Z88" s="56">
        <f>IFERROR(IF($A88="","",$L88*Dashboard!$E$3),"")</f>
        <v/>
      </c>
      <c r="AA88" s="56">
        <f>IFERROR(IF($A88="","",$L88*Dashboard!$E$4),"")</f>
        <v/>
      </c>
      <c r="AB88" s="56">
        <f>IFERROR(IF($A88="","",$W88-$Y88-$Z88-$AA88),"")</f>
        <v/>
      </c>
      <c r="AC88" s="54">
        <f>IFERROR(IF($A88="","",$AB88/$L88),"")</f>
        <v/>
      </c>
      <c r="AD88" s="57" t="n"/>
      <c r="AE88" s="57" t="n"/>
      <c r="AF88" s="57" t="n"/>
      <c r="AG88" s="57" t="n"/>
      <c r="AH88" s="57" t="n"/>
      <c r="AI88" s="56">
        <f>IFERROR(IF($A88="","",$AD88+$AE88-$AF88+$AG88-$AH88),"")</f>
        <v/>
      </c>
      <c r="AJ88" s="57" t="n"/>
      <c r="AK88" s="57" t="n"/>
      <c r="AL88" s="57" t="n"/>
      <c r="AM88" s="56">
        <f>IFERROR(IF($A88="","",$L88-$AJ88),"")</f>
        <v/>
      </c>
      <c r="AN88" s="56">
        <f>IFERROR(IF($A88="","",$AM88/$AJ88),"")</f>
        <v/>
      </c>
      <c r="AO88" s="56">
        <f>IFERROR(IF($A88="","",$W88-$AK88),"")</f>
        <v/>
      </c>
      <c r="AP88" s="56">
        <f>IFERROR(IF($A88="","",$AO88/$AK88),"")</f>
        <v/>
      </c>
      <c r="AQ88" s="56">
        <f>IFERROR(IF($A88="","",$AB88-$AL88),"")</f>
        <v/>
      </c>
      <c r="AR88" s="56">
        <f>IFERROR(IF($A88="","",$AQ88/$AL88),"")</f>
        <v/>
      </c>
      <c r="AS88" s="57" t="n"/>
      <c r="AT88" s="57" t="n"/>
      <c r="AU88" s="57" t="n"/>
      <c r="AV88" s="29" t="n"/>
      <c r="AW88" s="30" t="n"/>
      <c r="AX88" s="31" t="n"/>
      <c r="AY88" s="31" t="n"/>
      <c r="AZ88" s="31" t="n"/>
    </row>
    <row r="89">
      <c r="A89" s="26" t="n"/>
      <c r="B89" s="18">
        <f>IFERROR(IF($A89="","",DAY($A89+32-DAY($A89+32))),"")</f>
        <v/>
      </c>
      <c r="C89" s="27" t="n"/>
      <c r="D89" s="27" t="n"/>
      <c r="E89" s="27" t="n"/>
      <c r="F89" s="54">
        <f>IFERROR(IF($A89="","",$D89/$C89),"")</f>
        <v/>
      </c>
      <c r="G89" s="57" t="n"/>
      <c r="H89" s="56">
        <f>IFERROR(IF($A89="","",$G89/$D89),"")</f>
        <v/>
      </c>
      <c r="I89" s="56">
        <f>IFERROR(IF($A89="","",$G89/$C89),"")</f>
        <v/>
      </c>
      <c r="J89" s="57" t="n"/>
      <c r="K89" s="57" t="n"/>
      <c r="L89" s="56">
        <f>IFERROR(IF($A89="","",SUM($G89,$J89,$K89)),"")</f>
        <v/>
      </c>
      <c r="M89" s="57" t="n"/>
      <c r="N89" s="57" t="n"/>
      <c r="O89" s="57" t="n"/>
      <c r="P89" s="57" t="n"/>
      <c r="Q89" s="57" t="n"/>
      <c r="R89" s="57" t="n"/>
      <c r="S89" s="57" t="n"/>
      <c r="T89" s="57" t="n"/>
      <c r="U89" s="56">
        <f>IFERROR(IF($A89="","",SUM($M89:$O89)),"")</f>
        <v/>
      </c>
      <c r="V89" s="56">
        <f>IFERROR(IF($A89="","",SUM($P89:$S89)),"")</f>
        <v/>
      </c>
      <c r="W89" s="56">
        <f>IFERROR(IF($A89="","",$L89-$U89-$V89),"")</f>
        <v/>
      </c>
      <c r="X89" s="54">
        <f>IFERROR(IF($A89="","",$W89/$L89),"")</f>
        <v/>
      </c>
      <c r="Y89" s="57" t="n"/>
      <c r="Z89" s="56">
        <f>IFERROR(IF($A89="","",$L89*Dashboard!$E$3),"")</f>
        <v/>
      </c>
      <c r="AA89" s="56">
        <f>IFERROR(IF($A89="","",$L89*Dashboard!$E$4),"")</f>
        <v/>
      </c>
      <c r="AB89" s="56">
        <f>IFERROR(IF($A89="","",$W89-$Y89-$Z89-$AA89),"")</f>
        <v/>
      </c>
      <c r="AC89" s="54">
        <f>IFERROR(IF($A89="","",$AB89/$L89),"")</f>
        <v/>
      </c>
      <c r="AD89" s="57" t="n"/>
      <c r="AE89" s="57" t="n"/>
      <c r="AF89" s="57" t="n"/>
      <c r="AG89" s="57" t="n"/>
      <c r="AH89" s="57" t="n"/>
      <c r="AI89" s="56">
        <f>IFERROR(IF($A89="","",$AD89+$AE89-$AF89+$AG89-$AH89),"")</f>
        <v/>
      </c>
      <c r="AJ89" s="57" t="n"/>
      <c r="AK89" s="57" t="n"/>
      <c r="AL89" s="57" t="n"/>
      <c r="AM89" s="56">
        <f>IFERROR(IF($A89="","",$L89-$AJ89),"")</f>
        <v/>
      </c>
      <c r="AN89" s="56">
        <f>IFERROR(IF($A89="","",$AM89/$AJ89),"")</f>
        <v/>
      </c>
      <c r="AO89" s="56">
        <f>IFERROR(IF($A89="","",$W89-$AK89),"")</f>
        <v/>
      </c>
      <c r="AP89" s="56">
        <f>IFERROR(IF($A89="","",$AO89/$AK89),"")</f>
        <v/>
      </c>
      <c r="AQ89" s="56">
        <f>IFERROR(IF($A89="","",$AB89-$AL89),"")</f>
        <v/>
      </c>
      <c r="AR89" s="56">
        <f>IFERROR(IF($A89="","",$AQ89/$AL89),"")</f>
        <v/>
      </c>
      <c r="AS89" s="57" t="n"/>
      <c r="AT89" s="57" t="n"/>
      <c r="AU89" s="57" t="n"/>
      <c r="AV89" s="29" t="n"/>
      <c r="AW89" s="30" t="n"/>
      <c r="AX89" s="31" t="n"/>
      <c r="AY89" s="31" t="n"/>
      <c r="AZ89" s="31" t="n"/>
    </row>
    <row r="90">
      <c r="A90" s="26" t="n"/>
      <c r="B90" s="18">
        <f>IFERROR(IF($A90="","",DAY($A90+32-DAY($A90+32))),"")</f>
        <v/>
      </c>
      <c r="C90" s="27" t="n"/>
      <c r="D90" s="27" t="n"/>
      <c r="E90" s="27" t="n"/>
      <c r="F90" s="54">
        <f>IFERROR(IF($A90="","",$D90/$C90),"")</f>
        <v/>
      </c>
      <c r="G90" s="57" t="n"/>
      <c r="H90" s="56">
        <f>IFERROR(IF($A90="","",$G90/$D90),"")</f>
        <v/>
      </c>
      <c r="I90" s="56">
        <f>IFERROR(IF($A90="","",$G90/$C90),"")</f>
        <v/>
      </c>
      <c r="J90" s="57" t="n"/>
      <c r="K90" s="57" t="n"/>
      <c r="L90" s="56">
        <f>IFERROR(IF($A90="","",SUM($G90,$J90,$K90)),"")</f>
        <v/>
      </c>
      <c r="M90" s="57" t="n"/>
      <c r="N90" s="57" t="n"/>
      <c r="O90" s="57" t="n"/>
      <c r="P90" s="57" t="n"/>
      <c r="Q90" s="57" t="n"/>
      <c r="R90" s="57" t="n"/>
      <c r="S90" s="57" t="n"/>
      <c r="T90" s="57" t="n"/>
      <c r="U90" s="56">
        <f>IFERROR(IF($A90="","",SUM($M90:$O90)),"")</f>
        <v/>
      </c>
      <c r="V90" s="56">
        <f>IFERROR(IF($A90="","",SUM($P90:$S90)),"")</f>
        <v/>
      </c>
      <c r="W90" s="56">
        <f>IFERROR(IF($A90="","",$L90-$U90-$V90),"")</f>
        <v/>
      </c>
      <c r="X90" s="54">
        <f>IFERROR(IF($A90="","",$W90/$L90),"")</f>
        <v/>
      </c>
      <c r="Y90" s="57" t="n"/>
      <c r="Z90" s="56">
        <f>IFERROR(IF($A90="","",$L90*Dashboard!$E$3),"")</f>
        <v/>
      </c>
      <c r="AA90" s="56">
        <f>IFERROR(IF($A90="","",$L90*Dashboard!$E$4),"")</f>
        <v/>
      </c>
      <c r="AB90" s="56">
        <f>IFERROR(IF($A90="","",$W90-$Y90-$Z90-$AA90),"")</f>
        <v/>
      </c>
      <c r="AC90" s="54">
        <f>IFERROR(IF($A90="","",$AB90/$L90),"")</f>
        <v/>
      </c>
      <c r="AD90" s="57" t="n"/>
      <c r="AE90" s="57" t="n"/>
      <c r="AF90" s="57" t="n"/>
      <c r="AG90" s="57" t="n"/>
      <c r="AH90" s="57" t="n"/>
      <c r="AI90" s="56">
        <f>IFERROR(IF($A90="","",$AD90+$AE90-$AF90+$AG90-$AH90),"")</f>
        <v/>
      </c>
      <c r="AJ90" s="57" t="n"/>
      <c r="AK90" s="57" t="n"/>
      <c r="AL90" s="57" t="n"/>
      <c r="AM90" s="56">
        <f>IFERROR(IF($A90="","",$L90-$AJ90),"")</f>
        <v/>
      </c>
      <c r="AN90" s="56">
        <f>IFERROR(IF($A90="","",$AM90/$AJ90),"")</f>
        <v/>
      </c>
      <c r="AO90" s="56">
        <f>IFERROR(IF($A90="","",$W90-$AK90),"")</f>
        <v/>
      </c>
      <c r="AP90" s="56">
        <f>IFERROR(IF($A90="","",$AO90/$AK90),"")</f>
        <v/>
      </c>
      <c r="AQ90" s="56">
        <f>IFERROR(IF($A90="","",$AB90-$AL90),"")</f>
        <v/>
      </c>
      <c r="AR90" s="56">
        <f>IFERROR(IF($A90="","",$AQ90/$AL90),"")</f>
        <v/>
      </c>
      <c r="AS90" s="57" t="n"/>
      <c r="AT90" s="57" t="n"/>
      <c r="AU90" s="57" t="n"/>
      <c r="AV90" s="29" t="n"/>
      <c r="AW90" s="30" t="n"/>
      <c r="AX90" s="31" t="n"/>
      <c r="AY90" s="31" t="n"/>
      <c r="AZ90" s="31" t="n"/>
    </row>
    <row r="91">
      <c r="A91" s="26" t="n"/>
      <c r="B91" s="18">
        <f>IFERROR(IF($A91="","",DAY($A91+32-DAY($A91+32))),"")</f>
        <v/>
      </c>
      <c r="C91" s="27" t="n"/>
      <c r="D91" s="27" t="n"/>
      <c r="E91" s="27" t="n"/>
      <c r="F91" s="54">
        <f>IFERROR(IF($A91="","",$D91/$C91),"")</f>
        <v/>
      </c>
      <c r="G91" s="57" t="n"/>
      <c r="H91" s="56">
        <f>IFERROR(IF($A91="","",$G91/$D91),"")</f>
        <v/>
      </c>
      <c r="I91" s="56">
        <f>IFERROR(IF($A91="","",$G91/$C91),"")</f>
        <v/>
      </c>
      <c r="J91" s="57" t="n"/>
      <c r="K91" s="57" t="n"/>
      <c r="L91" s="56">
        <f>IFERROR(IF($A91="","",SUM($G91,$J91,$K91)),"")</f>
        <v/>
      </c>
      <c r="M91" s="57" t="n"/>
      <c r="N91" s="57" t="n"/>
      <c r="O91" s="57" t="n"/>
      <c r="P91" s="57" t="n"/>
      <c r="Q91" s="57" t="n"/>
      <c r="R91" s="57" t="n"/>
      <c r="S91" s="57" t="n"/>
      <c r="T91" s="57" t="n"/>
      <c r="U91" s="56">
        <f>IFERROR(IF($A91="","",SUM($M91:$O91)),"")</f>
        <v/>
      </c>
      <c r="V91" s="56">
        <f>IFERROR(IF($A91="","",SUM($P91:$S91)),"")</f>
        <v/>
      </c>
      <c r="W91" s="56">
        <f>IFERROR(IF($A91="","",$L91-$U91-$V91),"")</f>
        <v/>
      </c>
      <c r="X91" s="54">
        <f>IFERROR(IF($A91="","",$W91/$L91),"")</f>
        <v/>
      </c>
      <c r="Y91" s="57" t="n"/>
      <c r="Z91" s="56">
        <f>IFERROR(IF($A91="","",$L91*Dashboard!$E$3),"")</f>
        <v/>
      </c>
      <c r="AA91" s="56">
        <f>IFERROR(IF($A91="","",$L91*Dashboard!$E$4),"")</f>
        <v/>
      </c>
      <c r="AB91" s="56">
        <f>IFERROR(IF($A91="","",$W91-$Y91-$Z91-$AA91),"")</f>
        <v/>
      </c>
      <c r="AC91" s="54">
        <f>IFERROR(IF($A91="","",$AB91/$L91),"")</f>
        <v/>
      </c>
      <c r="AD91" s="57" t="n"/>
      <c r="AE91" s="57" t="n"/>
      <c r="AF91" s="57" t="n"/>
      <c r="AG91" s="57" t="n"/>
      <c r="AH91" s="57" t="n"/>
      <c r="AI91" s="56">
        <f>IFERROR(IF($A91="","",$AD91+$AE91-$AF91+$AG91-$AH91),"")</f>
        <v/>
      </c>
      <c r="AJ91" s="57" t="n"/>
      <c r="AK91" s="57" t="n"/>
      <c r="AL91" s="57" t="n"/>
      <c r="AM91" s="56">
        <f>IFERROR(IF($A91="","",$L91-$AJ91),"")</f>
        <v/>
      </c>
      <c r="AN91" s="56">
        <f>IFERROR(IF($A91="","",$AM91/$AJ91),"")</f>
        <v/>
      </c>
      <c r="AO91" s="56">
        <f>IFERROR(IF($A91="","",$W91-$AK91),"")</f>
        <v/>
      </c>
      <c r="AP91" s="56">
        <f>IFERROR(IF($A91="","",$AO91/$AK91),"")</f>
        <v/>
      </c>
      <c r="AQ91" s="56">
        <f>IFERROR(IF($A91="","",$AB91-$AL91),"")</f>
        <v/>
      </c>
      <c r="AR91" s="56">
        <f>IFERROR(IF($A91="","",$AQ91/$AL91),"")</f>
        <v/>
      </c>
      <c r="AS91" s="57" t="n"/>
      <c r="AT91" s="57" t="n"/>
      <c r="AU91" s="57" t="n"/>
      <c r="AV91" s="29" t="n"/>
      <c r="AW91" s="30" t="n"/>
      <c r="AX91" s="31" t="n"/>
      <c r="AY91" s="31" t="n"/>
      <c r="AZ91" s="31" t="n"/>
    </row>
    <row r="92">
      <c r="A92" s="26" t="n"/>
      <c r="B92" s="18">
        <f>IFERROR(IF($A92="","",DAY($A92+32-DAY($A92+32))),"")</f>
        <v/>
      </c>
      <c r="C92" s="27" t="n"/>
      <c r="D92" s="27" t="n"/>
      <c r="E92" s="27" t="n"/>
      <c r="F92" s="54">
        <f>IFERROR(IF($A92="","",$D92/$C92),"")</f>
        <v/>
      </c>
      <c r="G92" s="57" t="n"/>
      <c r="H92" s="56">
        <f>IFERROR(IF($A92="","",$G92/$D92),"")</f>
        <v/>
      </c>
      <c r="I92" s="56">
        <f>IFERROR(IF($A92="","",$G92/$C92),"")</f>
        <v/>
      </c>
      <c r="J92" s="57" t="n"/>
      <c r="K92" s="57" t="n"/>
      <c r="L92" s="56">
        <f>IFERROR(IF($A92="","",SUM($G92,$J92,$K92)),"")</f>
        <v/>
      </c>
      <c r="M92" s="57" t="n"/>
      <c r="N92" s="57" t="n"/>
      <c r="O92" s="57" t="n"/>
      <c r="P92" s="57" t="n"/>
      <c r="Q92" s="57" t="n"/>
      <c r="R92" s="57" t="n"/>
      <c r="S92" s="57" t="n"/>
      <c r="T92" s="57" t="n"/>
      <c r="U92" s="56">
        <f>IFERROR(IF($A92="","",SUM($M92:$O92)),"")</f>
        <v/>
      </c>
      <c r="V92" s="56">
        <f>IFERROR(IF($A92="","",SUM($P92:$S92)),"")</f>
        <v/>
      </c>
      <c r="W92" s="56">
        <f>IFERROR(IF($A92="","",$L92-$U92-$V92),"")</f>
        <v/>
      </c>
      <c r="X92" s="54">
        <f>IFERROR(IF($A92="","",$W92/$L92),"")</f>
        <v/>
      </c>
      <c r="Y92" s="57" t="n"/>
      <c r="Z92" s="56">
        <f>IFERROR(IF($A92="","",$L92*Dashboard!$E$3),"")</f>
        <v/>
      </c>
      <c r="AA92" s="56">
        <f>IFERROR(IF($A92="","",$L92*Dashboard!$E$4),"")</f>
        <v/>
      </c>
      <c r="AB92" s="56">
        <f>IFERROR(IF($A92="","",$W92-$Y92-$Z92-$AA92),"")</f>
        <v/>
      </c>
      <c r="AC92" s="54">
        <f>IFERROR(IF($A92="","",$AB92/$L92),"")</f>
        <v/>
      </c>
      <c r="AD92" s="57" t="n"/>
      <c r="AE92" s="57" t="n"/>
      <c r="AF92" s="57" t="n"/>
      <c r="AG92" s="57" t="n"/>
      <c r="AH92" s="57" t="n"/>
      <c r="AI92" s="56">
        <f>IFERROR(IF($A92="","",$AD92+$AE92-$AF92+$AG92-$AH92),"")</f>
        <v/>
      </c>
      <c r="AJ92" s="57" t="n"/>
      <c r="AK92" s="57" t="n"/>
      <c r="AL92" s="57" t="n"/>
      <c r="AM92" s="56">
        <f>IFERROR(IF($A92="","",$L92-$AJ92),"")</f>
        <v/>
      </c>
      <c r="AN92" s="56">
        <f>IFERROR(IF($A92="","",$AM92/$AJ92),"")</f>
        <v/>
      </c>
      <c r="AO92" s="56">
        <f>IFERROR(IF($A92="","",$W92-$AK92),"")</f>
        <v/>
      </c>
      <c r="AP92" s="56">
        <f>IFERROR(IF($A92="","",$AO92/$AK92),"")</f>
        <v/>
      </c>
      <c r="AQ92" s="56">
        <f>IFERROR(IF($A92="","",$AB92-$AL92),"")</f>
        <v/>
      </c>
      <c r="AR92" s="56">
        <f>IFERROR(IF($A92="","",$AQ92/$AL92),"")</f>
        <v/>
      </c>
      <c r="AS92" s="57" t="n"/>
      <c r="AT92" s="57" t="n"/>
      <c r="AU92" s="57" t="n"/>
      <c r="AV92" s="29" t="n"/>
      <c r="AW92" s="30" t="n"/>
      <c r="AX92" s="31" t="n"/>
      <c r="AY92" s="31" t="n"/>
      <c r="AZ92" s="31" t="n"/>
    </row>
    <row r="93">
      <c r="A93" s="26" t="n"/>
      <c r="B93" s="18">
        <f>IFERROR(IF($A93="","",DAY($A93+32-DAY($A93+32))),"")</f>
        <v/>
      </c>
      <c r="C93" s="27" t="n"/>
      <c r="D93" s="27" t="n"/>
      <c r="E93" s="27" t="n"/>
      <c r="F93" s="54">
        <f>IFERROR(IF($A93="","",$D93/$C93),"")</f>
        <v/>
      </c>
      <c r="G93" s="57" t="n"/>
      <c r="H93" s="56">
        <f>IFERROR(IF($A93="","",$G93/$D93),"")</f>
        <v/>
      </c>
      <c r="I93" s="56">
        <f>IFERROR(IF($A93="","",$G93/$C93),"")</f>
        <v/>
      </c>
      <c r="J93" s="57" t="n"/>
      <c r="K93" s="57" t="n"/>
      <c r="L93" s="56">
        <f>IFERROR(IF($A93="","",SUM($G93,$J93,$K93)),"")</f>
        <v/>
      </c>
      <c r="M93" s="57" t="n"/>
      <c r="N93" s="57" t="n"/>
      <c r="O93" s="57" t="n"/>
      <c r="P93" s="57" t="n"/>
      <c r="Q93" s="57" t="n"/>
      <c r="R93" s="57" t="n"/>
      <c r="S93" s="57" t="n"/>
      <c r="T93" s="57" t="n"/>
      <c r="U93" s="56">
        <f>IFERROR(IF($A93="","",SUM($M93:$O93)),"")</f>
        <v/>
      </c>
      <c r="V93" s="56">
        <f>IFERROR(IF($A93="","",SUM($P93:$S93)),"")</f>
        <v/>
      </c>
      <c r="W93" s="56">
        <f>IFERROR(IF($A93="","",$L93-$U93-$V93),"")</f>
        <v/>
      </c>
      <c r="X93" s="54">
        <f>IFERROR(IF($A93="","",$W93/$L93),"")</f>
        <v/>
      </c>
      <c r="Y93" s="57" t="n"/>
      <c r="Z93" s="56">
        <f>IFERROR(IF($A93="","",$L93*Dashboard!$E$3),"")</f>
        <v/>
      </c>
      <c r="AA93" s="56">
        <f>IFERROR(IF($A93="","",$L93*Dashboard!$E$4),"")</f>
        <v/>
      </c>
      <c r="AB93" s="56">
        <f>IFERROR(IF($A93="","",$W93-$Y93-$Z93-$AA93),"")</f>
        <v/>
      </c>
      <c r="AC93" s="54">
        <f>IFERROR(IF($A93="","",$AB93/$L93),"")</f>
        <v/>
      </c>
      <c r="AD93" s="57" t="n"/>
      <c r="AE93" s="57" t="n"/>
      <c r="AF93" s="57" t="n"/>
      <c r="AG93" s="57" t="n"/>
      <c r="AH93" s="57" t="n"/>
      <c r="AI93" s="56">
        <f>IFERROR(IF($A93="","",$AD93+$AE93-$AF93+$AG93-$AH93),"")</f>
        <v/>
      </c>
      <c r="AJ93" s="57" t="n"/>
      <c r="AK93" s="57" t="n"/>
      <c r="AL93" s="57" t="n"/>
      <c r="AM93" s="56">
        <f>IFERROR(IF($A93="","",$L93-$AJ93),"")</f>
        <v/>
      </c>
      <c r="AN93" s="56">
        <f>IFERROR(IF($A93="","",$AM93/$AJ93),"")</f>
        <v/>
      </c>
      <c r="AO93" s="56">
        <f>IFERROR(IF($A93="","",$W93-$AK93),"")</f>
        <v/>
      </c>
      <c r="AP93" s="56">
        <f>IFERROR(IF($A93="","",$AO93/$AK93),"")</f>
        <v/>
      </c>
      <c r="AQ93" s="56">
        <f>IFERROR(IF($A93="","",$AB93-$AL93),"")</f>
        <v/>
      </c>
      <c r="AR93" s="56">
        <f>IFERROR(IF($A93="","",$AQ93/$AL93),"")</f>
        <v/>
      </c>
      <c r="AS93" s="57" t="n"/>
      <c r="AT93" s="57" t="n"/>
      <c r="AU93" s="57" t="n"/>
      <c r="AV93" s="29" t="n"/>
      <c r="AW93" s="30" t="n"/>
      <c r="AX93" s="31" t="n"/>
      <c r="AY93" s="31" t="n"/>
      <c r="AZ93" s="31" t="n"/>
    </row>
    <row r="94">
      <c r="A94" s="26" t="n"/>
      <c r="B94" s="18">
        <f>IFERROR(IF($A94="","",DAY($A94+32-DAY($A94+32))),"")</f>
        <v/>
      </c>
      <c r="C94" s="27" t="n"/>
      <c r="D94" s="27" t="n"/>
      <c r="E94" s="27" t="n"/>
      <c r="F94" s="54">
        <f>IFERROR(IF($A94="","",$D94/$C94),"")</f>
        <v/>
      </c>
      <c r="G94" s="57" t="n"/>
      <c r="H94" s="56">
        <f>IFERROR(IF($A94="","",$G94/$D94),"")</f>
        <v/>
      </c>
      <c r="I94" s="56">
        <f>IFERROR(IF($A94="","",$G94/$C94),"")</f>
        <v/>
      </c>
      <c r="J94" s="57" t="n"/>
      <c r="K94" s="57" t="n"/>
      <c r="L94" s="56">
        <f>IFERROR(IF($A94="","",SUM($G94,$J94,$K94)),"")</f>
        <v/>
      </c>
      <c r="M94" s="57" t="n"/>
      <c r="N94" s="57" t="n"/>
      <c r="O94" s="57" t="n"/>
      <c r="P94" s="57" t="n"/>
      <c r="Q94" s="57" t="n"/>
      <c r="R94" s="57" t="n"/>
      <c r="S94" s="57" t="n"/>
      <c r="T94" s="57" t="n"/>
      <c r="U94" s="56">
        <f>IFERROR(IF($A94="","",SUM($M94:$O94)),"")</f>
        <v/>
      </c>
      <c r="V94" s="56">
        <f>IFERROR(IF($A94="","",SUM($P94:$S94)),"")</f>
        <v/>
      </c>
      <c r="W94" s="56">
        <f>IFERROR(IF($A94="","",$L94-$U94-$V94),"")</f>
        <v/>
      </c>
      <c r="X94" s="54">
        <f>IFERROR(IF($A94="","",$W94/$L94),"")</f>
        <v/>
      </c>
      <c r="Y94" s="57" t="n"/>
      <c r="Z94" s="56">
        <f>IFERROR(IF($A94="","",$L94*Dashboard!$E$3),"")</f>
        <v/>
      </c>
      <c r="AA94" s="56">
        <f>IFERROR(IF($A94="","",$L94*Dashboard!$E$4),"")</f>
        <v/>
      </c>
      <c r="AB94" s="56">
        <f>IFERROR(IF($A94="","",$W94-$Y94-$Z94-$AA94),"")</f>
        <v/>
      </c>
      <c r="AC94" s="54">
        <f>IFERROR(IF($A94="","",$AB94/$L94),"")</f>
        <v/>
      </c>
      <c r="AD94" s="57" t="n"/>
      <c r="AE94" s="57" t="n"/>
      <c r="AF94" s="57" t="n"/>
      <c r="AG94" s="57" t="n"/>
      <c r="AH94" s="57" t="n"/>
      <c r="AI94" s="56">
        <f>IFERROR(IF($A94="","",$AD94+$AE94-$AF94+$AG94-$AH94),"")</f>
        <v/>
      </c>
      <c r="AJ94" s="57" t="n"/>
      <c r="AK94" s="57" t="n"/>
      <c r="AL94" s="57" t="n"/>
      <c r="AM94" s="56">
        <f>IFERROR(IF($A94="","",$L94-$AJ94),"")</f>
        <v/>
      </c>
      <c r="AN94" s="56">
        <f>IFERROR(IF($A94="","",$AM94/$AJ94),"")</f>
        <v/>
      </c>
      <c r="AO94" s="56">
        <f>IFERROR(IF($A94="","",$W94-$AK94),"")</f>
        <v/>
      </c>
      <c r="AP94" s="56">
        <f>IFERROR(IF($A94="","",$AO94/$AK94),"")</f>
        <v/>
      </c>
      <c r="AQ94" s="56">
        <f>IFERROR(IF($A94="","",$AB94-$AL94),"")</f>
        <v/>
      </c>
      <c r="AR94" s="56">
        <f>IFERROR(IF($A94="","",$AQ94/$AL94),"")</f>
        <v/>
      </c>
      <c r="AS94" s="57" t="n"/>
      <c r="AT94" s="57" t="n"/>
      <c r="AU94" s="57" t="n"/>
      <c r="AV94" s="29" t="n"/>
      <c r="AW94" s="30" t="n"/>
      <c r="AX94" s="31" t="n"/>
      <c r="AY94" s="31" t="n"/>
      <c r="AZ94" s="31" t="n"/>
    </row>
    <row r="95">
      <c r="A95" s="26" t="n"/>
      <c r="B95" s="18">
        <f>IFERROR(IF($A95="","",DAY($A95+32-DAY($A95+32))),"")</f>
        <v/>
      </c>
      <c r="C95" s="27" t="n"/>
      <c r="D95" s="27" t="n"/>
      <c r="E95" s="27" t="n"/>
      <c r="F95" s="54">
        <f>IFERROR(IF($A95="","",$D95/$C95),"")</f>
        <v/>
      </c>
      <c r="G95" s="57" t="n"/>
      <c r="H95" s="56">
        <f>IFERROR(IF($A95="","",$G95/$D95),"")</f>
        <v/>
      </c>
      <c r="I95" s="56">
        <f>IFERROR(IF($A95="","",$G95/$C95),"")</f>
        <v/>
      </c>
      <c r="J95" s="57" t="n"/>
      <c r="K95" s="57" t="n"/>
      <c r="L95" s="56">
        <f>IFERROR(IF($A95="","",SUM($G95,$J95,$K95)),"")</f>
        <v/>
      </c>
      <c r="M95" s="57" t="n"/>
      <c r="N95" s="57" t="n"/>
      <c r="O95" s="57" t="n"/>
      <c r="P95" s="57" t="n"/>
      <c r="Q95" s="57" t="n"/>
      <c r="R95" s="57" t="n"/>
      <c r="S95" s="57" t="n"/>
      <c r="T95" s="57" t="n"/>
      <c r="U95" s="56">
        <f>IFERROR(IF($A95="","",SUM($M95:$O95)),"")</f>
        <v/>
      </c>
      <c r="V95" s="56">
        <f>IFERROR(IF($A95="","",SUM($P95:$S95)),"")</f>
        <v/>
      </c>
      <c r="W95" s="56">
        <f>IFERROR(IF($A95="","",$L95-$U95-$V95),"")</f>
        <v/>
      </c>
      <c r="X95" s="54">
        <f>IFERROR(IF($A95="","",$W95/$L95),"")</f>
        <v/>
      </c>
      <c r="Y95" s="57" t="n"/>
      <c r="Z95" s="56">
        <f>IFERROR(IF($A95="","",$L95*Dashboard!$E$3),"")</f>
        <v/>
      </c>
      <c r="AA95" s="56">
        <f>IFERROR(IF($A95="","",$L95*Dashboard!$E$4),"")</f>
        <v/>
      </c>
      <c r="AB95" s="56">
        <f>IFERROR(IF($A95="","",$W95-$Y95-$Z95-$AA95),"")</f>
        <v/>
      </c>
      <c r="AC95" s="54">
        <f>IFERROR(IF($A95="","",$AB95/$L95),"")</f>
        <v/>
      </c>
      <c r="AD95" s="57" t="n"/>
      <c r="AE95" s="57" t="n"/>
      <c r="AF95" s="57" t="n"/>
      <c r="AG95" s="57" t="n"/>
      <c r="AH95" s="57" t="n"/>
      <c r="AI95" s="56">
        <f>IFERROR(IF($A95="","",$AD95+$AE95-$AF95+$AG95-$AH95),"")</f>
        <v/>
      </c>
      <c r="AJ95" s="57" t="n"/>
      <c r="AK95" s="57" t="n"/>
      <c r="AL95" s="57" t="n"/>
      <c r="AM95" s="56">
        <f>IFERROR(IF($A95="","",$L95-$AJ95),"")</f>
        <v/>
      </c>
      <c r="AN95" s="56">
        <f>IFERROR(IF($A95="","",$AM95/$AJ95),"")</f>
        <v/>
      </c>
      <c r="AO95" s="56">
        <f>IFERROR(IF($A95="","",$W95-$AK95),"")</f>
        <v/>
      </c>
      <c r="AP95" s="56">
        <f>IFERROR(IF($A95="","",$AO95/$AK95),"")</f>
        <v/>
      </c>
      <c r="AQ95" s="56">
        <f>IFERROR(IF($A95="","",$AB95-$AL95),"")</f>
        <v/>
      </c>
      <c r="AR95" s="56">
        <f>IFERROR(IF($A95="","",$AQ95/$AL95),"")</f>
        <v/>
      </c>
      <c r="AS95" s="57" t="n"/>
      <c r="AT95" s="57" t="n"/>
      <c r="AU95" s="57" t="n"/>
      <c r="AV95" s="29" t="n"/>
      <c r="AW95" s="30" t="n"/>
      <c r="AX95" s="31" t="n"/>
      <c r="AY95" s="31" t="n"/>
      <c r="AZ95" s="31" t="n"/>
    </row>
    <row r="96">
      <c r="A96" s="26" t="n"/>
      <c r="B96" s="18">
        <f>IFERROR(IF($A96="","",DAY($A96+32-DAY($A96+32))),"")</f>
        <v/>
      </c>
      <c r="C96" s="27" t="n"/>
      <c r="D96" s="27" t="n"/>
      <c r="E96" s="27" t="n"/>
      <c r="F96" s="54">
        <f>IFERROR(IF($A96="","",$D96/$C96),"")</f>
        <v/>
      </c>
      <c r="G96" s="57" t="n"/>
      <c r="H96" s="56">
        <f>IFERROR(IF($A96="","",$G96/$D96),"")</f>
        <v/>
      </c>
      <c r="I96" s="56">
        <f>IFERROR(IF($A96="","",$G96/$C96),"")</f>
        <v/>
      </c>
      <c r="J96" s="57" t="n"/>
      <c r="K96" s="57" t="n"/>
      <c r="L96" s="56">
        <f>IFERROR(IF($A96="","",SUM($G96,$J96,$K96)),"")</f>
        <v/>
      </c>
      <c r="M96" s="57" t="n"/>
      <c r="N96" s="57" t="n"/>
      <c r="O96" s="57" t="n"/>
      <c r="P96" s="57" t="n"/>
      <c r="Q96" s="57" t="n"/>
      <c r="R96" s="57" t="n"/>
      <c r="S96" s="57" t="n"/>
      <c r="T96" s="57" t="n"/>
      <c r="U96" s="56">
        <f>IFERROR(IF($A96="","",SUM($M96:$O96)),"")</f>
        <v/>
      </c>
      <c r="V96" s="56">
        <f>IFERROR(IF($A96="","",SUM($P96:$S96)),"")</f>
        <v/>
      </c>
      <c r="W96" s="56">
        <f>IFERROR(IF($A96="","",$L96-$U96-$V96),"")</f>
        <v/>
      </c>
      <c r="X96" s="54">
        <f>IFERROR(IF($A96="","",$W96/$L96),"")</f>
        <v/>
      </c>
      <c r="Y96" s="57" t="n"/>
      <c r="Z96" s="56">
        <f>IFERROR(IF($A96="","",$L96*Dashboard!$E$3),"")</f>
        <v/>
      </c>
      <c r="AA96" s="56">
        <f>IFERROR(IF($A96="","",$L96*Dashboard!$E$4),"")</f>
        <v/>
      </c>
      <c r="AB96" s="56">
        <f>IFERROR(IF($A96="","",$W96-$Y96-$Z96-$AA96),"")</f>
        <v/>
      </c>
      <c r="AC96" s="54">
        <f>IFERROR(IF($A96="","",$AB96/$L96),"")</f>
        <v/>
      </c>
      <c r="AD96" s="57" t="n"/>
      <c r="AE96" s="57" t="n"/>
      <c r="AF96" s="57" t="n"/>
      <c r="AG96" s="57" t="n"/>
      <c r="AH96" s="57" t="n"/>
      <c r="AI96" s="56">
        <f>IFERROR(IF($A96="","",$AD96+$AE96-$AF96+$AG96-$AH96),"")</f>
        <v/>
      </c>
      <c r="AJ96" s="57" t="n"/>
      <c r="AK96" s="57" t="n"/>
      <c r="AL96" s="57" t="n"/>
      <c r="AM96" s="56">
        <f>IFERROR(IF($A96="","",$L96-$AJ96),"")</f>
        <v/>
      </c>
      <c r="AN96" s="56">
        <f>IFERROR(IF($A96="","",$AM96/$AJ96),"")</f>
        <v/>
      </c>
      <c r="AO96" s="56">
        <f>IFERROR(IF($A96="","",$W96-$AK96),"")</f>
        <v/>
      </c>
      <c r="AP96" s="56">
        <f>IFERROR(IF($A96="","",$AO96/$AK96),"")</f>
        <v/>
      </c>
      <c r="AQ96" s="56">
        <f>IFERROR(IF($A96="","",$AB96-$AL96),"")</f>
        <v/>
      </c>
      <c r="AR96" s="56">
        <f>IFERROR(IF($A96="","",$AQ96/$AL96),"")</f>
        <v/>
      </c>
      <c r="AS96" s="57" t="n"/>
      <c r="AT96" s="57" t="n"/>
      <c r="AU96" s="57" t="n"/>
      <c r="AV96" s="29" t="n"/>
      <c r="AW96" s="30" t="n"/>
      <c r="AX96" s="31" t="n"/>
      <c r="AY96" s="31" t="n"/>
      <c r="AZ96" s="31" t="n"/>
    </row>
    <row r="97">
      <c r="A97" s="26" t="n"/>
      <c r="B97" s="18">
        <f>IFERROR(IF($A97="","",DAY($A97+32-DAY($A97+32))),"")</f>
        <v/>
      </c>
      <c r="C97" s="27" t="n"/>
      <c r="D97" s="27" t="n"/>
      <c r="E97" s="27" t="n"/>
      <c r="F97" s="54">
        <f>IFERROR(IF($A97="","",$D97/$C97),"")</f>
        <v/>
      </c>
      <c r="G97" s="57" t="n"/>
      <c r="H97" s="56">
        <f>IFERROR(IF($A97="","",$G97/$D97),"")</f>
        <v/>
      </c>
      <c r="I97" s="56">
        <f>IFERROR(IF($A97="","",$G97/$C97),"")</f>
        <v/>
      </c>
      <c r="J97" s="57" t="n"/>
      <c r="K97" s="57" t="n"/>
      <c r="L97" s="56">
        <f>IFERROR(IF($A97="","",SUM($G97,$J97,$K97)),"")</f>
        <v/>
      </c>
      <c r="M97" s="57" t="n"/>
      <c r="N97" s="57" t="n"/>
      <c r="O97" s="57" t="n"/>
      <c r="P97" s="57" t="n"/>
      <c r="Q97" s="57" t="n"/>
      <c r="R97" s="57" t="n"/>
      <c r="S97" s="57" t="n"/>
      <c r="T97" s="57" t="n"/>
      <c r="U97" s="56">
        <f>IFERROR(IF($A97="","",SUM($M97:$O97)),"")</f>
        <v/>
      </c>
      <c r="V97" s="56">
        <f>IFERROR(IF($A97="","",SUM($P97:$S97)),"")</f>
        <v/>
      </c>
      <c r="W97" s="56">
        <f>IFERROR(IF($A97="","",$L97-$U97-$V97),"")</f>
        <v/>
      </c>
      <c r="X97" s="54">
        <f>IFERROR(IF($A97="","",$W97/$L97),"")</f>
        <v/>
      </c>
      <c r="Y97" s="57" t="n"/>
      <c r="Z97" s="56">
        <f>IFERROR(IF($A97="","",$L97*Dashboard!$E$3),"")</f>
        <v/>
      </c>
      <c r="AA97" s="56">
        <f>IFERROR(IF($A97="","",$L97*Dashboard!$E$4),"")</f>
        <v/>
      </c>
      <c r="AB97" s="56">
        <f>IFERROR(IF($A97="","",$W97-$Y97-$Z97-$AA97),"")</f>
        <v/>
      </c>
      <c r="AC97" s="54">
        <f>IFERROR(IF($A97="","",$AB97/$L97),"")</f>
        <v/>
      </c>
      <c r="AD97" s="57" t="n"/>
      <c r="AE97" s="57" t="n"/>
      <c r="AF97" s="57" t="n"/>
      <c r="AG97" s="57" t="n"/>
      <c r="AH97" s="57" t="n"/>
      <c r="AI97" s="56">
        <f>IFERROR(IF($A97="","",$AD97+$AE97-$AF97+$AG97-$AH97),"")</f>
        <v/>
      </c>
      <c r="AJ97" s="57" t="n"/>
      <c r="AK97" s="57" t="n"/>
      <c r="AL97" s="57" t="n"/>
      <c r="AM97" s="56">
        <f>IFERROR(IF($A97="","",$L97-$AJ97),"")</f>
        <v/>
      </c>
      <c r="AN97" s="56">
        <f>IFERROR(IF($A97="","",$AM97/$AJ97),"")</f>
        <v/>
      </c>
      <c r="AO97" s="56">
        <f>IFERROR(IF($A97="","",$W97-$AK97),"")</f>
        <v/>
      </c>
      <c r="AP97" s="56">
        <f>IFERROR(IF($A97="","",$AO97/$AK97),"")</f>
        <v/>
      </c>
      <c r="AQ97" s="56">
        <f>IFERROR(IF($A97="","",$AB97-$AL97),"")</f>
        <v/>
      </c>
      <c r="AR97" s="56">
        <f>IFERROR(IF($A97="","",$AQ97/$AL97),"")</f>
        <v/>
      </c>
      <c r="AS97" s="57" t="n"/>
      <c r="AT97" s="57" t="n"/>
      <c r="AU97" s="57" t="n"/>
      <c r="AV97" s="29" t="n"/>
      <c r="AW97" s="30" t="n"/>
      <c r="AX97" s="31" t="n"/>
      <c r="AY97" s="31" t="n"/>
      <c r="AZ97" s="31" t="n"/>
    </row>
    <row r="98">
      <c r="A98" s="26" t="n"/>
      <c r="B98" s="18">
        <f>IFERROR(IF($A98="","",DAY($A98+32-DAY($A98+32))),"")</f>
        <v/>
      </c>
      <c r="C98" s="27" t="n"/>
      <c r="D98" s="27" t="n"/>
      <c r="E98" s="27" t="n"/>
      <c r="F98" s="54">
        <f>IFERROR(IF($A98="","",$D98/$C98),"")</f>
        <v/>
      </c>
      <c r="G98" s="57" t="n"/>
      <c r="H98" s="56">
        <f>IFERROR(IF($A98="","",$G98/$D98),"")</f>
        <v/>
      </c>
      <c r="I98" s="56">
        <f>IFERROR(IF($A98="","",$G98/$C98),"")</f>
        <v/>
      </c>
      <c r="J98" s="57" t="n"/>
      <c r="K98" s="57" t="n"/>
      <c r="L98" s="56">
        <f>IFERROR(IF($A98="","",SUM($G98,$J98,$K98)),"")</f>
        <v/>
      </c>
      <c r="M98" s="57" t="n"/>
      <c r="N98" s="57" t="n"/>
      <c r="O98" s="57" t="n"/>
      <c r="P98" s="57" t="n"/>
      <c r="Q98" s="57" t="n"/>
      <c r="R98" s="57" t="n"/>
      <c r="S98" s="57" t="n"/>
      <c r="T98" s="57" t="n"/>
      <c r="U98" s="56">
        <f>IFERROR(IF($A98="","",SUM($M98:$O98)),"")</f>
        <v/>
      </c>
      <c r="V98" s="56">
        <f>IFERROR(IF($A98="","",SUM($P98:$S98)),"")</f>
        <v/>
      </c>
      <c r="W98" s="56">
        <f>IFERROR(IF($A98="","",$L98-$U98-$V98),"")</f>
        <v/>
      </c>
      <c r="X98" s="54">
        <f>IFERROR(IF($A98="","",$W98/$L98),"")</f>
        <v/>
      </c>
      <c r="Y98" s="57" t="n"/>
      <c r="Z98" s="56">
        <f>IFERROR(IF($A98="","",$L98*Dashboard!$E$3),"")</f>
        <v/>
      </c>
      <c r="AA98" s="56">
        <f>IFERROR(IF($A98="","",$L98*Dashboard!$E$4),"")</f>
        <v/>
      </c>
      <c r="AB98" s="56">
        <f>IFERROR(IF($A98="","",$W98-$Y98-$Z98-$AA98),"")</f>
        <v/>
      </c>
      <c r="AC98" s="54">
        <f>IFERROR(IF($A98="","",$AB98/$L98),"")</f>
        <v/>
      </c>
      <c r="AD98" s="57" t="n"/>
      <c r="AE98" s="57" t="n"/>
      <c r="AF98" s="57" t="n"/>
      <c r="AG98" s="57" t="n"/>
      <c r="AH98" s="57" t="n"/>
      <c r="AI98" s="56">
        <f>IFERROR(IF($A98="","",$AD98+$AE98-$AF98+$AG98-$AH98),"")</f>
        <v/>
      </c>
      <c r="AJ98" s="57" t="n"/>
      <c r="AK98" s="57" t="n"/>
      <c r="AL98" s="57" t="n"/>
      <c r="AM98" s="56">
        <f>IFERROR(IF($A98="","",$L98-$AJ98),"")</f>
        <v/>
      </c>
      <c r="AN98" s="56">
        <f>IFERROR(IF($A98="","",$AM98/$AJ98),"")</f>
        <v/>
      </c>
      <c r="AO98" s="56">
        <f>IFERROR(IF($A98="","",$W98-$AK98),"")</f>
        <v/>
      </c>
      <c r="AP98" s="56">
        <f>IFERROR(IF($A98="","",$AO98/$AK98),"")</f>
        <v/>
      </c>
      <c r="AQ98" s="56">
        <f>IFERROR(IF($A98="","",$AB98-$AL98),"")</f>
        <v/>
      </c>
      <c r="AR98" s="56">
        <f>IFERROR(IF($A98="","",$AQ98/$AL98),"")</f>
        <v/>
      </c>
      <c r="AS98" s="57" t="n"/>
      <c r="AT98" s="57" t="n"/>
      <c r="AU98" s="57" t="n"/>
      <c r="AV98" s="29" t="n"/>
      <c r="AW98" s="30" t="n"/>
      <c r="AX98" s="31" t="n"/>
      <c r="AY98" s="31" t="n"/>
      <c r="AZ98" s="31" t="n"/>
    </row>
    <row r="99">
      <c r="A99" s="26" t="n"/>
      <c r="B99" s="18">
        <f>IFERROR(IF($A99="","",DAY($A99+32-DAY($A99+32))),"")</f>
        <v/>
      </c>
      <c r="C99" s="27" t="n"/>
      <c r="D99" s="27" t="n"/>
      <c r="E99" s="27" t="n"/>
      <c r="F99" s="54">
        <f>IFERROR(IF($A99="","",$D99/$C99),"")</f>
        <v/>
      </c>
      <c r="G99" s="57" t="n"/>
      <c r="H99" s="56">
        <f>IFERROR(IF($A99="","",$G99/$D99),"")</f>
        <v/>
      </c>
      <c r="I99" s="56">
        <f>IFERROR(IF($A99="","",$G99/$C99),"")</f>
        <v/>
      </c>
      <c r="J99" s="57" t="n"/>
      <c r="K99" s="57" t="n"/>
      <c r="L99" s="56">
        <f>IFERROR(IF($A99="","",SUM($G99,$J99,$K99)),"")</f>
        <v/>
      </c>
      <c r="M99" s="57" t="n"/>
      <c r="N99" s="57" t="n"/>
      <c r="O99" s="57" t="n"/>
      <c r="P99" s="57" t="n"/>
      <c r="Q99" s="57" t="n"/>
      <c r="R99" s="57" t="n"/>
      <c r="S99" s="57" t="n"/>
      <c r="T99" s="57" t="n"/>
      <c r="U99" s="56">
        <f>IFERROR(IF($A99="","",SUM($M99:$O99)),"")</f>
        <v/>
      </c>
      <c r="V99" s="56">
        <f>IFERROR(IF($A99="","",SUM($P99:$S99)),"")</f>
        <v/>
      </c>
      <c r="W99" s="56">
        <f>IFERROR(IF($A99="","",$L99-$U99-$V99),"")</f>
        <v/>
      </c>
      <c r="X99" s="54">
        <f>IFERROR(IF($A99="","",$W99/$L99),"")</f>
        <v/>
      </c>
      <c r="Y99" s="57" t="n"/>
      <c r="Z99" s="56">
        <f>IFERROR(IF($A99="","",$L99*Dashboard!$E$3),"")</f>
        <v/>
      </c>
      <c r="AA99" s="56">
        <f>IFERROR(IF($A99="","",$L99*Dashboard!$E$4),"")</f>
        <v/>
      </c>
      <c r="AB99" s="56">
        <f>IFERROR(IF($A99="","",$W99-$Y99-$Z99-$AA99),"")</f>
        <v/>
      </c>
      <c r="AC99" s="54">
        <f>IFERROR(IF($A99="","",$AB99/$L99),"")</f>
        <v/>
      </c>
      <c r="AD99" s="57" t="n"/>
      <c r="AE99" s="57" t="n"/>
      <c r="AF99" s="57" t="n"/>
      <c r="AG99" s="57" t="n"/>
      <c r="AH99" s="57" t="n"/>
      <c r="AI99" s="56">
        <f>IFERROR(IF($A99="","",$AD99+$AE99-$AF99+$AG99-$AH99),"")</f>
        <v/>
      </c>
      <c r="AJ99" s="57" t="n"/>
      <c r="AK99" s="57" t="n"/>
      <c r="AL99" s="57" t="n"/>
      <c r="AM99" s="56">
        <f>IFERROR(IF($A99="","",$L99-$AJ99),"")</f>
        <v/>
      </c>
      <c r="AN99" s="56">
        <f>IFERROR(IF($A99="","",$AM99/$AJ99),"")</f>
        <v/>
      </c>
      <c r="AO99" s="56">
        <f>IFERROR(IF($A99="","",$W99-$AK99),"")</f>
        <v/>
      </c>
      <c r="AP99" s="56">
        <f>IFERROR(IF($A99="","",$AO99/$AK99),"")</f>
        <v/>
      </c>
      <c r="AQ99" s="56">
        <f>IFERROR(IF($A99="","",$AB99-$AL99),"")</f>
        <v/>
      </c>
      <c r="AR99" s="56">
        <f>IFERROR(IF($A99="","",$AQ99/$AL99),"")</f>
        <v/>
      </c>
      <c r="AS99" s="57" t="n"/>
      <c r="AT99" s="57" t="n"/>
      <c r="AU99" s="57" t="n"/>
      <c r="AV99" s="29" t="n"/>
      <c r="AW99" s="30" t="n"/>
      <c r="AX99" s="31" t="n"/>
      <c r="AY99" s="31" t="n"/>
      <c r="AZ99" s="31" t="n"/>
    </row>
    <row r="100">
      <c r="A100" s="26" t="n"/>
      <c r="B100" s="18">
        <f>IFERROR(IF($A100="","",DAY($A100+32-DAY($A100+32))),"")</f>
        <v/>
      </c>
      <c r="C100" s="27" t="n"/>
      <c r="D100" s="27" t="n"/>
      <c r="E100" s="27" t="n"/>
      <c r="F100" s="54">
        <f>IFERROR(IF($A100="","",$D100/$C100),"")</f>
        <v/>
      </c>
      <c r="G100" s="57" t="n"/>
      <c r="H100" s="56">
        <f>IFERROR(IF($A100="","",$G100/$D100),"")</f>
        <v/>
      </c>
      <c r="I100" s="56">
        <f>IFERROR(IF($A100="","",$G100/$C100),"")</f>
        <v/>
      </c>
      <c r="J100" s="57" t="n"/>
      <c r="K100" s="57" t="n"/>
      <c r="L100" s="56">
        <f>IFERROR(IF($A100="","",SUM($G100,$J100,$K100)),"")</f>
        <v/>
      </c>
      <c r="M100" s="57" t="n"/>
      <c r="N100" s="57" t="n"/>
      <c r="O100" s="57" t="n"/>
      <c r="P100" s="57" t="n"/>
      <c r="Q100" s="57" t="n"/>
      <c r="R100" s="57" t="n"/>
      <c r="S100" s="57" t="n"/>
      <c r="T100" s="57" t="n"/>
      <c r="U100" s="56">
        <f>IFERROR(IF($A100="","",SUM($M100:$O100)),"")</f>
        <v/>
      </c>
      <c r="V100" s="56">
        <f>IFERROR(IF($A100="","",SUM($P100:$S100)),"")</f>
        <v/>
      </c>
      <c r="W100" s="56">
        <f>IFERROR(IF($A100="","",$L100-$U100-$V100),"")</f>
        <v/>
      </c>
      <c r="X100" s="54">
        <f>IFERROR(IF($A100="","",$W100/$L100),"")</f>
        <v/>
      </c>
      <c r="Y100" s="57" t="n"/>
      <c r="Z100" s="56">
        <f>IFERROR(IF($A100="","",$L100*Dashboard!$E$3),"")</f>
        <v/>
      </c>
      <c r="AA100" s="56">
        <f>IFERROR(IF($A100="","",$L100*Dashboard!$E$4),"")</f>
        <v/>
      </c>
      <c r="AB100" s="56">
        <f>IFERROR(IF($A100="","",$W100-$Y100-$Z100-$AA100),"")</f>
        <v/>
      </c>
      <c r="AC100" s="54">
        <f>IFERROR(IF($A100="","",$AB100/$L100),"")</f>
        <v/>
      </c>
      <c r="AD100" s="57" t="n"/>
      <c r="AE100" s="57" t="n"/>
      <c r="AF100" s="57" t="n"/>
      <c r="AG100" s="57" t="n"/>
      <c r="AH100" s="57" t="n"/>
      <c r="AI100" s="56">
        <f>IFERROR(IF($A100="","",$AD100+$AE100-$AF100+$AG100-$AH100),"")</f>
        <v/>
      </c>
      <c r="AJ100" s="57" t="n"/>
      <c r="AK100" s="57" t="n"/>
      <c r="AL100" s="57" t="n"/>
      <c r="AM100" s="56">
        <f>IFERROR(IF($A100="","",$L100-$AJ100),"")</f>
        <v/>
      </c>
      <c r="AN100" s="56">
        <f>IFERROR(IF($A100="","",$AM100/$AJ100),"")</f>
        <v/>
      </c>
      <c r="AO100" s="56">
        <f>IFERROR(IF($A100="","",$W100-$AK100),"")</f>
        <v/>
      </c>
      <c r="AP100" s="56">
        <f>IFERROR(IF($A100="","",$AO100/$AK100),"")</f>
        <v/>
      </c>
      <c r="AQ100" s="56">
        <f>IFERROR(IF($A100="","",$AB100-$AL100),"")</f>
        <v/>
      </c>
      <c r="AR100" s="56">
        <f>IFERROR(IF($A100="","",$AQ100/$AL100),"")</f>
        <v/>
      </c>
      <c r="AS100" s="57" t="n"/>
      <c r="AT100" s="57" t="n"/>
      <c r="AU100" s="57" t="n"/>
      <c r="AV100" s="29" t="n"/>
      <c r="AW100" s="30" t="n"/>
      <c r="AX100" s="31" t="n"/>
      <c r="AY100" s="31" t="n"/>
      <c r="AZ100" s="31" t="n"/>
    </row>
    <row r="101">
      <c r="A101" s="26" t="n"/>
      <c r="B101" s="18">
        <f>IFERROR(IF($A101="","",DAY($A101+32-DAY($A101+32))),"")</f>
        <v/>
      </c>
      <c r="C101" s="27" t="n"/>
      <c r="D101" s="27" t="n"/>
      <c r="E101" s="27" t="n"/>
      <c r="F101" s="54">
        <f>IFERROR(IF($A101="","",$D101/$C101),"")</f>
        <v/>
      </c>
      <c r="G101" s="57" t="n"/>
      <c r="H101" s="56">
        <f>IFERROR(IF($A101="","",$G101/$D101),"")</f>
        <v/>
      </c>
      <c r="I101" s="56">
        <f>IFERROR(IF($A101="","",$G101/$C101),"")</f>
        <v/>
      </c>
      <c r="J101" s="57" t="n"/>
      <c r="K101" s="57" t="n"/>
      <c r="L101" s="56">
        <f>IFERROR(IF($A101="","",SUM($G101,$J101,$K101)),"")</f>
        <v/>
      </c>
      <c r="M101" s="57" t="n"/>
      <c r="N101" s="57" t="n"/>
      <c r="O101" s="57" t="n"/>
      <c r="P101" s="57" t="n"/>
      <c r="Q101" s="57" t="n"/>
      <c r="R101" s="57" t="n"/>
      <c r="S101" s="57" t="n"/>
      <c r="T101" s="57" t="n"/>
      <c r="U101" s="56">
        <f>IFERROR(IF($A101="","",SUM($M101:$O101)),"")</f>
        <v/>
      </c>
      <c r="V101" s="56">
        <f>IFERROR(IF($A101="","",SUM($P101:$S101)),"")</f>
        <v/>
      </c>
      <c r="W101" s="56">
        <f>IFERROR(IF($A101="","",$L101-$U101-$V101),"")</f>
        <v/>
      </c>
      <c r="X101" s="54">
        <f>IFERROR(IF($A101="","",$W101/$L101),"")</f>
        <v/>
      </c>
      <c r="Y101" s="57" t="n"/>
      <c r="Z101" s="56">
        <f>IFERROR(IF($A101="","",$L101*Dashboard!$E$3),"")</f>
        <v/>
      </c>
      <c r="AA101" s="56">
        <f>IFERROR(IF($A101="","",$L101*Dashboard!$E$4),"")</f>
        <v/>
      </c>
      <c r="AB101" s="56">
        <f>IFERROR(IF($A101="","",$W101-$Y101-$Z101-$AA101),"")</f>
        <v/>
      </c>
      <c r="AC101" s="54">
        <f>IFERROR(IF($A101="","",$AB101/$L101),"")</f>
        <v/>
      </c>
      <c r="AD101" s="57" t="n"/>
      <c r="AE101" s="57" t="n"/>
      <c r="AF101" s="57" t="n"/>
      <c r="AG101" s="57" t="n"/>
      <c r="AH101" s="57" t="n"/>
      <c r="AI101" s="56">
        <f>IFERROR(IF($A101="","",$AD101+$AE101-$AF101+$AG101-$AH101),"")</f>
        <v/>
      </c>
      <c r="AJ101" s="57" t="n"/>
      <c r="AK101" s="57" t="n"/>
      <c r="AL101" s="57" t="n"/>
      <c r="AM101" s="56">
        <f>IFERROR(IF($A101="","",$L101-$AJ101),"")</f>
        <v/>
      </c>
      <c r="AN101" s="56">
        <f>IFERROR(IF($A101="","",$AM101/$AJ101),"")</f>
        <v/>
      </c>
      <c r="AO101" s="56">
        <f>IFERROR(IF($A101="","",$W101-$AK101),"")</f>
        <v/>
      </c>
      <c r="AP101" s="56">
        <f>IFERROR(IF($A101="","",$AO101/$AK101),"")</f>
        <v/>
      </c>
      <c r="AQ101" s="56">
        <f>IFERROR(IF($A101="","",$AB101-$AL101),"")</f>
        <v/>
      </c>
      <c r="AR101" s="56">
        <f>IFERROR(IF($A101="","",$AQ101/$AL101),"")</f>
        <v/>
      </c>
      <c r="AS101" s="57" t="n"/>
      <c r="AT101" s="57" t="n"/>
      <c r="AU101" s="57" t="n"/>
      <c r="AV101" s="29" t="n"/>
      <c r="AW101" s="30" t="n"/>
      <c r="AX101" s="31" t="n"/>
      <c r="AY101" s="31" t="n"/>
      <c r="AZ101" s="31" t="n"/>
    </row>
    <row r="102">
      <c r="A102" s="26" t="n"/>
      <c r="B102" s="18">
        <f>IFERROR(IF($A102="","",DAY($A102+32-DAY($A102+32))),"")</f>
        <v/>
      </c>
      <c r="C102" s="27" t="n"/>
      <c r="D102" s="27" t="n"/>
      <c r="E102" s="27" t="n"/>
      <c r="F102" s="54">
        <f>IFERROR(IF($A102="","",$D102/$C102),"")</f>
        <v/>
      </c>
      <c r="G102" s="57" t="n"/>
      <c r="H102" s="56">
        <f>IFERROR(IF($A102="","",$G102/$D102),"")</f>
        <v/>
      </c>
      <c r="I102" s="56">
        <f>IFERROR(IF($A102="","",$G102/$C102),"")</f>
        <v/>
      </c>
      <c r="J102" s="57" t="n"/>
      <c r="K102" s="57" t="n"/>
      <c r="L102" s="56">
        <f>IFERROR(IF($A102="","",SUM($G102,$J102,$K102)),"")</f>
        <v/>
      </c>
      <c r="M102" s="57" t="n"/>
      <c r="N102" s="57" t="n"/>
      <c r="O102" s="57" t="n"/>
      <c r="P102" s="57" t="n"/>
      <c r="Q102" s="57" t="n"/>
      <c r="R102" s="57" t="n"/>
      <c r="S102" s="57" t="n"/>
      <c r="T102" s="57" t="n"/>
      <c r="U102" s="56">
        <f>IFERROR(IF($A102="","",SUM($M102:$O102)),"")</f>
        <v/>
      </c>
      <c r="V102" s="56">
        <f>IFERROR(IF($A102="","",SUM($P102:$S102)),"")</f>
        <v/>
      </c>
      <c r="W102" s="56">
        <f>IFERROR(IF($A102="","",$L102-$U102-$V102),"")</f>
        <v/>
      </c>
      <c r="X102" s="54">
        <f>IFERROR(IF($A102="","",$W102/$L102),"")</f>
        <v/>
      </c>
      <c r="Y102" s="57" t="n"/>
      <c r="Z102" s="56">
        <f>IFERROR(IF($A102="","",$L102*Dashboard!$E$3),"")</f>
        <v/>
      </c>
      <c r="AA102" s="56">
        <f>IFERROR(IF($A102="","",$L102*Dashboard!$E$4),"")</f>
        <v/>
      </c>
      <c r="AB102" s="56">
        <f>IFERROR(IF($A102="","",$W102-$Y102-$Z102-$AA102),"")</f>
        <v/>
      </c>
      <c r="AC102" s="54">
        <f>IFERROR(IF($A102="","",$AB102/$L102),"")</f>
        <v/>
      </c>
      <c r="AD102" s="57" t="n"/>
      <c r="AE102" s="57" t="n"/>
      <c r="AF102" s="57" t="n"/>
      <c r="AG102" s="57" t="n"/>
      <c r="AH102" s="57" t="n"/>
      <c r="AI102" s="56">
        <f>IFERROR(IF($A102="","",$AD102+$AE102-$AF102+$AG102-$AH102),"")</f>
        <v/>
      </c>
      <c r="AJ102" s="57" t="n"/>
      <c r="AK102" s="57" t="n"/>
      <c r="AL102" s="57" t="n"/>
      <c r="AM102" s="56">
        <f>IFERROR(IF($A102="","",$L102-$AJ102),"")</f>
        <v/>
      </c>
      <c r="AN102" s="56">
        <f>IFERROR(IF($A102="","",$AM102/$AJ102),"")</f>
        <v/>
      </c>
      <c r="AO102" s="56">
        <f>IFERROR(IF($A102="","",$W102-$AK102),"")</f>
        <v/>
      </c>
      <c r="AP102" s="56">
        <f>IFERROR(IF($A102="","",$AO102/$AK102),"")</f>
        <v/>
      </c>
      <c r="AQ102" s="56">
        <f>IFERROR(IF($A102="","",$AB102-$AL102),"")</f>
        <v/>
      </c>
      <c r="AR102" s="56">
        <f>IFERROR(IF($A102="","",$AQ102/$AL102),"")</f>
        <v/>
      </c>
      <c r="AS102" s="57" t="n"/>
      <c r="AT102" s="57" t="n"/>
      <c r="AU102" s="57" t="n"/>
      <c r="AV102" s="29" t="n"/>
      <c r="AW102" s="30" t="n"/>
      <c r="AX102" s="31" t="n"/>
      <c r="AY102" s="31" t="n"/>
      <c r="AZ102" s="31" t="n"/>
    </row>
    <row r="103">
      <c r="A103" s="26" t="n"/>
      <c r="B103" s="18">
        <f>IFERROR(IF($A103="","",DAY($A103+32-DAY($A103+32))),"")</f>
        <v/>
      </c>
      <c r="C103" s="27" t="n"/>
      <c r="D103" s="27" t="n"/>
      <c r="E103" s="27" t="n"/>
      <c r="F103" s="54">
        <f>IFERROR(IF($A103="","",$D103/$C103),"")</f>
        <v/>
      </c>
      <c r="G103" s="57" t="n"/>
      <c r="H103" s="56">
        <f>IFERROR(IF($A103="","",$G103/$D103),"")</f>
        <v/>
      </c>
      <c r="I103" s="56">
        <f>IFERROR(IF($A103="","",$G103/$C103),"")</f>
        <v/>
      </c>
      <c r="J103" s="57" t="n"/>
      <c r="K103" s="57" t="n"/>
      <c r="L103" s="56">
        <f>IFERROR(IF($A103="","",SUM($G103,$J103,$K103)),"")</f>
        <v/>
      </c>
      <c r="M103" s="57" t="n"/>
      <c r="N103" s="57" t="n"/>
      <c r="O103" s="57" t="n"/>
      <c r="P103" s="57" t="n"/>
      <c r="Q103" s="57" t="n"/>
      <c r="R103" s="57" t="n"/>
      <c r="S103" s="57" t="n"/>
      <c r="T103" s="57" t="n"/>
      <c r="U103" s="56">
        <f>IFERROR(IF($A103="","",SUM($M103:$O103)),"")</f>
        <v/>
      </c>
      <c r="V103" s="56">
        <f>IFERROR(IF($A103="","",SUM($P103:$S103)),"")</f>
        <v/>
      </c>
      <c r="W103" s="56">
        <f>IFERROR(IF($A103="","",$L103-$U103-$V103),"")</f>
        <v/>
      </c>
      <c r="X103" s="54">
        <f>IFERROR(IF($A103="","",$W103/$L103),"")</f>
        <v/>
      </c>
      <c r="Y103" s="57" t="n"/>
      <c r="Z103" s="56">
        <f>IFERROR(IF($A103="","",$L103*Dashboard!$E$3),"")</f>
        <v/>
      </c>
      <c r="AA103" s="56">
        <f>IFERROR(IF($A103="","",$L103*Dashboard!$E$4),"")</f>
        <v/>
      </c>
      <c r="AB103" s="56">
        <f>IFERROR(IF($A103="","",$W103-$Y103-$Z103-$AA103),"")</f>
        <v/>
      </c>
      <c r="AC103" s="54">
        <f>IFERROR(IF($A103="","",$AB103/$L103),"")</f>
        <v/>
      </c>
      <c r="AD103" s="57" t="n"/>
      <c r="AE103" s="57" t="n"/>
      <c r="AF103" s="57" t="n"/>
      <c r="AG103" s="57" t="n"/>
      <c r="AH103" s="57" t="n"/>
      <c r="AI103" s="56">
        <f>IFERROR(IF($A103="","",$AD103+$AE103-$AF103+$AG103-$AH103),"")</f>
        <v/>
      </c>
      <c r="AJ103" s="57" t="n"/>
      <c r="AK103" s="57" t="n"/>
      <c r="AL103" s="57" t="n"/>
      <c r="AM103" s="56">
        <f>IFERROR(IF($A103="","",$L103-$AJ103),"")</f>
        <v/>
      </c>
      <c r="AN103" s="56">
        <f>IFERROR(IF($A103="","",$AM103/$AJ103),"")</f>
        <v/>
      </c>
      <c r="AO103" s="56">
        <f>IFERROR(IF($A103="","",$W103-$AK103),"")</f>
        <v/>
      </c>
      <c r="AP103" s="56">
        <f>IFERROR(IF($A103="","",$AO103/$AK103),"")</f>
        <v/>
      </c>
      <c r="AQ103" s="56">
        <f>IFERROR(IF($A103="","",$AB103-$AL103),"")</f>
        <v/>
      </c>
      <c r="AR103" s="56">
        <f>IFERROR(IF($A103="","",$AQ103/$AL103),"")</f>
        <v/>
      </c>
      <c r="AS103" s="57" t="n"/>
      <c r="AT103" s="57" t="n"/>
      <c r="AU103" s="57" t="n"/>
      <c r="AV103" s="29" t="n"/>
      <c r="AW103" s="30" t="n"/>
      <c r="AX103" s="31" t="n"/>
      <c r="AY103" s="31" t="n"/>
      <c r="AZ103" s="31" t="n"/>
    </row>
    <row r="104">
      <c r="A104" s="26" t="n"/>
      <c r="B104" s="18">
        <f>IFERROR(IF($A104="","",DAY($A104+32-DAY($A104+32))),"")</f>
        <v/>
      </c>
      <c r="C104" s="27" t="n"/>
      <c r="D104" s="27" t="n"/>
      <c r="E104" s="27" t="n"/>
      <c r="F104" s="54">
        <f>IFERROR(IF($A104="","",$D104/$C104),"")</f>
        <v/>
      </c>
      <c r="G104" s="57" t="n"/>
      <c r="H104" s="56">
        <f>IFERROR(IF($A104="","",$G104/$D104),"")</f>
        <v/>
      </c>
      <c r="I104" s="56">
        <f>IFERROR(IF($A104="","",$G104/$C104),"")</f>
        <v/>
      </c>
      <c r="J104" s="57" t="n"/>
      <c r="K104" s="57" t="n"/>
      <c r="L104" s="56">
        <f>IFERROR(IF($A104="","",SUM($G104,$J104,$K104)),"")</f>
        <v/>
      </c>
      <c r="M104" s="57" t="n"/>
      <c r="N104" s="57" t="n"/>
      <c r="O104" s="57" t="n"/>
      <c r="P104" s="57" t="n"/>
      <c r="Q104" s="57" t="n"/>
      <c r="R104" s="57" t="n"/>
      <c r="S104" s="57" t="n"/>
      <c r="T104" s="57" t="n"/>
      <c r="U104" s="56">
        <f>IFERROR(IF($A104="","",SUM($M104:$O104)),"")</f>
        <v/>
      </c>
      <c r="V104" s="56">
        <f>IFERROR(IF($A104="","",SUM($P104:$S104)),"")</f>
        <v/>
      </c>
      <c r="W104" s="56">
        <f>IFERROR(IF($A104="","",$L104-$U104-$V104),"")</f>
        <v/>
      </c>
      <c r="X104" s="54">
        <f>IFERROR(IF($A104="","",$W104/$L104),"")</f>
        <v/>
      </c>
      <c r="Y104" s="57" t="n"/>
      <c r="Z104" s="56">
        <f>IFERROR(IF($A104="","",$L104*Dashboard!$E$3),"")</f>
        <v/>
      </c>
      <c r="AA104" s="56">
        <f>IFERROR(IF($A104="","",$L104*Dashboard!$E$4),"")</f>
        <v/>
      </c>
      <c r="AB104" s="56">
        <f>IFERROR(IF($A104="","",$W104-$Y104-$Z104-$AA104),"")</f>
        <v/>
      </c>
      <c r="AC104" s="54">
        <f>IFERROR(IF($A104="","",$AB104/$L104),"")</f>
        <v/>
      </c>
      <c r="AD104" s="57" t="n"/>
      <c r="AE104" s="57" t="n"/>
      <c r="AF104" s="57" t="n"/>
      <c r="AG104" s="57" t="n"/>
      <c r="AH104" s="57" t="n"/>
      <c r="AI104" s="56">
        <f>IFERROR(IF($A104="","",$AD104+$AE104-$AF104+$AG104-$AH104),"")</f>
        <v/>
      </c>
      <c r="AJ104" s="57" t="n"/>
      <c r="AK104" s="57" t="n"/>
      <c r="AL104" s="57" t="n"/>
      <c r="AM104" s="56">
        <f>IFERROR(IF($A104="","",$L104-$AJ104),"")</f>
        <v/>
      </c>
      <c r="AN104" s="56">
        <f>IFERROR(IF($A104="","",$AM104/$AJ104),"")</f>
        <v/>
      </c>
      <c r="AO104" s="56">
        <f>IFERROR(IF($A104="","",$W104-$AK104),"")</f>
        <v/>
      </c>
      <c r="AP104" s="56">
        <f>IFERROR(IF($A104="","",$AO104/$AK104),"")</f>
        <v/>
      </c>
      <c r="AQ104" s="56">
        <f>IFERROR(IF($A104="","",$AB104-$AL104),"")</f>
        <v/>
      </c>
      <c r="AR104" s="56">
        <f>IFERROR(IF($A104="","",$AQ104/$AL104),"")</f>
        <v/>
      </c>
      <c r="AS104" s="57" t="n"/>
      <c r="AT104" s="57" t="n"/>
      <c r="AU104" s="57" t="n"/>
      <c r="AV104" s="29" t="n"/>
      <c r="AW104" s="30" t="n"/>
      <c r="AX104" s="31" t="n"/>
      <c r="AY104" s="31" t="n"/>
      <c r="AZ104" s="31" t="n"/>
    </row>
  </sheetData>
  <mergeCells count="1">
    <mergeCell ref="A1:AZ1"/>
  </mergeCells>
  <conditionalFormatting sqref="A5:AZ104">
    <cfRule type="expression" priority="1" dxfId="0">
      <formula>AND($A5&lt;&gt;"",$D5&gt;$C5)</formula>
    </cfRule>
  </conditionalFormatting>
  <conditionalFormatting sqref="AW5:AW104">
    <cfRule type="expression" priority="2" dxfId="1">
      <formula>OR($AW5="Draft",$AW5="Under Review")</formula>
    </cfRule>
  </conditionalFormatting>
  <dataValidations count="6">
    <dataValidation sqref="A5:A104" showDropDown="0" showInputMessage="0" showErrorMessage="0" allowBlank="0" type="date" operator="between">
      <formula1>DATE(2026,1,1)</formula1>
      <formula2>DATE(2035,12,31)</formula2>
    </dataValidation>
    <dataValidation sqref="C5:E104" showDropDown="0" showInputMessage="0" showErrorMessage="0" allowBlank="0" type="whole" operator="greaterThanOrEqual">
      <formula1>0</formula1>
    </dataValidation>
    <dataValidation sqref="D5:D104" showDropDown="0" showInputMessage="0" showErrorMessage="0" allowBlank="0" type="custom">
      <formula1>OR($D5="",$C5="",$D5&lt;=$C5)</formula1>
    </dataValidation>
    <dataValidation sqref="G5:G104 J5:T104 Y5:Y104 AD5:AL104 AS5:AU104" showDropDown="0" showInputMessage="0" showErrorMessage="0" allowBlank="0" type="decimal" operator="greaterThanOrEqual">
      <formula1>0</formula1>
    </dataValidation>
    <dataValidation sqref="AV5:AV104" showDropDown="0" showInputMessage="0" showErrorMessage="0" allowBlank="0" type="decimal" operator="between">
      <formula1>0</formula1>
      <formula2>100</formula2>
    </dataValidation>
    <dataValidation sqref="AW5:AW104" showDropDown="0" showInputMessage="0" showErrorMessage="0" allowBlank="0" type="list">
      <formula1>"Draft,Under Review,Final"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208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34" customWidth="1" min="22" max="22"/>
    <col width="34" customWidth="1" min="23" max="23"/>
  </cols>
  <sheetData>
    <row r="1">
      <c r="A1" s="32" t="inlineStr">
        <is>
          <t>Capital Expenditures and Management Actions</t>
        </is>
      </c>
    </row>
    <row r="2">
      <c r="A2" s="8" t="inlineStr">
        <is>
          <t>Capital Expenditure Projects</t>
        </is>
      </c>
    </row>
    <row r="4">
      <c r="A4" s="16" t="inlineStr">
        <is>
          <t>Project ID</t>
        </is>
      </c>
      <c r="B4" s="16" t="inlineStr">
        <is>
          <t>Project Name</t>
        </is>
      </c>
      <c r="C4" s="16" t="inlineStr">
        <is>
          <t>Project Category</t>
        </is>
      </c>
      <c r="D4" s="16" t="inlineStr">
        <is>
          <t>Business Reason</t>
        </is>
      </c>
      <c r="E4" s="16" t="inlineStr">
        <is>
          <t>Approval Date</t>
        </is>
      </c>
      <c r="F4" s="16" t="inlineStr">
        <is>
          <t>Planned Start Date</t>
        </is>
      </c>
      <c r="G4" s="16" t="inlineStr">
        <is>
          <t>Planned Completion Date</t>
        </is>
      </c>
      <c r="H4" s="16" t="inlineStr">
        <is>
          <t>Actual Completion Date</t>
        </is>
      </c>
      <c r="I4" s="16" t="inlineStr">
        <is>
          <t>Project Owner</t>
        </is>
      </c>
      <c r="J4" s="16" t="inlineStr">
        <is>
          <t>Vendor</t>
        </is>
      </c>
      <c r="K4" s="16" t="inlineStr">
        <is>
          <t>Approved Budget</t>
        </is>
      </c>
      <c r="L4" s="16" t="inlineStr">
        <is>
          <t>Amount Spent</t>
        </is>
      </c>
      <c r="M4" s="16" t="inlineStr">
        <is>
          <t>Amount Committed</t>
        </is>
      </c>
      <c r="N4" s="16" t="inlineStr">
        <is>
          <t>Forecast Final Cost</t>
        </is>
      </c>
      <c r="O4" s="16" t="inlineStr">
        <is>
          <t>Remaining Budget</t>
        </is>
      </c>
      <c r="P4" s="16" t="inlineStr">
        <is>
          <t>Variance to Budget</t>
        </is>
      </c>
      <c r="Q4" s="16" t="inlineStr">
        <is>
          <t>Variance Percentage</t>
        </is>
      </c>
      <c r="R4" s="16" t="inlineStr">
        <is>
          <t>Funding Source</t>
        </is>
      </c>
      <c r="S4" s="16" t="inlineStr">
        <is>
          <t>Project Status</t>
        </is>
      </c>
      <c r="T4" s="16" t="inlineStr">
        <is>
          <t>Priority</t>
        </is>
      </c>
      <c r="U4" s="16" t="inlineStr">
        <is>
          <t>Owner Approval Reference</t>
        </is>
      </c>
      <c r="V4" s="16" t="inlineStr">
        <is>
          <t>Latest Update</t>
        </is>
      </c>
      <c r="W4" s="16" t="inlineStr">
        <is>
          <t>Source Document Reference</t>
        </is>
      </c>
    </row>
    <row r="5">
      <c r="A5" s="33" t="inlineStr">
        <is>
          <t>CP-2601</t>
        </is>
      </c>
      <c r="B5" s="34" t="inlineStr">
        <is>
          <t>Guest room corridor carpet replacement</t>
        </is>
      </c>
      <c r="C5" s="33" t="inlineStr">
        <is>
          <t>Guest Rooms</t>
        </is>
      </c>
      <c r="D5" s="34" t="inlineStr">
        <is>
          <t>Replace worn corridor finishes</t>
        </is>
      </c>
      <c r="E5" s="35" t="n">
        <v>46037</v>
      </c>
      <c r="F5" s="35" t="n">
        <v>46055</v>
      </c>
      <c r="G5" s="35" t="n">
        <v>46101</v>
      </c>
      <c r="H5" s="35" t="n">
        <v>46099</v>
      </c>
      <c r="I5" s="33" t="inlineStr">
        <is>
          <t>General Manager</t>
        </is>
      </c>
      <c r="J5" s="33" t="inlineStr">
        <is>
          <t>Coastal Interiors</t>
        </is>
      </c>
      <c r="K5" s="58" t="n">
        <v>185000</v>
      </c>
      <c r="L5" s="58" t="n">
        <v>179500</v>
      </c>
      <c r="M5" s="58" t="n">
        <v>0</v>
      </c>
      <c r="N5" s="56">
        <f>IFERROR(IF($A5="","",$L5+$M5),"")</f>
        <v/>
      </c>
      <c r="O5" s="56">
        <f>IFERROR(IF($A5="","",$K5-$N5),"")</f>
        <v/>
      </c>
      <c r="P5" s="56">
        <f>IFERROR(IF($A5="","",$N5-$K5),"")</f>
        <v/>
      </c>
      <c r="Q5" s="54">
        <f>IFERROR(IF($A5="","",$P5/$K5),"")</f>
        <v/>
      </c>
      <c r="R5" s="33" t="inlineStr">
        <is>
          <t>Reserve Account</t>
        </is>
      </c>
      <c r="S5" s="33" t="inlineStr">
        <is>
          <t>Completed</t>
        </is>
      </c>
      <c r="T5" s="33" t="inlineStr">
        <is>
          <t>High</t>
        </is>
      </c>
      <c r="U5" s="33" t="inlineStr">
        <is>
          <t>OWNER-2026-01</t>
        </is>
      </c>
      <c r="V5" s="34" t="inlineStr">
        <is>
          <t>Installation completed below approved budget.</t>
        </is>
      </c>
      <c r="W5" s="34" t="inlineStr">
        <is>
          <t>Carpet Contract 2026.pdf</t>
        </is>
      </c>
    </row>
    <row r="6">
      <c r="A6" s="33" t="inlineStr">
        <is>
          <t>CP-2602</t>
        </is>
      </c>
      <c r="B6" s="34" t="inlineStr">
        <is>
          <t>Chiller compressor replacement</t>
        </is>
      </c>
      <c r="C6" s="33" t="inlineStr">
        <is>
          <t>Building Systems</t>
        </is>
      </c>
      <c r="D6" s="34" t="inlineStr">
        <is>
          <t>Restore reliable cooling capacity</t>
        </is>
      </c>
      <c r="E6" s="35" t="n">
        <v>46086</v>
      </c>
      <c r="F6" s="35" t="n">
        <v>46143</v>
      </c>
      <c r="G6" s="35" t="n">
        <v>46290</v>
      </c>
      <c r="H6" s="35" t="n"/>
      <c r="I6" s="33" t="inlineStr">
        <is>
          <t>Chief Engineer</t>
        </is>
      </c>
      <c r="J6" s="33" t="inlineStr">
        <is>
          <t>Metro Mechanical</t>
        </is>
      </c>
      <c r="K6" s="58" t="n">
        <v>92000</v>
      </c>
      <c r="L6" s="58" t="n">
        <v>48000</v>
      </c>
      <c r="M6" s="58" t="n">
        <v>56000</v>
      </c>
      <c r="N6" s="56">
        <f>IFERROR(IF($A6="","",$L6+$M6),"")</f>
        <v/>
      </c>
      <c r="O6" s="56">
        <f>IFERROR(IF($A6="","",$K6-$N6),"")</f>
        <v/>
      </c>
      <c r="P6" s="56">
        <f>IFERROR(IF($A6="","",$N6-$K6),"")</f>
        <v/>
      </c>
      <c r="Q6" s="54">
        <f>IFERROR(IF($A6="","",$P6/$K6),"")</f>
        <v/>
      </c>
      <c r="R6" s="33" t="inlineStr">
        <is>
          <t>Owner Contribution</t>
        </is>
      </c>
      <c r="S6" s="33" t="inlineStr">
        <is>
          <t>In Progress</t>
        </is>
      </c>
      <c r="T6" s="33" t="inlineStr">
        <is>
          <t>Critical</t>
        </is>
      </c>
      <c r="U6" s="33" t="inlineStr">
        <is>
          <t>OWNER-2026-03</t>
        </is>
      </c>
      <c r="V6" s="34" t="inlineStr">
        <is>
          <t>Revised compressor lead time may affect completion.</t>
        </is>
      </c>
      <c r="W6" s="34" t="inlineStr">
        <is>
          <t>Chiller Proposal Rev 3.pdf</t>
        </is>
      </c>
    </row>
    <row r="7">
      <c r="A7" s="33" t="inlineStr">
        <is>
          <t>CP-2603</t>
        </is>
      </c>
      <c r="B7" s="34" t="inlineStr">
        <is>
          <t>Lobby seating refresh</t>
        </is>
      </c>
      <c r="C7" s="33" t="inlineStr">
        <is>
          <t>Public Areas</t>
        </is>
      </c>
      <c r="D7" s="34" t="inlineStr">
        <is>
          <t>Improve arrival experience and seating condition</t>
        </is>
      </c>
      <c r="E7" s="35" t="n">
        <v>46063</v>
      </c>
      <c r="F7" s="35" t="n">
        <v>46113</v>
      </c>
      <c r="G7" s="35" t="n">
        <v>46183</v>
      </c>
      <c r="H7" s="35" t="n">
        <v>46179</v>
      </c>
      <c r="I7" s="33" t="inlineStr">
        <is>
          <t>General Manager</t>
        </is>
      </c>
      <c r="J7" s="33" t="inlineStr">
        <is>
          <t>Harbor Design Group</t>
        </is>
      </c>
      <c r="K7" s="58" t="n">
        <v>46000</v>
      </c>
      <c r="L7" s="58" t="n">
        <v>43800</v>
      </c>
      <c r="M7" s="58" t="n">
        <v>0</v>
      </c>
      <c r="N7" s="56">
        <f>IFERROR(IF($A7="","",$L7+$M7),"")</f>
        <v/>
      </c>
      <c r="O7" s="56">
        <f>IFERROR(IF($A7="","",$K7-$N7),"")</f>
        <v/>
      </c>
      <c r="P7" s="56">
        <f>IFERROR(IF($A7="","",$N7-$K7),"")</f>
        <v/>
      </c>
      <c r="Q7" s="54">
        <f>IFERROR(IF($A7="","",$P7/$K7),"")</f>
        <v/>
      </c>
      <c r="R7" s="33" t="inlineStr">
        <is>
          <t>Operating Cash</t>
        </is>
      </c>
      <c r="S7" s="33" t="inlineStr">
        <is>
          <t>Completed</t>
        </is>
      </c>
      <c r="T7" s="33" t="inlineStr">
        <is>
          <t>Medium</t>
        </is>
      </c>
      <c r="U7" s="33" t="inlineStr">
        <is>
          <t>OWNER-2026-02</t>
        </is>
      </c>
      <c r="V7" s="34" t="inlineStr">
        <is>
          <t>Furniture installed and final invoice recorded.</t>
        </is>
      </c>
      <c r="W7" s="34" t="inlineStr">
        <is>
          <t>Lobby Furniture Invoice.pdf</t>
        </is>
      </c>
    </row>
    <row r="8">
      <c r="A8" s="33" t="inlineStr">
        <is>
          <t>CP-2604</t>
        </is>
      </c>
      <c r="B8" s="34" t="inlineStr">
        <is>
          <t>Guest Wi-Fi access point upgrade</t>
        </is>
      </c>
      <c r="C8" s="33" t="inlineStr">
        <is>
          <t>Technology</t>
        </is>
      </c>
      <c r="D8" s="34" t="inlineStr">
        <is>
          <t>Improve coverage on upper guest-room floors</t>
        </is>
      </c>
      <c r="E8" s="35" t="n">
        <v>46154</v>
      </c>
      <c r="F8" s="35" t="n">
        <v>46213</v>
      </c>
      <c r="G8" s="35" t="n">
        <v>46310</v>
      </c>
      <c r="H8" s="35" t="n"/>
      <c r="I8" s="33" t="inlineStr">
        <is>
          <t>Chief Engineer</t>
        </is>
      </c>
      <c r="J8" s="33" t="inlineStr">
        <is>
          <t>Atlantic Network Services</t>
        </is>
      </c>
      <c r="K8" s="58" t="n">
        <v>68000</v>
      </c>
      <c r="L8" s="58" t="n">
        <v>29000</v>
      </c>
      <c r="M8" s="58" t="n">
        <v>34000</v>
      </c>
      <c r="N8" s="56">
        <f>IFERROR(IF($A8="","",$L8+$M8),"")</f>
        <v/>
      </c>
      <c r="O8" s="56">
        <f>IFERROR(IF($A8="","",$K8-$N8),"")</f>
        <v/>
      </c>
      <c r="P8" s="56">
        <f>IFERROR(IF($A8="","",$N8-$K8),"")</f>
        <v/>
      </c>
      <c r="Q8" s="54">
        <f>IFERROR(IF($A8="","",$P8/$K8),"")</f>
        <v/>
      </c>
      <c r="R8" s="33" t="inlineStr">
        <is>
          <t>Reserve Account</t>
        </is>
      </c>
      <c r="S8" s="33" t="inlineStr">
        <is>
          <t>In Progress</t>
        </is>
      </c>
      <c r="T8" s="33" t="inlineStr">
        <is>
          <t>High</t>
        </is>
      </c>
      <c r="U8" s="33" t="inlineStr">
        <is>
          <t>OWNER-2026-05</t>
        </is>
      </c>
      <c r="V8" s="34" t="inlineStr">
        <is>
          <t>Coverage testing is underway on floors eight through ten.</t>
        </is>
      </c>
      <c r="W8" s="34" t="inlineStr">
        <is>
          <t>Wi-Fi Upgrade Scope.xlsx</t>
        </is>
      </c>
    </row>
    <row r="9">
      <c r="A9" s="33" t="inlineStr">
        <is>
          <t>CP-2605</t>
        </is>
      </c>
      <c r="B9" s="34" t="inlineStr">
        <is>
          <t>Kitchen walk-in cooler repair</t>
        </is>
      </c>
      <c r="C9" s="33" t="inlineStr">
        <is>
          <t>Food and Beverage</t>
        </is>
      </c>
      <c r="D9" s="34" t="inlineStr">
        <is>
          <t>Address compressor cycling and temperature instability</t>
        </is>
      </c>
      <c r="E9" s="35" t="n">
        <v>46130</v>
      </c>
      <c r="F9" s="35" t="n">
        <v>46134</v>
      </c>
      <c r="G9" s="35" t="n">
        <v>46277</v>
      </c>
      <c r="H9" s="35" t="n"/>
      <c r="I9" s="33" t="inlineStr">
        <is>
          <t>Food and Beverage Director</t>
        </is>
      </c>
      <c r="J9" s="33" t="inlineStr">
        <is>
          <t>City Refrigeration</t>
        </is>
      </c>
      <c r="K9" s="58" t="n">
        <v>24000</v>
      </c>
      <c r="L9" s="58" t="n">
        <v>16500</v>
      </c>
      <c r="M9" s="58" t="n">
        <v>6200</v>
      </c>
      <c r="N9" s="56">
        <f>IFERROR(IF($A9="","",$L9+$M9),"")</f>
        <v/>
      </c>
      <c r="O9" s="56">
        <f>IFERROR(IF($A9="","",$K9-$N9),"")</f>
        <v/>
      </c>
      <c r="P9" s="56">
        <f>IFERROR(IF($A9="","",$N9-$K9),"")</f>
        <v/>
      </c>
      <c r="Q9" s="54">
        <f>IFERROR(IF($A9="","",$P9/$K9),"")</f>
        <v/>
      </c>
      <c r="R9" s="33" t="inlineStr">
        <is>
          <t>Operating Cash</t>
        </is>
      </c>
      <c r="S9" s="33" t="inlineStr">
        <is>
          <t>On Hold</t>
        </is>
      </c>
      <c r="T9" s="33" t="inlineStr">
        <is>
          <t>High</t>
        </is>
      </c>
      <c r="U9" s="33" t="inlineStr">
        <is>
          <t>OWNER-2026-04</t>
        </is>
      </c>
      <c r="V9" s="34" t="inlineStr">
        <is>
          <t>Work paused pending replacement component availability.</t>
        </is>
      </c>
      <c r="W9" s="34" t="inlineStr">
        <is>
          <t>Cooler Repair Work Order.pdf</t>
        </is>
      </c>
    </row>
    <row r="10">
      <c r="A10" s="33" t="inlineStr">
        <is>
          <t>CP-2606</t>
        </is>
      </c>
      <c r="B10" s="34" t="inlineStr">
        <is>
          <t>Pool deck furniture replacement</t>
        </is>
      </c>
      <c r="C10" s="33" t="inlineStr">
        <is>
          <t>Exterior</t>
        </is>
      </c>
      <c r="D10" s="34" t="inlineStr">
        <is>
          <t>Replace damaged seasonal furniture</t>
        </is>
      </c>
      <c r="E10" s="35" t="n">
        <v>46181</v>
      </c>
      <c r="F10" s="35" t="n">
        <v>46235</v>
      </c>
      <c r="G10" s="35" t="n">
        <v>46300</v>
      </c>
      <c r="H10" s="35" t="n"/>
      <c r="I10" s="33" t="inlineStr">
        <is>
          <t>General Manager</t>
        </is>
      </c>
      <c r="J10" s="33" t="inlineStr">
        <is>
          <t>Suncoast Furnishings</t>
        </is>
      </c>
      <c r="K10" s="58" t="n">
        <v>38000</v>
      </c>
      <c r="L10" s="58" t="n">
        <v>17000</v>
      </c>
      <c r="M10" s="58" t="n">
        <v>18000</v>
      </c>
      <c r="N10" s="56">
        <f>IFERROR(IF($A10="","",$L10+$M10),"")</f>
        <v/>
      </c>
      <c r="O10" s="56">
        <f>IFERROR(IF($A10="","",$K10-$N10),"")</f>
        <v/>
      </c>
      <c r="P10" s="56">
        <f>IFERROR(IF($A10="","",$N10-$K10),"")</f>
        <v/>
      </c>
      <c r="Q10" s="54">
        <f>IFERROR(IF($A10="","",$P10/$K10),"")</f>
        <v/>
      </c>
      <c r="R10" s="33" t="inlineStr">
        <is>
          <t>Operating Cash</t>
        </is>
      </c>
      <c r="S10" s="33" t="inlineStr">
        <is>
          <t>In Progress</t>
        </is>
      </c>
      <c r="T10" s="33" t="inlineStr">
        <is>
          <t>Medium</t>
        </is>
      </c>
      <c r="U10" s="33" t="inlineStr">
        <is>
          <t>OWNER-2026-06</t>
        </is>
      </c>
      <c r="V10" s="34" t="inlineStr">
        <is>
          <t>First shipment received; remaining pieces are scheduled.</t>
        </is>
      </c>
      <c r="W10" s="34" t="inlineStr">
        <is>
          <t>Pool Furniture PO.pdf</t>
        </is>
      </c>
    </row>
    <row r="11">
      <c r="A11" s="33" t="inlineStr">
        <is>
          <t>CP-2607</t>
        </is>
      </c>
      <c r="B11" s="34" t="inlineStr">
        <is>
          <t>Laundry equipment replacement</t>
        </is>
      </c>
      <c r="C11" s="33" t="inlineStr">
        <is>
          <t>Building Systems</t>
        </is>
      </c>
      <c r="D11" s="34" t="inlineStr">
        <is>
          <t>Replace inefficient washer and reduce downtime</t>
        </is>
      </c>
      <c r="E11" s="35" t="n"/>
      <c r="F11" s="35" t="n">
        <v>46327</v>
      </c>
      <c r="G11" s="35" t="n">
        <v>46371</v>
      </c>
      <c r="H11" s="35" t="n"/>
      <c r="I11" s="33" t="inlineStr">
        <is>
          <t>Executive Housekeeper</t>
        </is>
      </c>
      <c r="J11" s="33" t="inlineStr">
        <is>
          <t>Commercial Laundry Systems</t>
        </is>
      </c>
      <c r="K11" s="58" t="n">
        <v>74000</v>
      </c>
      <c r="L11" s="58" t="n">
        <v>0</v>
      </c>
      <c r="M11" s="58" t="n">
        <v>0</v>
      </c>
      <c r="N11" s="56">
        <f>IFERROR(IF($A11="","",$L11+$M11),"")</f>
        <v/>
      </c>
      <c r="O11" s="56">
        <f>IFERROR(IF($A11="","",$K11-$N11),"")</f>
        <v/>
      </c>
      <c r="P11" s="56">
        <f>IFERROR(IF($A11="","",$N11-$K11),"")</f>
        <v/>
      </c>
      <c r="Q11" s="54">
        <f>IFERROR(IF($A11="","",$P11/$K11),"")</f>
        <v/>
      </c>
      <c r="R11" s="33" t="inlineStr">
        <is>
          <t>To Be Determined</t>
        </is>
      </c>
      <c r="S11" s="33" t="inlineStr">
        <is>
          <t>Awaiting Approval</t>
        </is>
      </c>
      <c r="T11" s="33" t="inlineStr">
        <is>
          <t>High</t>
        </is>
      </c>
      <c r="U11" s="33" t="inlineStr">
        <is>
          <t>PENDING-2026-07</t>
        </is>
      </c>
      <c r="V11" s="34" t="inlineStr">
        <is>
          <t>Owner review requested after updated operating-cost analysis.</t>
        </is>
      </c>
      <c r="W11" s="34" t="inlineStr">
        <is>
          <t>Laundry Replacement Analysis.xlsx</t>
        </is>
      </c>
    </row>
    <row r="12">
      <c r="A12" s="33" t="inlineStr">
        <is>
          <t>CP-2608</t>
        </is>
      </c>
      <c r="B12" s="34" t="inlineStr">
        <is>
          <t>Parking lot lighting upgrade</t>
        </is>
      </c>
      <c r="C12" s="33" t="inlineStr">
        <is>
          <t>Life Safety</t>
        </is>
      </c>
      <c r="D12" s="34" t="inlineStr">
        <is>
          <t>Improve nighttime visibility and reduce outages</t>
        </is>
      </c>
      <c r="E12" s="35" t="n">
        <v>46217</v>
      </c>
      <c r="F12" s="35" t="n">
        <v>46266</v>
      </c>
      <c r="G12" s="35" t="n">
        <v>46346</v>
      </c>
      <c r="H12" s="35" t="n"/>
      <c r="I12" s="33" t="inlineStr">
        <is>
          <t>Chief Engineer</t>
        </is>
      </c>
      <c r="J12" s="33" t="inlineStr">
        <is>
          <t>Brightway Electric</t>
        </is>
      </c>
      <c r="K12" s="58" t="n">
        <v>12000</v>
      </c>
      <c r="L12" s="58" t="n">
        <v>3500</v>
      </c>
      <c r="M12" s="58" t="n">
        <v>6900</v>
      </c>
      <c r="N12" s="56">
        <f>IFERROR(IF($A12="","",$L12+$M12),"")</f>
        <v/>
      </c>
      <c r="O12" s="56">
        <f>IFERROR(IF($A12="","",$K12-$N12),"")</f>
        <v/>
      </c>
      <c r="P12" s="56">
        <f>IFERROR(IF($A12="","",$N12-$K12),"")</f>
        <v/>
      </c>
      <c r="Q12" s="54">
        <f>IFERROR(IF($A12="","",$P12/$K12),"")</f>
        <v/>
      </c>
      <c r="R12" s="33" t="inlineStr">
        <is>
          <t>Reserve Account</t>
        </is>
      </c>
      <c r="S12" s="33" t="inlineStr">
        <is>
          <t>Approved</t>
        </is>
      </c>
      <c r="T12" s="33" t="inlineStr">
        <is>
          <t>Medium</t>
        </is>
      </c>
      <c r="U12" s="33" t="inlineStr">
        <is>
          <t>OWNER-2026-07</t>
        </is>
      </c>
      <c r="V12" s="34" t="inlineStr">
        <is>
          <t>Materials ordered; field work will begin after delivery.</t>
        </is>
      </c>
      <c r="W12" s="34" t="inlineStr">
        <is>
          <t>Lighting Quote 2026.pdf</t>
        </is>
      </c>
    </row>
    <row r="13">
      <c r="A13" s="37" t="n"/>
      <c r="B13" s="38" t="n"/>
      <c r="C13" s="37" t="n"/>
      <c r="D13" s="38" t="n"/>
      <c r="E13" s="39" t="n"/>
      <c r="F13" s="39" t="n"/>
      <c r="G13" s="39" t="n"/>
      <c r="H13" s="39" t="n"/>
      <c r="I13" s="37" t="n"/>
      <c r="J13" s="37" t="n"/>
      <c r="K13" s="59" t="n"/>
      <c r="L13" s="59" t="n"/>
      <c r="M13" s="59" t="n"/>
      <c r="N13" s="56">
        <f>IFERROR(IF($A13="","",$L13+$M13),"")</f>
        <v/>
      </c>
      <c r="O13" s="56">
        <f>IFERROR(IF($A13="","",$K13-$N13),"")</f>
        <v/>
      </c>
      <c r="P13" s="56">
        <f>IFERROR(IF($A13="","",$N13-$K13),"")</f>
        <v/>
      </c>
      <c r="Q13" s="54">
        <f>IFERROR(IF($A13="","",$P13/$K13),"")</f>
        <v/>
      </c>
      <c r="R13" s="37" t="n"/>
      <c r="S13" s="37" t="n"/>
      <c r="T13" s="37" t="n"/>
      <c r="U13" s="37" t="n"/>
      <c r="V13" s="38" t="n"/>
      <c r="W13" s="38" t="n"/>
    </row>
    <row r="14">
      <c r="A14" s="37" t="n"/>
      <c r="B14" s="38" t="n"/>
      <c r="C14" s="37" t="n"/>
      <c r="D14" s="38" t="n"/>
      <c r="E14" s="39" t="n"/>
      <c r="F14" s="39" t="n"/>
      <c r="G14" s="39" t="n"/>
      <c r="H14" s="39" t="n"/>
      <c r="I14" s="37" t="n"/>
      <c r="J14" s="37" t="n"/>
      <c r="K14" s="59" t="n"/>
      <c r="L14" s="59" t="n"/>
      <c r="M14" s="59" t="n"/>
      <c r="N14" s="56">
        <f>IFERROR(IF($A14="","",$L14+$M14),"")</f>
        <v/>
      </c>
      <c r="O14" s="56">
        <f>IFERROR(IF($A14="","",$K14-$N14),"")</f>
        <v/>
      </c>
      <c r="P14" s="56">
        <f>IFERROR(IF($A14="","",$N14-$K14),"")</f>
        <v/>
      </c>
      <c r="Q14" s="54">
        <f>IFERROR(IF($A14="","",$P14/$K14),"")</f>
        <v/>
      </c>
      <c r="R14" s="37" t="n"/>
      <c r="S14" s="37" t="n"/>
      <c r="T14" s="37" t="n"/>
      <c r="U14" s="37" t="n"/>
      <c r="V14" s="38" t="n"/>
      <c r="W14" s="38" t="n"/>
    </row>
    <row r="15">
      <c r="A15" s="37" t="n"/>
      <c r="B15" s="38" t="n"/>
      <c r="C15" s="37" t="n"/>
      <c r="D15" s="38" t="n"/>
      <c r="E15" s="39" t="n"/>
      <c r="F15" s="39" t="n"/>
      <c r="G15" s="39" t="n"/>
      <c r="H15" s="39" t="n"/>
      <c r="I15" s="37" t="n"/>
      <c r="J15" s="37" t="n"/>
      <c r="K15" s="59" t="n"/>
      <c r="L15" s="59" t="n"/>
      <c r="M15" s="59" t="n"/>
      <c r="N15" s="56">
        <f>IFERROR(IF($A15="","",$L15+$M15),"")</f>
        <v/>
      </c>
      <c r="O15" s="56">
        <f>IFERROR(IF($A15="","",$K15-$N15),"")</f>
        <v/>
      </c>
      <c r="P15" s="56">
        <f>IFERROR(IF($A15="","",$N15-$K15),"")</f>
        <v/>
      </c>
      <c r="Q15" s="54">
        <f>IFERROR(IF($A15="","",$P15/$K15),"")</f>
        <v/>
      </c>
      <c r="R15" s="37" t="n"/>
      <c r="S15" s="37" t="n"/>
      <c r="T15" s="37" t="n"/>
      <c r="U15" s="37" t="n"/>
      <c r="V15" s="38" t="n"/>
      <c r="W15" s="38" t="n"/>
    </row>
    <row r="16">
      <c r="A16" s="37" t="n"/>
      <c r="B16" s="38" t="n"/>
      <c r="C16" s="37" t="n"/>
      <c r="D16" s="38" t="n"/>
      <c r="E16" s="39" t="n"/>
      <c r="F16" s="39" t="n"/>
      <c r="G16" s="39" t="n"/>
      <c r="H16" s="39" t="n"/>
      <c r="I16" s="37" t="n"/>
      <c r="J16" s="37" t="n"/>
      <c r="K16" s="59" t="n"/>
      <c r="L16" s="59" t="n"/>
      <c r="M16" s="59" t="n"/>
      <c r="N16" s="56">
        <f>IFERROR(IF($A16="","",$L16+$M16),"")</f>
        <v/>
      </c>
      <c r="O16" s="56">
        <f>IFERROR(IF($A16="","",$K16-$N16),"")</f>
        <v/>
      </c>
      <c r="P16" s="56">
        <f>IFERROR(IF($A16="","",$N16-$K16),"")</f>
        <v/>
      </c>
      <c r="Q16" s="54">
        <f>IFERROR(IF($A16="","",$P16/$K16),"")</f>
        <v/>
      </c>
      <c r="R16" s="37" t="n"/>
      <c r="S16" s="37" t="n"/>
      <c r="T16" s="37" t="n"/>
      <c r="U16" s="37" t="n"/>
      <c r="V16" s="38" t="n"/>
      <c r="W16" s="38" t="n"/>
    </row>
    <row r="17">
      <c r="A17" s="37" t="n"/>
      <c r="B17" s="38" t="n"/>
      <c r="C17" s="37" t="n"/>
      <c r="D17" s="38" t="n"/>
      <c r="E17" s="39" t="n"/>
      <c r="F17" s="39" t="n"/>
      <c r="G17" s="39" t="n"/>
      <c r="H17" s="39" t="n"/>
      <c r="I17" s="37" t="n"/>
      <c r="J17" s="37" t="n"/>
      <c r="K17" s="59" t="n"/>
      <c r="L17" s="59" t="n"/>
      <c r="M17" s="59" t="n"/>
      <c r="N17" s="56">
        <f>IFERROR(IF($A17="","",$L17+$M17),"")</f>
        <v/>
      </c>
      <c r="O17" s="56">
        <f>IFERROR(IF($A17="","",$K17-$N17),"")</f>
        <v/>
      </c>
      <c r="P17" s="56">
        <f>IFERROR(IF($A17="","",$N17-$K17),"")</f>
        <v/>
      </c>
      <c r="Q17" s="54">
        <f>IFERROR(IF($A17="","",$P17/$K17),"")</f>
        <v/>
      </c>
      <c r="R17" s="37" t="n"/>
      <c r="S17" s="37" t="n"/>
      <c r="T17" s="37" t="n"/>
      <c r="U17" s="37" t="n"/>
      <c r="V17" s="38" t="n"/>
      <c r="W17" s="38" t="n"/>
    </row>
    <row r="18">
      <c r="A18" s="37" t="n"/>
      <c r="B18" s="38" t="n"/>
      <c r="C18" s="37" t="n"/>
      <c r="D18" s="38" t="n"/>
      <c r="E18" s="39" t="n"/>
      <c r="F18" s="39" t="n"/>
      <c r="G18" s="39" t="n"/>
      <c r="H18" s="39" t="n"/>
      <c r="I18" s="37" t="n"/>
      <c r="J18" s="37" t="n"/>
      <c r="K18" s="59" t="n"/>
      <c r="L18" s="59" t="n"/>
      <c r="M18" s="59" t="n"/>
      <c r="N18" s="56">
        <f>IFERROR(IF($A18="","",$L18+$M18),"")</f>
        <v/>
      </c>
      <c r="O18" s="56">
        <f>IFERROR(IF($A18="","",$K18-$N18),"")</f>
        <v/>
      </c>
      <c r="P18" s="56">
        <f>IFERROR(IF($A18="","",$N18-$K18),"")</f>
        <v/>
      </c>
      <c r="Q18" s="54">
        <f>IFERROR(IF($A18="","",$P18/$K18),"")</f>
        <v/>
      </c>
      <c r="R18" s="37" t="n"/>
      <c r="S18" s="37" t="n"/>
      <c r="T18" s="37" t="n"/>
      <c r="U18" s="37" t="n"/>
      <c r="V18" s="38" t="n"/>
      <c r="W18" s="38" t="n"/>
    </row>
    <row r="19">
      <c r="A19" s="37" t="n"/>
      <c r="B19" s="38" t="n"/>
      <c r="C19" s="37" t="n"/>
      <c r="D19" s="38" t="n"/>
      <c r="E19" s="39" t="n"/>
      <c r="F19" s="39" t="n"/>
      <c r="G19" s="39" t="n"/>
      <c r="H19" s="39" t="n"/>
      <c r="I19" s="37" t="n"/>
      <c r="J19" s="37" t="n"/>
      <c r="K19" s="59" t="n"/>
      <c r="L19" s="59" t="n"/>
      <c r="M19" s="59" t="n"/>
      <c r="N19" s="56">
        <f>IFERROR(IF($A19="","",$L19+$M19),"")</f>
        <v/>
      </c>
      <c r="O19" s="56">
        <f>IFERROR(IF($A19="","",$K19-$N19),"")</f>
        <v/>
      </c>
      <c r="P19" s="56">
        <f>IFERROR(IF($A19="","",$N19-$K19),"")</f>
        <v/>
      </c>
      <c r="Q19" s="54">
        <f>IFERROR(IF($A19="","",$P19/$K19),"")</f>
        <v/>
      </c>
      <c r="R19" s="37" t="n"/>
      <c r="S19" s="37" t="n"/>
      <c r="T19" s="37" t="n"/>
      <c r="U19" s="37" t="n"/>
      <c r="V19" s="38" t="n"/>
      <c r="W19" s="38" t="n"/>
    </row>
    <row r="20">
      <c r="A20" s="37" t="n"/>
      <c r="B20" s="38" t="n"/>
      <c r="C20" s="37" t="n"/>
      <c r="D20" s="38" t="n"/>
      <c r="E20" s="39" t="n"/>
      <c r="F20" s="39" t="n"/>
      <c r="G20" s="39" t="n"/>
      <c r="H20" s="39" t="n"/>
      <c r="I20" s="37" t="n"/>
      <c r="J20" s="37" t="n"/>
      <c r="K20" s="59" t="n"/>
      <c r="L20" s="59" t="n"/>
      <c r="M20" s="59" t="n"/>
      <c r="N20" s="56">
        <f>IFERROR(IF($A20="","",$L20+$M20),"")</f>
        <v/>
      </c>
      <c r="O20" s="56">
        <f>IFERROR(IF($A20="","",$K20-$N20),"")</f>
        <v/>
      </c>
      <c r="P20" s="56">
        <f>IFERROR(IF($A20="","",$N20-$K20),"")</f>
        <v/>
      </c>
      <c r="Q20" s="54">
        <f>IFERROR(IF($A20="","",$P20/$K20),"")</f>
        <v/>
      </c>
      <c r="R20" s="37" t="n"/>
      <c r="S20" s="37" t="n"/>
      <c r="T20" s="37" t="n"/>
      <c r="U20" s="37" t="n"/>
      <c r="V20" s="38" t="n"/>
      <c r="W20" s="38" t="n"/>
    </row>
    <row r="21">
      <c r="A21" s="37" t="n"/>
      <c r="B21" s="38" t="n"/>
      <c r="C21" s="37" t="n"/>
      <c r="D21" s="38" t="n"/>
      <c r="E21" s="39" t="n"/>
      <c r="F21" s="39" t="n"/>
      <c r="G21" s="39" t="n"/>
      <c r="H21" s="39" t="n"/>
      <c r="I21" s="37" t="n"/>
      <c r="J21" s="37" t="n"/>
      <c r="K21" s="59" t="n"/>
      <c r="L21" s="59" t="n"/>
      <c r="M21" s="59" t="n"/>
      <c r="N21" s="56">
        <f>IFERROR(IF($A21="","",$L21+$M21),"")</f>
        <v/>
      </c>
      <c r="O21" s="56">
        <f>IFERROR(IF($A21="","",$K21-$N21),"")</f>
        <v/>
      </c>
      <c r="P21" s="56">
        <f>IFERROR(IF($A21="","",$N21-$K21),"")</f>
        <v/>
      </c>
      <c r="Q21" s="54">
        <f>IFERROR(IF($A21="","",$P21/$K21),"")</f>
        <v/>
      </c>
      <c r="R21" s="37" t="n"/>
      <c r="S21" s="37" t="n"/>
      <c r="T21" s="37" t="n"/>
      <c r="U21" s="37" t="n"/>
      <c r="V21" s="38" t="n"/>
      <c r="W21" s="38" t="n"/>
    </row>
    <row r="22">
      <c r="A22" s="37" t="n"/>
      <c r="B22" s="38" t="n"/>
      <c r="C22" s="37" t="n"/>
      <c r="D22" s="38" t="n"/>
      <c r="E22" s="39" t="n"/>
      <c r="F22" s="39" t="n"/>
      <c r="G22" s="39" t="n"/>
      <c r="H22" s="39" t="n"/>
      <c r="I22" s="37" t="n"/>
      <c r="J22" s="37" t="n"/>
      <c r="K22" s="59" t="n"/>
      <c r="L22" s="59" t="n"/>
      <c r="M22" s="59" t="n"/>
      <c r="N22" s="56">
        <f>IFERROR(IF($A22="","",$L22+$M22),"")</f>
        <v/>
      </c>
      <c r="O22" s="56">
        <f>IFERROR(IF($A22="","",$K22-$N22),"")</f>
        <v/>
      </c>
      <c r="P22" s="56">
        <f>IFERROR(IF($A22="","",$N22-$K22),"")</f>
        <v/>
      </c>
      <c r="Q22" s="54">
        <f>IFERROR(IF($A22="","",$P22/$K22),"")</f>
        <v/>
      </c>
      <c r="R22" s="37" t="n"/>
      <c r="S22" s="37" t="n"/>
      <c r="T22" s="37" t="n"/>
      <c r="U22" s="37" t="n"/>
      <c r="V22" s="38" t="n"/>
      <c r="W22" s="38" t="n"/>
    </row>
    <row r="23">
      <c r="A23" s="37" t="n"/>
      <c r="B23" s="38" t="n"/>
      <c r="C23" s="37" t="n"/>
      <c r="D23" s="38" t="n"/>
      <c r="E23" s="39" t="n"/>
      <c r="F23" s="39" t="n"/>
      <c r="G23" s="39" t="n"/>
      <c r="H23" s="39" t="n"/>
      <c r="I23" s="37" t="n"/>
      <c r="J23" s="37" t="n"/>
      <c r="K23" s="59" t="n"/>
      <c r="L23" s="59" t="n"/>
      <c r="M23" s="59" t="n"/>
      <c r="N23" s="56">
        <f>IFERROR(IF($A23="","",$L23+$M23),"")</f>
        <v/>
      </c>
      <c r="O23" s="56">
        <f>IFERROR(IF($A23="","",$K23-$N23),"")</f>
        <v/>
      </c>
      <c r="P23" s="56">
        <f>IFERROR(IF($A23="","",$N23-$K23),"")</f>
        <v/>
      </c>
      <c r="Q23" s="54">
        <f>IFERROR(IF($A23="","",$P23/$K23),"")</f>
        <v/>
      </c>
      <c r="R23" s="37" t="n"/>
      <c r="S23" s="37" t="n"/>
      <c r="T23" s="37" t="n"/>
      <c r="U23" s="37" t="n"/>
      <c r="V23" s="38" t="n"/>
      <c r="W23" s="38" t="n"/>
    </row>
    <row r="24">
      <c r="A24" s="37" t="n"/>
      <c r="B24" s="38" t="n"/>
      <c r="C24" s="37" t="n"/>
      <c r="D24" s="38" t="n"/>
      <c r="E24" s="39" t="n"/>
      <c r="F24" s="39" t="n"/>
      <c r="G24" s="39" t="n"/>
      <c r="H24" s="39" t="n"/>
      <c r="I24" s="37" t="n"/>
      <c r="J24" s="37" t="n"/>
      <c r="K24" s="59" t="n"/>
      <c r="L24" s="59" t="n"/>
      <c r="M24" s="59" t="n"/>
      <c r="N24" s="56">
        <f>IFERROR(IF($A24="","",$L24+$M24),"")</f>
        <v/>
      </c>
      <c r="O24" s="56">
        <f>IFERROR(IF($A24="","",$K24-$N24),"")</f>
        <v/>
      </c>
      <c r="P24" s="56">
        <f>IFERROR(IF($A24="","",$N24-$K24),"")</f>
        <v/>
      </c>
      <c r="Q24" s="54">
        <f>IFERROR(IF($A24="","",$P24/$K24),"")</f>
        <v/>
      </c>
      <c r="R24" s="37" t="n"/>
      <c r="S24" s="37" t="n"/>
      <c r="T24" s="37" t="n"/>
      <c r="U24" s="37" t="n"/>
      <c r="V24" s="38" t="n"/>
      <c r="W24" s="38" t="n"/>
    </row>
    <row r="25">
      <c r="A25" s="37" t="n"/>
      <c r="B25" s="38" t="n"/>
      <c r="C25" s="37" t="n"/>
      <c r="D25" s="38" t="n"/>
      <c r="E25" s="39" t="n"/>
      <c r="F25" s="39" t="n"/>
      <c r="G25" s="39" t="n"/>
      <c r="H25" s="39" t="n"/>
      <c r="I25" s="37" t="n"/>
      <c r="J25" s="37" t="n"/>
      <c r="K25" s="59" t="n"/>
      <c r="L25" s="59" t="n"/>
      <c r="M25" s="59" t="n"/>
      <c r="N25" s="56">
        <f>IFERROR(IF($A25="","",$L25+$M25),"")</f>
        <v/>
      </c>
      <c r="O25" s="56">
        <f>IFERROR(IF($A25="","",$K25-$N25),"")</f>
        <v/>
      </c>
      <c r="P25" s="56">
        <f>IFERROR(IF($A25="","",$N25-$K25),"")</f>
        <v/>
      </c>
      <c r="Q25" s="54">
        <f>IFERROR(IF($A25="","",$P25/$K25),"")</f>
        <v/>
      </c>
      <c r="R25" s="37" t="n"/>
      <c r="S25" s="37" t="n"/>
      <c r="T25" s="37" t="n"/>
      <c r="U25" s="37" t="n"/>
      <c r="V25" s="38" t="n"/>
      <c r="W25" s="38" t="n"/>
    </row>
    <row r="26">
      <c r="A26" s="37" t="n"/>
      <c r="B26" s="38" t="n"/>
      <c r="C26" s="37" t="n"/>
      <c r="D26" s="38" t="n"/>
      <c r="E26" s="39" t="n"/>
      <c r="F26" s="39" t="n"/>
      <c r="G26" s="39" t="n"/>
      <c r="H26" s="39" t="n"/>
      <c r="I26" s="37" t="n"/>
      <c r="J26" s="37" t="n"/>
      <c r="K26" s="59" t="n"/>
      <c r="L26" s="59" t="n"/>
      <c r="M26" s="59" t="n"/>
      <c r="N26" s="56">
        <f>IFERROR(IF($A26="","",$L26+$M26),"")</f>
        <v/>
      </c>
      <c r="O26" s="56">
        <f>IFERROR(IF($A26="","",$K26-$N26),"")</f>
        <v/>
      </c>
      <c r="P26" s="56">
        <f>IFERROR(IF($A26="","",$N26-$K26),"")</f>
        <v/>
      </c>
      <c r="Q26" s="54">
        <f>IFERROR(IF($A26="","",$P26/$K26),"")</f>
        <v/>
      </c>
      <c r="R26" s="37" t="n"/>
      <c r="S26" s="37" t="n"/>
      <c r="T26" s="37" t="n"/>
      <c r="U26" s="37" t="n"/>
      <c r="V26" s="38" t="n"/>
      <c r="W26" s="38" t="n"/>
    </row>
    <row r="27">
      <c r="A27" s="37" t="n"/>
      <c r="B27" s="38" t="n"/>
      <c r="C27" s="37" t="n"/>
      <c r="D27" s="38" t="n"/>
      <c r="E27" s="39" t="n"/>
      <c r="F27" s="39" t="n"/>
      <c r="G27" s="39" t="n"/>
      <c r="H27" s="39" t="n"/>
      <c r="I27" s="37" t="n"/>
      <c r="J27" s="37" t="n"/>
      <c r="K27" s="59" t="n"/>
      <c r="L27" s="59" t="n"/>
      <c r="M27" s="59" t="n"/>
      <c r="N27" s="56">
        <f>IFERROR(IF($A27="","",$L27+$M27),"")</f>
        <v/>
      </c>
      <c r="O27" s="56">
        <f>IFERROR(IF($A27="","",$K27-$N27),"")</f>
        <v/>
      </c>
      <c r="P27" s="56">
        <f>IFERROR(IF($A27="","",$N27-$K27),"")</f>
        <v/>
      </c>
      <c r="Q27" s="54">
        <f>IFERROR(IF($A27="","",$P27/$K27),"")</f>
        <v/>
      </c>
      <c r="R27" s="37" t="n"/>
      <c r="S27" s="37" t="n"/>
      <c r="T27" s="37" t="n"/>
      <c r="U27" s="37" t="n"/>
      <c r="V27" s="38" t="n"/>
      <c r="W27" s="38" t="n"/>
    </row>
    <row r="28">
      <c r="A28" s="37" t="n"/>
      <c r="B28" s="38" t="n"/>
      <c r="C28" s="37" t="n"/>
      <c r="D28" s="38" t="n"/>
      <c r="E28" s="39" t="n"/>
      <c r="F28" s="39" t="n"/>
      <c r="G28" s="39" t="n"/>
      <c r="H28" s="39" t="n"/>
      <c r="I28" s="37" t="n"/>
      <c r="J28" s="37" t="n"/>
      <c r="K28" s="59" t="n"/>
      <c r="L28" s="59" t="n"/>
      <c r="M28" s="59" t="n"/>
      <c r="N28" s="56">
        <f>IFERROR(IF($A28="","",$L28+$M28),"")</f>
        <v/>
      </c>
      <c r="O28" s="56">
        <f>IFERROR(IF($A28="","",$K28-$N28),"")</f>
        <v/>
      </c>
      <c r="P28" s="56">
        <f>IFERROR(IF($A28="","",$N28-$K28),"")</f>
        <v/>
      </c>
      <c r="Q28" s="54">
        <f>IFERROR(IF($A28="","",$P28/$K28),"")</f>
        <v/>
      </c>
      <c r="R28" s="37" t="n"/>
      <c r="S28" s="37" t="n"/>
      <c r="T28" s="37" t="n"/>
      <c r="U28" s="37" t="n"/>
      <c r="V28" s="38" t="n"/>
      <c r="W28" s="38" t="n"/>
    </row>
    <row r="29">
      <c r="A29" s="37" t="n"/>
      <c r="B29" s="38" t="n"/>
      <c r="C29" s="37" t="n"/>
      <c r="D29" s="38" t="n"/>
      <c r="E29" s="39" t="n"/>
      <c r="F29" s="39" t="n"/>
      <c r="G29" s="39" t="n"/>
      <c r="H29" s="39" t="n"/>
      <c r="I29" s="37" t="n"/>
      <c r="J29" s="37" t="n"/>
      <c r="K29" s="59" t="n"/>
      <c r="L29" s="59" t="n"/>
      <c r="M29" s="59" t="n"/>
      <c r="N29" s="56">
        <f>IFERROR(IF($A29="","",$L29+$M29),"")</f>
        <v/>
      </c>
      <c r="O29" s="56">
        <f>IFERROR(IF($A29="","",$K29-$N29),"")</f>
        <v/>
      </c>
      <c r="P29" s="56">
        <f>IFERROR(IF($A29="","",$N29-$K29),"")</f>
        <v/>
      </c>
      <c r="Q29" s="54">
        <f>IFERROR(IF($A29="","",$P29/$K29),"")</f>
        <v/>
      </c>
      <c r="R29" s="37" t="n"/>
      <c r="S29" s="37" t="n"/>
      <c r="T29" s="37" t="n"/>
      <c r="U29" s="37" t="n"/>
      <c r="V29" s="38" t="n"/>
      <c r="W29" s="38" t="n"/>
    </row>
    <row r="30">
      <c r="A30" s="37" t="n"/>
      <c r="B30" s="38" t="n"/>
      <c r="C30" s="37" t="n"/>
      <c r="D30" s="38" t="n"/>
      <c r="E30" s="39" t="n"/>
      <c r="F30" s="39" t="n"/>
      <c r="G30" s="39" t="n"/>
      <c r="H30" s="39" t="n"/>
      <c r="I30" s="37" t="n"/>
      <c r="J30" s="37" t="n"/>
      <c r="K30" s="59" t="n"/>
      <c r="L30" s="59" t="n"/>
      <c r="M30" s="59" t="n"/>
      <c r="N30" s="56">
        <f>IFERROR(IF($A30="","",$L30+$M30),"")</f>
        <v/>
      </c>
      <c r="O30" s="56">
        <f>IFERROR(IF($A30="","",$K30-$N30),"")</f>
        <v/>
      </c>
      <c r="P30" s="56">
        <f>IFERROR(IF($A30="","",$N30-$K30),"")</f>
        <v/>
      </c>
      <c r="Q30" s="54">
        <f>IFERROR(IF($A30="","",$P30/$K30),"")</f>
        <v/>
      </c>
      <c r="R30" s="37" t="n"/>
      <c r="S30" s="37" t="n"/>
      <c r="T30" s="37" t="n"/>
      <c r="U30" s="37" t="n"/>
      <c r="V30" s="38" t="n"/>
      <c r="W30" s="38" t="n"/>
    </row>
    <row r="31">
      <c r="A31" s="37" t="n"/>
      <c r="B31" s="38" t="n"/>
      <c r="C31" s="37" t="n"/>
      <c r="D31" s="38" t="n"/>
      <c r="E31" s="39" t="n"/>
      <c r="F31" s="39" t="n"/>
      <c r="G31" s="39" t="n"/>
      <c r="H31" s="39" t="n"/>
      <c r="I31" s="37" t="n"/>
      <c r="J31" s="37" t="n"/>
      <c r="K31" s="59" t="n"/>
      <c r="L31" s="59" t="n"/>
      <c r="M31" s="59" t="n"/>
      <c r="N31" s="56">
        <f>IFERROR(IF($A31="","",$L31+$M31),"")</f>
        <v/>
      </c>
      <c r="O31" s="56">
        <f>IFERROR(IF($A31="","",$K31-$N31),"")</f>
        <v/>
      </c>
      <c r="P31" s="56">
        <f>IFERROR(IF($A31="","",$N31-$K31),"")</f>
        <v/>
      </c>
      <c r="Q31" s="54">
        <f>IFERROR(IF($A31="","",$P31/$K31),"")</f>
        <v/>
      </c>
      <c r="R31" s="37" t="n"/>
      <c r="S31" s="37" t="n"/>
      <c r="T31" s="37" t="n"/>
      <c r="U31" s="37" t="n"/>
      <c r="V31" s="38" t="n"/>
      <c r="W31" s="38" t="n"/>
    </row>
    <row r="32">
      <c r="A32" s="37" t="n"/>
      <c r="B32" s="38" t="n"/>
      <c r="C32" s="37" t="n"/>
      <c r="D32" s="38" t="n"/>
      <c r="E32" s="39" t="n"/>
      <c r="F32" s="39" t="n"/>
      <c r="G32" s="39" t="n"/>
      <c r="H32" s="39" t="n"/>
      <c r="I32" s="37" t="n"/>
      <c r="J32" s="37" t="n"/>
      <c r="K32" s="59" t="n"/>
      <c r="L32" s="59" t="n"/>
      <c r="M32" s="59" t="n"/>
      <c r="N32" s="56">
        <f>IFERROR(IF($A32="","",$L32+$M32),"")</f>
        <v/>
      </c>
      <c r="O32" s="56">
        <f>IFERROR(IF($A32="","",$K32-$N32),"")</f>
        <v/>
      </c>
      <c r="P32" s="56">
        <f>IFERROR(IF($A32="","",$N32-$K32),"")</f>
        <v/>
      </c>
      <c r="Q32" s="54">
        <f>IFERROR(IF($A32="","",$P32/$K32),"")</f>
        <v/>
      </c>
      <c r="R32" s="37" t="n"/>
      <c r="S32" s="37" t="n"/>
      <c r="T32" s="37" t="n"/>
      <c r="U32" s="37" t="n"/>
      <c r="V32" s="38" t="n"/>
      <c r="W32" s="38" t="n"/>
    </row>
    <row r="33">
      <c r="A33" s="37" t="n"/>
      <c r="B33" s="38" t="n"/>
      <c r="C33" s="37" t="n"/>
      <c r="D33" s="38" t="n"/>
      <c r="E33" s="39" t="n"/>
      <c r="F33" s="39" t="n"/>
      <c r="G33" s="39" t="n"/>
      <c r="H33" s="39" t="n"/>
      <c r="I33" s="37" t="n"/>
      <c r="J33" s="37" t="n"/>
      <c r="K33" s="59" t="n"/>
      <c r="L33" s="59" t="n"/>
      <c r="M33" s="59" t="n"/>
      <c r="N33" s="56">
        <f>IFERROR(IF($A33="","",$L33+$M33),"")</f>
        <v/>
      </c>
      <c r="O33" s="56">
        <f>IFERROR(IF($A33="","",$K33-$N33),"")</f>
        <v/>
      </c>
      <c r="P33" s="56">
        <f>IFERROR(IF($A33="","",$N33-$K33),"")</f>
        <v/>
      </c>
      <c r="Q33" s="54">
        <f>IFERROR(IF($A33="","",$P33/$K33),"")</f>
        <v/>
      </c>
      <c r="R33" s="37" t="n"/>
      <c r="S33" s="37" t="n"/>
      <c r="T33" s="37" t="n"/>
      <c r="U33" s="37" t="n"/>
      <c r="V33" s="38" t="n"/>
      <c r="W33" s="38" t="n"/>
    </row>
    <row r="34">
      <c r="A34" s="37" t="n"/>
      <c r="B34" s="38" t="n"/>
      <c r="C34" s="37" t="n"/>
      <c r="D34" s="38" t="n"/>
      <c r="E34" s="39" t="n"/>
      <c r="F34" s="39" t="n"/>
      <c r="G34" s="39" t="n"/>
      <c r="H34" s="39" t="n"/>
      <c r="I34" s="37" t="n"/>
      <c r="J34" s="37" t="n"/>
      <c r="K34" s="59" t="n"/>
      <c r="L34" s="59" t="n"/>
      <c r="M34" s="59" t="n"/>
      <c r="N34" s="56">
        <f>IFERROR(IF($A34="","",$L34+$M34),"")</f>
        <v/>
      </c>
      <c r="O34" s="56">
        <f>IFERROR(IF($A34="","",$K34-$N34),"")</f>
        <v/>
      </c>
      <c r="P34" s="56">
        <f>IFERROR(IF($A34="","",$N34-$K34),"")</f>
        <v/>
      </c>
      <c r="Q34" s="54">
        <f>IFERROR(IF($A34="","",$P34/$K34),"")</f>
        <v/>
      </c>
      <c r="R34" s="37" t="n"/>
      <c r="S34" s="37" t="n"/>
      <c r="T34" s="37" t="n"/>
      <c r="U34" s="37" t="n"/>
      <c r="V34" s="38" t="n"/>
      <c r="W34" s="38" t="n"/>
    </row>
    <row r="35">
      <c r="A35" s="37" t="n"/>
      <c r="B35" s="38" t="n"/>
      <c r="C35" s="37" t="n"/>
      <c r="D35" s="38" t="n"/>
      <c r="E35" s="39" t="n"/>
      <c r="F35" s="39" t="n"/>
      <c r="G35" s="39" t="n"/>
      <c r="H35" s="39" t="n"/>
      <c r="I35" s="37" t="n"/>
      <c r="J35" s="37" t="n"/>
      <c r="K35" s="59" t="n"/>
      <c r="L35" s="59" t="n"/>
      <c r="M35" s="59" t="n"/>
      <c r="N35" s="56">
        <f>IFERROR(IF($A35="","",$L35+$M35),"")</f>
        <v/>
      </c>
      <c r="O35" s="56">
        <f>IFERROR(IF($A35="","",$K35-$N35),"")</f>
        <v/>
      </c>
      <c r="P35" s="56">
        <f>IFERROR(IF($A35="","",$N35-$K35),"")</f>
        <v/>
      </c>
      <c r="Q35" s="54">
        <f>IFERROR(IF($A35="","",$P35/$K35),"")</f>
        <v/>
      </c>
      <c r="R35" s="37" t="n"/>
      <c r="S35" s="37" t="n"/>
      <c r="T35" s="37" t="n"/>
      <c r="U35" s="37" t="n"/>
      <c r="V35" s="38" t="n"/>
      <c r="W35" s="38" t="n"/>
    </row>
    <row r="36">
      <c r="A36" s="37" t="n"/>
      <c r="B36" s="38" t="n"/>
      <c r="C36" s="37" t="n"/>
      <c r="D36" s="38" t="n"/>
      <c r="E36" s="39" t="n"/>
      <c r="F36" s="39" t="n"/>
      <c r="G36" s="39" t="n"/>
      <c r="H36" s="39" t="n"/>
      <c r="I36" s="37" t="n"/>
      <c r="J36" s="37" t="n"/>
      <c r="K36" s="59" t="n"/>
      <c r="L36" s="59" t="n"/>
      <c r="M36" s="59" t="n"/>
      <c r="N36" s="56">
        <f>IFERROR(IF($A36="","",$L36+$M36),"")</f>
        <v/>
      </c>
      <c r="O36" s="56">
        <f>IFERROR(IF($A36="","",$K36-$N36),"")</f>
        <v/>
      </c>
      <c r="P36" s="56">
        <f>IFERROR(IF($A36="","",$N36-$K36),"")</f>
        <v/>
      </c>
      <c r="Q36" s="54">
        <f>IFERROR(IF($A36="","",$P36/$K36),"")</f>
        <v/>
      </c>
      <c r="R36" s="37" t="n"/>
      <c r="S36" s="37" t="n"/>
      <c r="T36" s="37" t="n"/>
      <c r="U36" s="37" t="n"/>
      <c r="V36" s="38" t="n"/>
      <c r="W36" s="38" t="n"/>
    </row>
    <row r="37">
      <c r="A37" s="37" t="n"/>
      <c r="B37" s="38" t="n"/>
      <c r="C37" s="37" t="n"/>
      <c r="D37" s="38" t="n"/>
      <c r="E37" s="39" t="n"/>
      <c r="F37" s="39" t="n"/>
      <c r="G37" s="39" t="n"/>
      <c r="H37" s="39" t="n"/>
      <c r="I37" s="37" t="n"/>
      <c r="J37" s="37" t="n"/>
      <c r="K37" s="59" t="n"/>
      <c r="L37" s="59" t="n"/>
      <c r="M37" s="59" t="n"/>
      <c r="N37" s="56">
        <f>IFERROR(IF($A37="","",$L37+$M37),"")</f>
        <v/>
      </c>
      <c r="O37" s="56">
        <f>IFERROR(IF($A37="","",$K37-$N37),"")</f>
        <v/>
      </c>
      <c r="P37" s="56">
        <f>IFERROR(IF($A37="","",$N37-$K37),"")</f>
        <v/>
      </c>
      <c r="Q37" s="54">
        <f>IFERROR(IF($A37="","",$P37/$K37),"")</f>
        <v/>
      </c>
      <c r="R37" s="37" t="n"/>
      <c r="S37" s="37" t="n"/>
      <c r="T37" s="37" t="n"/>
      <c r="U37" s="37" t="n"/>
      <c r="V37" s="38" t="n"/>
      <c r="W37" s="38" t="n"/>
    </row>
    <row r="38">
      <c r="A38" s="37" t="n"/>
      <c r="B38" s="38" t="n"/>
      <c r="C38" s="37" t="n"/>
      <c r="D38" s="38" t="n"/>
      <c r="E38" s="39" t="n"/>
      <c r="F38" s="39" t="n"/>
      <c r="G38" s="39" t="n"/>
      <c r="H38" s="39" t="n"/>
      <c r="I38" s="37" t="n"/>
      <c r="J38" s="37" t="n"/>
      <c r="K38" s="59" t="n"/>
      <c r="L38" s="59" t="n"/>
      <c r="M38" s="59" t="n"/>
      <c r="N38" s="56">
        <f>IFERROR(IF($A38="","",$L38+$M38),"")</f>
        <v/>
      </c>
      <c r="O38" s="56">
        <f>IFERROR(IF($A38="","",$K38-$N38),"")</f>
        <v/>
      </c>
      <c r="P38" s="56">
        <f>IFERROR(IF($A38="","",$N38-$K38),"")</f>
        <v/>
      </c>
      <c r="Q38" s="54">
        <f>IFERROR(IF($A38="","",$P38/$K38),"")</f>
        <v/>
      </c>
      <c r="R38" s="37" t="n"/>
      <c r="S38" s="37" t="n"/>
      <c r="T38" s="37" t="n"/>
      <c r="U38" s="37" t="n"/>
      <c r="V38" s="38" t="n"/>
      <c r="W38" s="38" t="n"/>
    </row>
    <row r="39">
      <c r="A39" s="37" t="n"/>
      <c r="B39" s="38" t="n"/>
      <c r="C39" s="37" t="n"/>
      <c r="D39" s="38" t="n"/>
      <c r="E39" s="39" t="n"/>
      <c r="F39" s="39" t="n"/>
      <c r="G39" s="39" t="n"/>
      <c r="H39" s="39" t="n"/>
      <c r="I39" s="37" t="n"/>
      <c r="J39" s="37" t="n"/>
      <c r="K39" s="59" t="n"/>
      <c r="L39" s="59" t="n"/>
      <c r="M39" s="59" t="n"/>
      <c r="N39" s="56">
        <f>IFERROR(IF($A39="","",$L39+$M39),"")</f>
        <v/>
      </c>
      <c r="O39" s="56">
        <f>IFERROR(IF($A39="","",$K39-$N39),"")</f>
        <v/>
      </c>
      <c r="P39" s="56">
        <f>IFERROR(IF($A39="","",$N39-$K39),"")</f>
        <v/>
      </c>
      <c r="Q39" s="54">
        <f>IFERROR(IF($A39="","",$P39/$K39),"")</f>
        <v/>
      </c>
      <c r="R39" s="37" t="n"/>
      <c r="S39" s="37" t="n"/>
      <c r="T39" s="37" t="n"/>
      <c r="U39" s="37" t="n"/>
      <c r="V39" s="38" t="n"/>
      <c r="W39" s="38" t="n"/>
    </row>
    <row r="40">
      <c r="A40" s="37" t="n"/>
      <c r="B40" s="38" t="n"/>
      <c r="C40" s="37" t="n"/>
      <c r="D40" s="38" t="n"/>
      <c r="E40" s="39" t="n"/>
      <c r="F40" s="39" t="n"/>
      <c r="G40" s="39" t="n"/>
      <c r="H40" s="39" t="n"/>
      <c r="I40" s="37" t="n"/>
      <c r="J40" s="37" t="n"/>
      <c r="K40" s="59" t="n"/>
      <c r="L40" s="59" t="n"/>
      <c r="M40" s="59" t="n"/>
      <c r="N40" s="56">
        <f>IFERROR(IF($A40="","",$L40+$M40),"")</f>
        <v/>
      </c>
      <c r="O40" s="56">
        <f>IFERROR(IF($A40="","",$K40-$N40),"")</f>
        <v/>
      </c>
      <c r="P40" s="56">
        <f>IFERROR(IF($A40="","",$N40-$K40),"")</f>
        <v/>
      </c>
      <c r="Q40" s="54">
        <f>IFERROR(IF($A40="","",$P40/$K40),"")</f>
        <v/>
      </c>
      <c r="R40" s="37" t="n"/>
      <c r="S40" s="37" t="n"/>
      <c r="T40" s="37" t="n"/>
      <c r="U40" s="37" t="n"/>
      <c r="V40" s="38" t="n"/>
      <c r="W40" s="38" t="n"/>
    </row>
    <row r="41">
      <c r="A41" s="37" t="n"/>
      <c r="B41" s="38" t="n"/>
      <c r="C41" s="37" t="n"/>
      <c r="D41" s="38" t="n"/>
      <c r="E41" s="39" t="n"/>
      <c r="F41" s="39" t="n"/>
      <c r="G41" s="39" t="n"/>
      <c r="H41" s="39" t="n"/>
      <c r="I41" s="37" t="n"/>
      <c r="J41" s="37" t="n"/>
      <c r="K41" s="59" t="n"/>
      <c r="L41" s="59" t="n"/>
      <c r="M41" s="59" t="n"/>
      <c r="N41" s="56">
        <f>IFERROR(IF($A41="","",$L41+$M41),"")</f>
        <v/>
      </c>
      <c r="O41" s="56">
        <f>IFERROR(IF($A41="","",$K41-$N41),"")</f>
        <v/>
      </c>
      <c r="P41" s="56">
        <f>IFERROR(IF($A41="","",$N41-$K41),"")</f>
        <v/>
      </c>
      <c r="Q41" s="54">
        <f>IFERROR(IF($A41="","",$P41/$K41),"")</f>
        <v/>
      </c>
      <c r="R41" s="37" t="n"/>
      <c r="S41" s="37" t="n"/>
      <c r="T41" s="37" t="n"/>
      <c r="U41" s="37" t="n"/>
      <c r="V41" s="38" t="n"/>
      <c r="W41" s="38" t="n"/>
    </row>
    <row r="42">
      <c r="A42" s="37" t="n"/>
      <c r="B42" s="38" t="n"/>
      <c r="C42" s="37" t="n"/>
      <c r="D42" s="38" t="n"/>
      <c r="E42" s="39" t="n"/>
      <c r="F42" s="39" t="n"/>
      <c r="G42" s="39" t="n"/>
      <c r="H42" s="39" t="n"/>
      <c r="I42" s="37" t="n"/>
      <c r="J42" s="37" t="n"/>
      <c r="K42" s="59" t="n"/>
      <c r="L42" s="59" t="n"/>
      <c r="M42" s="59" t="n"/>
      <c r="N42" s="56">
        <f>IFERROR(IF($A42="","",$L42+$M42),"")</f>
        <v/>
      </c>
      <c r="O42" s="56">
        <f>IFERROR(IF($A42="","",$K42-$N42),"")</f>
        <v/>
      </c>
      <c r="P42" s="56">
        <f>IFERROR(IF($A42="","",$N42-$K42),"")</f>
        <v/>
      </c>
      <c r="Q42" s="54">
        <f>IFERROR(IF($A42="","",$P42/$K42),"")</f>
        <v/>
      </c>
      <c r="R42" s="37" t="n"/>
      <c r="S42" s="37" t="n"/>
      <c r="T42" s="37" t="n"/>
      <c r="U42" s="37" t="n"/>
      <c r="V42" s="38" t="n"/>
      <c r="W42" s="38" t="n"/>
    </row>
    <row r="43">
      <c r="A43" s="37" t="n"/>
      <c r="B43" s="38" t="n"/>
      <c r="C43" s="37" t="n"/>
      <c r="D43" s="38" t="n"/>
      <c r="E43" s="39" t="n"/>
      <c r="F43" s="39" t="n"/>
      <c r="G43" s="39" t="n"/>
      <c r="H43" s="39" t="n"/>
      <c r="I43" s="37" t="n"/>
      <c r="J43" s="37" t="n"/>
      <c r="K43" s="59" t="n"/>
      <c r="L43" s="59" t="n"/>
      <c r="M43" s="59" t="n"/>
      <c r="N43" s="56">
        <f>IFERROR(IF($A43="","",$L43+$M43),"")</f>
        <v/>
      </c>
      <c r="O43" s="56">
        <f>IFERROR(IF($A43="","",$K43-$N43),"")</f>
        <v/>
      </c>
      <c r="P43" s="56">
        <f>IFERROR(IF($A43="","",$N43-$K43),"")</f>
        <v/>
      </c>
      <c r="Q43" s="54">
        <f>IFERROR(IF($A43="","",$P43/$K43),"")</f>
        <v/>
      </c>
      <c r="R43" s="37" t="n"/>
      <c r="S43" s="37" t="n"/>
      <c r="T43" s="37" t="n"/>
      <c r="U43" s="37" t="n"/>
      <c r="V43" s="38" t="n"/>
      <c r="W43" s="38" t="n"/>
    </row>
    <row r="44">
      <c r="A44" s="37" t="n"/>
      <c r="B44" s="38" t="n"/>
      <c r="C44" s="37" t="n"/>
      <c r="D44" s="38" t="n"/>
      <c r="E44" s="39" t="n"/>
      <c r="F44" s="39" t="n"/>
      <c r="G44" s="39" t="n"/>
      <c r="H44" s="39" t="n"/>
      <c r="I44" s="37" t="n"/>
      <c r="J44" s="37" t="n"/>
      <c r="K44" s="59" t="n"/>
      <c r="L44" s="59" t="n"/>
      <c r="M44" s="59" t="n"/>
      <c r="N44" s="56">
        <f>IFERROR(IF($A44="","",$L44+$M44),"")</f>
        <v/>
      </c>
      <c r="O44" s="56">
        <f>IFERROR(IF($A44="","",$K44-$N44),"")</f>
        <v/>
      </c>
      <c r="P44" s="56">
        <f>IFERROR(IF($A44="","",$N44-$K44),"")</f>
        <v/>
      </c>
      <c r="Q44" s="54">
        <f>IFERROR(IF($A44="","",$P44/$K44),"")</f>
        <v/>
      </c>
      <c r="R44" s="37" t="n"/>
      <c r="S44" s="37" t="n"/>
      <c r="T44" s="37" t="n"/>
      <c r="U44" s="37" t="n"/>
      <c r="V44" s="38" t="n"/>
      <c r="W44" s="38" t="n"/>
    </row>
    <row r="45">
      <c r="A45" s="37" t="n"/>
      <c r="B45" s="38" t="n"/>
      <c r="C45" s="37" t="n"/>
      <c r="D45" s="38" t="n"/>
      <c r="E45" s="39" t="n"/>
      <c r="F45" s="39" t="n"/>
      <c r="G45" s="39" t="n"/>
      <c r="H45" s="39" t="n"/>
      <c r="I45" s="37" t="n"/>
      <c r="J45" s="37" t="n"/>
      <c r="K45" s="59" t="n"/>
      <c r="L45" s="59" t="n"/>
      <c r="M45" s="59" t="n"/>
      <c r="N45" s="56">
        <f>IFERROR(IF($A45="","",$L45+$M45),"")</f>
        <v/>
      </c>
      <c r="O45" s="56">
        <f>IFERROR(IF($A45="","",$K45-$N45),"")</f>
        <v/>
      </c>
      <c r="P45" s="56">
        <f>IFERROR(IF($A45="","",$N45-$K45),"")</f>
        <v/>
      </c>
      <c r="Q45" s="54">
        <f>IFERROR(IF($A45="","",$P45/$K45),"")</f>
        <v/>
      </c>
      <c r="R45" s="37" t="n"/>
      <c r="S45" s="37" t="n"/>
      <c r="T45" s="37" t="n"/>
      <c r="U45" s="37" t="n"/>
      <c r="V45" s="38" t="n"/>
      <c r="W45" s="38" t="n"/>
    </row>
    <row r="46">
      <c r="A46" s="37" t="n"/>
      <c r="B46" s="38" t="n"/>
      <c r="C46" s="37" t="n"/>
      <c r="D46" s="38" t="n"/>
      <c r="E46" s="39" t="n"/>
      <c r="F46" s="39" t="n"/>
      <c r="G46" s="39" t="n"/>
      <c r="H46" s="39" t="n"/>
      <c r="I46" s="37" t="n"/>
      <c r="J46" s="37" t="n"/>
      <c r="K46" s="59" t="n"/>
      <c r="L46" s="59" t="n"/>
      <c r="M46" s="59" t="n"/>
      <c r="N46" s="56">
        <f>IFERROR(IF($A46="","",$L46+$M46),"")</f>
        <v/>
      </c>
      <c r="O46" s="56">
        <f>IFERROR(IF($A46="","",$K46-$N46),"")</f>
        <v/>
      </c>
      <c r="P46" s="56">
        <f>IFERROR(IF($A46="","",$N46-$K46),"")</f>
        <v/>
      </c>
      <c r="Q46" s="54">
        <f>IFERROR(IF($A46="","",$P46/$K46),"")</f>
        <v/>
      </c>
      <c r="R46" s="37" t="n"/>
      <c r="S46" s="37" t="n"/>
      <c r="T46" s="37" t="n"/>
      <c r="U46" s="37" t="n"/>
      <c r="V46" s="38" t="n"/>
      <c r="W46" s="38" t="n"/>
    </row>
    <row r="47">
      <c r="A47" s="37" t="n"/>
      <c r="B47" s="38" t="n"/>
      <c r="C47" s="37" t="n"/>
      <c r="D47" s="38" t="n"/>
      <c r="E47" s="39" t="n"/>
      <c r="F47" s="39" t="n"/>
      <c r="G47" s="39" t="n"/>
      <c r="H47" s="39" t="n"/>
      <c r="I47" s="37" t="n"/>
      <c r="J47" s="37" t="n"/>
      <c r="K47" s="59" t="n"/>
      <c r="L47" s="59" t="n"/>
      <c r="M47" s="59" t="n"/>
      <c r="N47" s="56">
        <f>IFERROR(IF($A47="","",$L47+$M47),"")</f>
        <v/>
      </c>
      <c r="O47" s="56">
        <f>IFERROR(IF($A47="","",$K47-$N47),"")</f>
        <v/>
      </c>
      <c r="P47" s="56">
        <f>IFERROR(IF($A47="","",$N47-$K47),"")</f>
        <v/>
      </c>
      <c r="Q47" s="54">
        <f>IFERROR(IF($A47="","",$P47/$K47),"")</f>
        <v/>
      </c>
      <c r="R47" s="37" t="n"/>
      <c r="S47" s="37" t="n"/>
      <c r="T47" s="37" t="n"/>
      <c r="U47" s="37" t="n"/>
      <c r="V47" s="38" t="n"/>
      <c r="W47" s="38" t="n"/>
    </row>
    <row r="48">
      <c r="A48" s="37" t="n"/>
      <c r="B48" s="38" t="n"/>
      <c r="C48" s="37" t="n"/>
      <c r="D48" s="38" t="n"/>
      <c r="E48" s="39" t="n"/>
      <c r="F48" s="39" t="n"/>
      <c r="G48" s="39" t="n"/>
      <c r="H48" s="39" t="n"/>
      <c r="I48" s="37" t="n"/>
      <c r="J48" s="37" t="n"/>
      <c r="K48" s="59" t="n"/>
      <c r="L48" s="59" t="n"/>
      <c r="M48" s="59" t="n"/>
      <c r="N48" s="56">
        <f>IFERROR(IF($A48="","",$L48+$M48),"")</f>
        <v/>
      </c>
      <c r="O48" s="56">
        <f>IFERROR(IF($A48="","",$K48-$N48),"")</f>
        <v/>
      </c>
      <c r="P48" s="56">
        <f>IFERROR(IF($A48="","",$N48-$K48),"")</f>
        <v/>
      </c>
      <c r="Q48" s="54">
        <f>IFERROR(IF($A48="","",$P48/$K48),"")</f>
        <v/>
      </c>
      <c r="R48" s="37" t="n"/>
      <c r="S48" s="37" t="n"/>
      <c r="T48" s="37" t="n"/>
      <c r="U48" s="37" t="n"/>
      <c r="V48" s="38" t="n"/>
      <c r="W48" s="38" t="n"/>
    </row>
    <row r="49">
      <c r="A49" s="37" t="n"/>
      <c r="B49" s="38" t="n"/>
      <c r="C49" s="37" t="n"/>
      <c r="D49" s="38" t="n"/>
      <c r="E49" s="39" t="n"/>
      <c r="F49" s="39" t="n"/>
      <c r="G49" s="39" t="n"/>
      <c r="H49" s="39" t="n"/>
      <c r="I49" s="37" t="n"/>
      <c r="J49" s="37" t="n"/>
      <c r="K49" s="59" t="n"/>
      <c r="L49" s="59" t="n"/>
      <c r="M49" s="59" t="n"/>
      <c r="N49" s="56">
        <f>IFERROR(IF($A49="","",$L49+$M49),"")</f>
        <v/>
      </c>
      <c r="O49" s="56">
        <f>IFERROR(IF($A49="","",$K49-$N49),"")</f>
        <v/>
      </c>
      <c r="P49" s="56">
        <f>IFERROR(IF($A49="","",$N49-$K49),"")</f>
        <v/>
      </c>
      <c r="Q49" s="54">
        <f>IFERROR(IF($A49="","",$P49/$K49),"")</f>
        <v/>
      </c>
      <c r="R49" s="37" t="n"/>
      <c r="S49" s="37" t="n"/>
      <c r="T49" s="37" t="n"/>
      <c r="U49" s="37" t="n"/>
      <c r="V49" s="38" t="n"/>
      <c r="W49" s="38" t="n"/>
    </row>
    <row r="50">
      <c r="A50" s="37" t="n"/>
      <c r="B50" s="38" t="n"/>
      <c r="C50" s="37" t="n"/>
      <c r="D50" s="38" t="n"/>
      <c r="E50" s="39" t="n"/>
      <c r="F50" s="39" t="n"/>
      <c r="G50" s="39" t="n"/>
      <c r="H50" s="39" t="n"/>
      <c r="I50" s="37" t="n"/>
      <c r="J50" s="37" t="n"/>
      <c r="K50" s="59" t="n"/>
      <c r="L50" s="59" t="n"/>
      <c r="M50" s="59" t="n"/>
      <c r="N50" s="56">
        <f>IFERROR(IF($A50="","",$L50+$M50),"")</f>
        <v/>
      </c>
      <c r="O50" s="56">
        <f>IFERROR(IF($A50="","",$K50-$N50),"")</f>
        <v/>
      </c>
      <c r="P50" s="56">
        <f>IFERROR(IF($A50="","",$N50-$K50),"")</f>
        <v/>
      </c>
      <c r="Q50" s="54">
        <f>IFERROR(IF($A50="","",$P50/$K50),"")</f>
        <v/>
      </c>
      <c r="R50" s="37" t="n"/>
      <c r="S50" s="37" t="n"/>
      <c r="T50" s="37" t="n"/>
      <c r="U50" s="37" t="n"/>
      <c r="V50" s="38" t="n"/>
      <c r="W50" s="38" t="n"/>
    </row>
    <row r="51">
      <c r="A51" s="37" t="n"/>
      <c r="B51" s="38" t="n"/>
      <c r="C51" s="37" t="n"/>
      <c r="D51" s="38" t="n"/>
      <c r="E51" s="39" t="n"/>
      <c r="F51" s="39" t="n"/>
      <c r="G51" s="39" t="n"/>
      <c r="H51" s="39" t="n"/>
      <c r="I51" s="37" t="n"/>
      <c r="J51" s="37" t="n"/>
      <c r="K51" s="59" t="n"/>
      <c r="L51" s="59" t="n"/>
      <c r="M51" s="59" t="n"/>
      <c r="N51" s="56">
        <f>IFERROR(IF($A51="","",$L51+$M51),"")</f>
        <v/>
      </c>
      <c r="O51" s="56">
        <f>IFERROR(IF($A51="","",$K51-$N51),"")</f>
        <v/>
      </c>
      <c r="P51" s="56">
        <f>IFERROR(IF($A51="","",$N51-$K51),"")</f>
        <v/>
      </c>
      <c r="Q51" s="54">
        <f>IFERROR(IF($A51="","",$P51/$K51),"")</f>
        <v/>
      </c>
      <c r="R51" s="37" t="n"/>
      <c r="S51" s="37" t="n"/>
      <c r="T51" s="37" t="n"/>
      <c r="U51" s="37" t="n"/>
      <c r="V51" s="38" t="n"/>
      <c r="W51" s="38" t="n"/>
    </row>
    <row r="52">
      <c r="A52" s="37" t="n"/>
      <c r="B52" s="38" t="n"/>
      <c r="C52" s="37" t="n"/>
      <c r="D52" s="38" t="n"/>
      <c r="E52" s="39" t="n"/>
      <c r="F52" s="39" t="n"/>
      <c r="G52" s="39" t="n"/>
      <c r="H52" s="39" t="n"/>
      <c r="I52" s="37" t="n"/>
      <c r="J52" s="37" t="n"/>
      <c r="K52" s="59" t="n"/>
      <c r="L52" s="59" t="n"/>
      <c r="M52" s="59" t="n"/>
      <c r="N52" s="56">
        <f>IFERROR(IF($A52="","",$L52+$M52),"")</f>
        <v/>
      </c>
      <c r="O52" s="56">
        <f>IFERROR(IF($A52="","",$K52-$N52),"")</f>
        <v/>
      </c>
      <c r="P52" s="56">
        <f>IFERROR(IF($A52="","",$N52-$K52),"")</f>
        <v/>
      </c>
      <c r="Q52" s="54">
        <f>IFERROR(IF($A52="","",$P52/$K52),"")</f>
        <v/>
      </c>
      <c r="R52" s="37" t="n"/>
      <c r="S52" s="37" t="n"/>
      <c r="T52" s="37" t="n"/>
      <c r="U52" s="37" t="n"/>
      <c r="V52" s="38" t="n"/>
      <c r="W52" s="38" t="n"/>
    </row>
    <row r="53">
      <c r="A53" s="37" t="n"/>
      <c r="B53" s="38" t="n"/>
      <c r="C53" s="37" t="n"/>
      <c r="D53" s="38" t="n"/>
      <c r="E53" s="39" t="n"/>
      <c r="F53" s="39" t="n"/>
      <c r="G53" s="39" t="n"/>
      <c r="H53" s="39" t="n"/>
      <c r="I53" s="37" t="n"/>
      <c r="J53" s="37" t="n"/>
      <c r="K53" s="59" t="n"/>
      <c r="L53" s="59" t="n"/>
      <c r="M53" s="59" t="n"/>
      <c r="N53" s="56">
        <f>IFERROR(IF($A53="","",$L53+$M53),"")</f>
        <v/>
      </c>
      <c r="O53" s="56">
        <f>IFERROR(IF($A53="","",$K53-$N53),"")</f>
        <v/>
      </c>
      <c r="P53" s="56">
        <f>IFERROR(IF($A53="","",$N53-$K53),"")</f>
        <v/>
      </c>
      <c r="Q53" s="54">
        <f>IFERROR(IF($A53="","",$P53/$K53),"")</f>
        <v/>
      </c>
      <c r="R53" s="37" t="n"/>
      <c r="S53" s="37" t="n"/>
      <c r="T53" s="37" t="n"/>
      <c r="U53" s="37" t="n"/>
      <c r="V53" s="38" t="n"/>
      <c r="W53" s="38" t="n"/>
    </row>
    <row r="54">
      <c r="A54" s="37" t="n"/>
      <c r="B54" s="38" t="n"/>
      <c r="C54" s="37" t="n"/>
      <c r="D54" s="38" t="n"/>
      <c r="E54" s="39" t="n"/>
      <c r="F54" s="39" t="n"/>
      <c r="G54" s="39" t="n"/>
      <c r="H54" s="39" t="n"/>
      <c r="I54" s="37" t="n"/>
      <c r="J54" s="37" t="n"/>
      <c r="K54" s="59" t="n"/>
      <c r="L54" s="59" t="n"/>
      <c r="M54" s="59" t="n"/>
      <c r="N54" s="56">
        <f>IFERROR(IF($A54="","",$L54+$M54),"")</f>
        <v/>
      </c>
      <c r="O54" s="56">
        <f>IFERROR(IF($A54="","",$K54-$N54),"")</f>
        <v/>
      </c>
      <c r="P54" s="56">
        <f>IFERROR(IF($A54="","",$N54-$K54),"")</f>
        <v/>
      </c>
      <c r="Q54" s="54">
        <f>IFERROR(IF($A54="","",$P54/$K54),"")</f>
        <v/>
      </c>
      <c r="R54" s="37" t="n"/>
      <c r="S54" s="37" t="n"/>
      <c r="T54" s="37" t="n"/>
      <c r="U54" s="37" t="n"/>
      <c r="V54" s="38" t="n"/>
      <c r="W54" s="38" t="n"/>
    </row>
    <row r="55">
      <c r="A55" s="37" t="n"/>
      <c r="B55" s="38" t="n"/>
      <c r="C55" s="37" t="n"/>
      <c r="D55" s="38" t="n"/>
      <c r="E55" s="39" t="n"/>
      <c r="F55" s="39" t="n"/>
      <c r="G55" s="39" t="n"/>
      <c r="H55" s="39" t="n"/>
      <c r="I55" s="37" t="n"/>
      <c r="J55" s="37" t="n"/>
      <c r="K55" s="59" t="n"/>
      <c r="L55" s="59" t="n"/>
      <c r="M55" s="59" t="n"/>
      <c r="N55" s="56">
        <f>IFERROR(IF($A55="","",$L55+$M55),"")</f>
        <v/>
      </c>
      <c r="O55" s="56">
        <f>IFERROR(IF($A55="","",$K55-$N55),"")</f>
        <v/>
      </c>
      <c r="P55" s="56">
        <f>IFERROR(IF($A55="","",$N55-$K55),"")</f>
        <v/>
      </c>
      <c r="Q55" s="54">
        <f>IFERROR(IF($A55="","",$P55/$K55),"")</f>
        <v/>
      </c>
      <c r="R55" s="37" t="n"/>
      <c r="S55" s="37" t="n"/>
      <c r="T55" s="37" t="n"/>
      <c r="U55" s="37" t="n"/>
      <c r="V55" s="38" t="n"/>
      <c r="W55" s="38" t="n"/>
    </row>
    <row r="56">
      <c r="A56" s="37" t="n"/>
      <c r="B56" s="38" t="n"/>
      <c r="C56" s="37" t="n"/>
      <c r="D56" s="38" t="n"/>
      <c r="E56" s="39" t="n"/>
      <c r="F56" s="39" t="n"/>
      <c r="G56" s="39" t="n"/>
      <c r="H56" s="39" t="n"/>
      <c r="I56" s="37" t="n"/>
      <c r="J56" s="37" t="n"/>
      <c r="K56" s="59" t="n"/>
      <c r="L56" s="59" t="n"/>
      <c r="M56" s="59" t="n"/>
      <c r="N56" s="56">
        <f>IFERROR(IF($A56="","",$L56+$M56),"")</f>
        <v/>
      </c>
      <c r="O56" s="56">
        <f>IFERROR(IF($A56="","",$K56-$N56),"")</f>
        <v/>
      </c>
      <c r="P56" s="56">
        <f>IFERROR(IF($A56="","",$N56-$K56),"")</f>
        <v/>
      </c>
      <c r="Q56" s="54">
        <f>IFERROR(IF($A56="","",$P56/$K56),"")</f>
        <v/>
      </c>
      <c r="R56" s="37" t="n"/>
      <c r="S56" s="37" t="n"/>
      <c r="T56" s="37" t="n"/>
      <c r="U56" s="37" t="n"/>
      <c r="V56" s="38" t="n"/>
      <c r="W56" s="38" t="n"/>
    </row>
    <row r="57">
      <c r="A57" s="37" t="n"/>
      <c r="B57" s="38" t="n"/>
      <c r="C57" s="37" t="n"/>
      <c r="D57" s="38" t="n"/>
      <c r="E57" s="39" t="n"/>
      <c r="F57" s="39" t="n"/>
      <c r="G57" s="39" t="n"/>
      <c r="H57" s="39" t="n"/>
      <c r="I57" s="37" t="n"/>
      <c r="J57" s="37" t="n"/>
      <c r="K57" s="59" t="n"/>
      <c r="L57" s="59" t="n"/>
      <c r="M57" s="59" t="n"/>
      <c r="N57" s="56">
        <f>IFERROR(IF($A57="","",$L57+$M57),"")</f>
        <v/>
      </c>
      <c r="O57" s="56">
        <f>IFERROR(IF($A57="","",$K57-$N57),"")</f>
        <v/>
      </c>
      <c r="P57" s="56">
        <f>IFERROR(IF($A57="","",$N57-$K57),"")</f>
        <v/>
      </c>
      <c r="Q57" s="54">
        <f>IFERROR(IF($A57="","",$P57/$K57),"")</f>
        <v/>
      </c>
      <c r="R57" s="37" t="n"/>
      <c r="S57" s="37" t="n"/>
      <c r="T57" s="37" t="n"/>
      <c r="U57" s="37" t="n"/>
      <c r="V57" s="38" t="n"/>
      <c r="W57" s="38" t="n"/>
    </row>
    <row r="58">
      <c r="A58" s="37" t="n"/>
      <c r="B58" s="38" t="n"/>
      <c r="C58" s="37" t="n"/>
      <c r="D58" s="38" t="n"/>
      <c r="E58" s="39" t="n"/>
      <c r="F58" s="39" t="n"/>
      <c r="G58" s="39" t="n"/>
      <c r="H58" s="39" t="n"/>
      <c r="I58" s="37" t="n"/>
      <c r="J58" s="37" t="n"/>
      <c r="K58" s="59" t="n"/>
      <c r="L58" s="59" t="n"/>
      <c r="M58" s="59" t="n"/>
      <c r="N58" s="56">
        <f>IFERROR(IF($A58="","",$L58+$M58),"")</f>
        <v/>
      </c>
      <c r="O58" s="56">
        <f>IFERROR(IF($A58="","",$K58-$N58),"")</f>
        <v/>
      </c>
      <c r="P58" s="56">
        <f>IFERROR(IF($A58="","",$N58-$K58),"")</f>
        <v/>
      </c>
      <c r="Q58" s="54">
        <f>IFERROR(IF($A58="","",$P58/$K58),"")</f>
        <v/>
      </c>
      <c r="R58" s="37" t="n"/>
      <c r="S58" s="37" t="n"/>
      <c r="T58" s="37" t="n"/>
      <c r="U58" s="37" t="n"/>
      <c r="V58" s="38" t="n"/>
      <c r="W58" s="38" t="n"/>
    </row>
    <row r="59">
      <c r="A59" s="37" t="n"/>
      <c r="B59" s="38" t="n"/>
      <c r="C59" s="37" t="n"/>
      <c r="D59" s="38" t="n"/>
      <c r="E59" s="39" t="n"/>
      <c r="F59" s="39" t="n"/>
      <c r="G59" s="39" t="n"/>
      <c r="H59" s="39" t="n"/>
      <c r="I59" s="37" t="n"/>
      <c r="J59" s="37" t="n"/>
      <c r="K59" s="59" t="n"/>
      <c r="L59" s="59" t="n"/>
      <c r="M59" s="59" t="n"/>
      <c r="N59" s="56">
        <f>IFERROR(IF($A59="","",$L59+$M59),"")</f>
        <v/>
      </c>
      <c r="O59" s="56">
        <f>IFERROR(IF($A59="","",$K59-$N59),"")</f>
        <v/>
      </c>
      <c r="P59" s="56">
        <f>IFERROR(IF($A59="","",$N59-$K59),"")</f>
        <v/>
      </c>
      <c r="Q59" s="54">
        <f>IFERROR(IF($A59="","",$P59/$K59),"")</f>
        <v/>
      </c>
      <c r="R59" s="37" t="n"/>
      <c r="S59" s="37" t="n"/>
      <c r="T59" s="37" t="n"/>
      <c r="U59" s="37" t="n"/>
      <c r="V59" s="38" t="n"/>
      <c r="W59" s="38" t="n"/>
    </row>
    <row r="60">
      <c r="A60" s="37" t="n"/>
      <c r="B60" s="38" t="n"/>
      <c r="C60" s="37" t="n"/>
      <c r="D60" s="38" t="n"/>
      <c r="E60" s="39" t="n"/>
      <c r="F60" s="39" t="n"/>
      <c r="G60" s="39" t="n"/>
      <c r="H60" s="39" t="n"/>
      <c r="I60" s="37" t="n"/>
      <c r="J60" s="37" t="n"/>
      <c r="K60" s="59" t="n"/>
      <c r="L60" s="59" t="n"/>
      <c r="M60" s="59" t="n"/>
      <c r="N60" s="56">
        <f>IFERROR(IF($A60="","",$L60+$M60),"")</f>
        <v/>
      </c>
      <c r="O60" s="56">
        <f>IFERROR(IF($A60="","",$K60-$N60),"")</f>
        <v/>
      </c>
      <c r="P60" s="56">
        <f>IFERROR(IF($A60="","",$N60-$K60),"")</f>
        <v/>
      </c>
      <c r="Q60" s="54">
        <f>IFERROR(IF($A60="","",$P60/$K60),"")</f>
        <v/>
      </c>
      <c r="R60" s="37" t="n"/>
      <c r="S60" s="37" t="n"/>
      <c r="T60" s="37" t="n"/>
      <c r="U60" s="37" t="n"/>
      <c r="V60" s="38" t="n"/>
      <c r="W60" s="38" t="n"/>
    </row>
    <row r="61">
      <c r="A61" s="37" t="n"/>
      <c r="B61" s="38" t="n"/>
      <c r="C61" s="37" t="n"/>
      <c r="D61" s="38" t="n"/>
      <c r="E61" s="39" t="n"/>
      <c r="F61" s="39" t="n"/>
      <c r="G61" s="39" t="n"/>
      <c r="H61" s="39" t="n"/>
      <c r="I61" s="37" t="n"/>
      <c r="J61" s="37" t="n"/>
      <c r="K61" s="59" t="n"/>
      <c r="L61" s="59" t="n"/>
      <c r="M61" s="59" t="n"/>
      <c r="N61" s="56">
        <f>IFERROR(IF($A61="","",$L61+$M61),"")</f>
        <v/>
      </c>
      <c r="O61" s="56">
        <f>IFERROR(IF($A61="","",$K61-$N61),"")</f>
        <v/>
      </c>
      <c r="P61" s="56">
        <f>IFERROR(IF($A61="","",$N61-$K61),"")</f>
        <v/>
      </c>
      <c r="Q61" s="54">
        <f>IFERROR(IF($A61="","",$P61/$K61),"")</f>
        <v/>
      </c>
      <c r="R61" s="37" t="n"/>
      <c r="S61" s="37" t="n"/>
      <c r="T61" s="37" t="n"/>
      <c r="U61" s="37" t="n"/>
      <c r="V61" s="38" t="n"/>
      <c r="W61" s="38" t="n"/>
    </row>
    <row r="62">
      <c r="A62" s="37" t="n"/>
      <c r="B62" s="38" t="n"/>
      <c r="C62" s="37" t="n"/>
      <c r="D62" s="38" t="n"/>
      <c r="E62" s="39" t="n"/>
      <c r="F62" s="39" t="n"/>
      <c r="G62" s="39" t="n"/>
      <c r="H62" s="39" t="n"/>
      <c r="I62" s="37" t="n"/>
      <c r="J62" s="37" t="n"/>
      <c r="K62" s="59" t="n"/>
      <c r="L62" s="59" t="n"/>
      <c r="M62" s="59" t="n"/>
      <c r="N62" s="56">
        <f>IFERROR(IF($A62="","",$L62+$M62),"")</f>
        <v/>
      </c>
      <c r="O62" s="56">
        <f>IFERROR(IF($A62="","",$K62-$N62),"")</f>
        <v/>
      </c>
      <c r="P62" s="56">
        <f>IFERROR(IF($A62="","",$N62-$K62),"")</f>
        <v/>
      </c>
      <c r="Q62" s="54">
        <f>IFERROR(IF($A62="","",$P62/$K62),"")</f>
        <v/>
      </c>
      <c r="R62" s="37" t="n"/>
      <c r="S62" s="37" t="n"/>
      <c r="T62" s="37" t="n"/>
      <c r="U62" s="37" t="n"/>
      <c r="V62" s="38" t="n"/>
      <c r="W62" s="38" t="n"/>
    </row>
    <row r="63">
      <c r="A63" s="37" t="n"/>
      <c r="B63" s="38" t="n"/>
      <c r="C63" s="37" t="n"/>
      <c r="D63" s="38" t="n"/>
      <c r="E63" s="39" t="n"/>
      <c r="F63" s="39" t="n"/>
      <c r="G63" s="39" t="n"/>
      <c r="H63" s="39" t="n"/>
      <c r="I63" s="37" t="n"/>
      <c r="J63" s="37" t="n"/>
      <c r="K63" s="59" t="n"/>
      <c r="L63" s="59" t="n"/>
      <c r="M63" s="59" t="n"/>
      <c r="N63" s="56">
        <f>IFERROR(IF($A63="","",$L63+$M63),"")</f>
        <v/>
      </c>
      <c r="O63" s="56">
        <f>IFERROR(IF($A63="","",$K63-$N63),"")</f>
        <v/>
      </c>
      <c r="P63" s="56">
        <f>IFERROR(IF($A63="","",$N63-$K63),"")</f>
        <v/>
      </c>
      <c r="Q63" s="54">
        <f>IFERROR(IF($A63="","",$P63/$K63),"")</f>
        <v/>
      </c>
      <c r="R63" s="37" t="n"/>
      <c r="S63" s="37" t="n"/>
      <c r="T63" s="37" t="n"/>
      <c r="U63" s="37" t="n"/>
      <c r="V63" s="38" t="n"/>
      <c r="W63" s="38" t="n"/>
    </row>
    <row r="64">
      <c r="A64" s="37" t="n"/>
      <c r="B64" s="38" t="n"/>
      <c r="C64" s="37" t="n"/>
      <c r="D64" s="38" t="n"/>
      <c r="E64" s="39" t="n"/>
      <c r="F64" s="39" t="n"/>
      <c r="G64" s="39" t="n"/>
      <c r="H64" s="39" t="n"/>
      <c r="I64" s="37" t="n"/>
      <c r="J64" s="37" t="n"/>
      <c r="K64" s="59" t="n"/>
      <c r="L64" s="59" t="n"/>
      <c r="M64" s="59" t="n"/>
      <c r="N64" s="56">
        <f>IFERROR(IF($A64="","",$L64+$M64),"")</f>
        <v/>
      </c>
      <c r="O64" s="56">
        <f>IFERROR(IF($A64="","",$K64-$N64),"")</f>
        <v/>
      </c>
      <c r="P64" s="56">
        <f>IFERROR(IF($A64="","",$N64-$K64),"")</f>
        <v/>
      </c>
      <c r="Q64" s="54">
        <f>IFERROR(IF($A64="","",$P64/$K64),"")</f>
        <v/>
      </c>
      <c r="R64" s="37" t="n"/>
      <c r="S64" s="37" t="n"/>
      <c r="T64" s="37" t="n"/>
      <c r="U64" s="37" t="n"/>
      <c r="V64" s="38" t="n"/>
      <c r="W64" s="38" t="n"/>
    </row>
    <row r="65">
      <c r="A65" s="37" t="n"/>
      <c r="B65" s="38" t="n"/>
      <c r="C65" s="37" t="n"/>
      <c r="D65" s="38" t="n"/>
      <c r="E65" s="39" t="n"/>
      <c r="F65" s="39" t="n"/>
      <c r="G65" s="39" t="n"/>
      <c r="H65" s="39" t="n"/>
      <c r="I65" s="37" t="n"/>
      <c r="J65" s="37" t="n"/>
      <c r="K65" s="59" t="n"/>
      <c r="L65" s="59" t="n"/>
      <c r="M65" s="59" t="n"/>
      <c r="N65" s="56">
        <f>IFERROR(IF($A65="","",$L65+$M65),"")</f>
        <v/>
      </c>
      <c r="O65" s="56">
        <f>IFERROR(IF($A65="","",$K65-$N65),"")</f>
        <v/>
      </c>
      <c r="P65" s="56">
        <f>IFERROR(IF($A65="","",$N65-$K65),"")</f>
        <v/>
      </c>
      <c r="Q65" s="54">
        <f>IFERROR(IF($A65="","",$P65/$K65),"")</f>
        <v/>
      </c>
      <c r="R65" s="37" t="n"/>
      <c r="S65" s="37" t="n"/>
      <c r="T65" s="37" t="n"/>
      <c r="U65" s="37" t="n"/>
      <c r="V65" s="38" t="n"/>
      <c r="W65" s="38" t="n"/>
    </row>
    <row r="66">
      <c r="A66" s="37" t="n"/>
      <c r="B66" s="38" t="n"/>
      <c r="C66" s="37" t="n"/>
      <c r="D66" s="38" t="n"/>
      <c r="E66" s="39" t="n"/>
      <c r="F66" s="39" t="n"/>
      <c r="G66" s="39" t="n"/>
      <c r="H66" s="39" t="n"/>
      <c r="I66" s="37" t="n"/>
      <c r="J66" s="37" t="n"/>
      <c r="K66" s="59" t="n"/>
      <c r="L66" s="59" t="n"/>
      <c r="M66" s="59" t="n"/>
      <c r="N66" s="56">
        <f>IFERROR(IF($A66="","",$L66+$M66),"")</f>
        <v/>
      </c>
      <c r="O66" s="56">
        <f>IFERROR(IF($A66="","",$K66-$N66),"")</f>
        <v/>
      </c>
      <c r="P66" s="56">
        <f>IFERROR(IF($A66="","",$N66-$K66),"")</f>
        <v/>
      </c>
      <c r="Q66" s="54">
        <f>IFERROR(IF($A66="","",$P66/$K66),"")</f>
        <v/>
      </c>
      <c r="R66" s="37" t="n"/>
      <c r="S66" s="37" t="n"/>
      <c r="T66" s="37" t="n"/>
      <c r="U66" s="37" t="n"/>
      <c r="V66" s="38" t="n"/>
      <c r="W66" s="38" t="n"/>
    </row>
    <row r="67">
      <c r="A67" s="37" t="n"/>
      <c r="B67" s="38" t="n"/>
      <c r="C67" s="37" t="n"/>
      <c r="D67" s="38" t="n"/>
      <c r="E67" s="39" t="n"/>
      <c r="F67" s="39" t="n"/>
      <c r="G67" s="39" t="n"/>
      <c r="H67" s="39" t="n"/>
      <c r="I67" s="37" t="n"/>
      <c r="J67" s="37" t="n"/>
      <c r="K67" s="59" t="n"/>
      <c r="L67" s="59" t="n"/>
      <c r="M67" s="59" t="n"/>
      <c r="N67" s="56">
        <f>IFERROR(IF($A67="","",$L67+$M67),"")</f>
        <v/>
      </c>
      <c r="O67" s="56">
        <f>IFERROR(IF($A67="","",$K67-$N67),"")</f>
        <v/>
      </c>
      <c r="P67" s="56">
        <f>IFERROR(IF($A67="","",$N67-$K67),"")</f>
        <v/>
      </c>
      <c r="Q67" s="54">
        <f>IFERROR(IF($A67="","",$P67/$K67),"")</f>
        <v/>
      </c>
      <c r="R67" s="37" t="n"/>
      <c r="S67" s="37" t="n"/>
      <c r="T67" s="37" t="n"/>
      <c r="U67" s="37" t="n"/>
      <c r="V67" s="38" t="n"/>
      <c r="W67" s="38" t="n"/>
    </row>
    <row r="68">
      <c r="A68" s="37" t="n"/>
      <c r="B68" s="38" t="n"/>
      <c r="C68" s="37" t="n"/>
      <c r="D68" s="38" t="n"/>
      <c r="E68" s="39" t="n"/>
      <c r="F68" s="39" t="n"/>
      <c r="G68" s="39" t="n"/>
      <c r="H68" s="39" t="n"/>
      <c r="I68" s="37" t="n"/>
      <c r="J68" s="37" t="n"/>
      <c r="K68" s="59" t="n"/>
      <c r="L68" s="59" t="n"/>
      <c r="M68" s="59" t="n"/>
      <c r="N68" s="56">
        <f>IFERROR(IF($A68="","",$L68+$M68),"")</f>
        <v/>
      </c>
      <c r="O68" s="56">
        <f>IFERROR(IF($A68="","",$K68-$N68),"")</f>
        <v/>
      </c>
      <c r="P68" s="56">
        <f>IFERROR(IF($A68="","",$N68-$K68),"")</f>
        <v/>
      </c>
      <c r="Q68" s="54">
        <f>IFERROR(IF($A68="","",$P68/$K68),"")</f>
        <v/>
      </c>
      <c r="R68" s="37" t="n"/>
      <c r="S68" s="37" t="n"/>
      <c r="T68" s="37" t="n"/>
      <c r="U68" s="37" t="n"/>
      <c r="V68" s="38" t="n"/>
      <c r="W68" s="38" t="n"/>
    </row>
    <row r="69">
      <c r="A69" s="37" t="n"/>
      <c r="B69" s="38" t="n"/>
      <c r="C69" s="37" t="n"/>
      <c r="D69" s="38" t="n"/>
      <c r="E69" s="39" t="n"/>
      <c r="F69" s="39" t="n"/>
      <c r="G69" s="39" t="n"/>
      <c r="H69" s="39" t="n"/>
      <c r="I69" s="37" t="n"/>
      <c r="J69" s="37" t="n"/>
      <c r="K69" s="59" t="n"/>
      <c r="L69" s="59" t="n"/>
      <c r="M69" s="59" t="n"/>
      <c r="N69" s="56">
        <f>IFERROR(IF($A69="","",$L69+$M69),"")</f>
        <v/>
      </c>
      <c r="O69" s="56">
        <f>IFERROR(IF($A69="","",$K69-$N69),"")</f>
        <v/>
      </c>
      <c r="P69" s="56">
        <f>IFERROR(IF($A69="","",$N69-$K69),"")</f>
        <v/>
      </c>
      <c r="Q69" s="54">
        <f>IFERROR(IF($A69="","",$P69/$K69),"")</f>
        <v/>
      </c>
      <c r="R69" s="37" t="n"/>
      <c r="S69" s="37" t="n"/>
      <c r="T69" s="37" t="n"/>
      <c r="U69" s="37" t="n"/>
      <c r="V69" s="38" t="n"/>
      <c r="W69" s="38" t="n"/>
    </row>
    <row r="70">
      <c r="A70" s="37" t="n"/>
      <c r="B70" s="38" t="n"/>
      <c r="C70" s="37" t="n"/>
      <c r="D70" s="38" t="n"/>
      <c r="E70" s="39" t="n"/>
      <c r="F70" s="39" t="n"/>
      <c r="G70" s="39" t="n"/>
      <c r="H70" s="39" t="n"/>
      <c r="I70" s="37" t="n"/>
      <c r="J70" s="37" t="n"/>
      <c r="K70" s="59" t="n"/>
      <c r="L70" s="59" t="n"/>
      <c r="M70" s="59" t="n"/>
      <c r="N70" s="56">
        <f>IFERROR(IF($A70="","",$L70+$M70),"")</f>
        <v/>
      </c>
      <c r="O70" s="56">
        <f>IFERROR(IF($A70="","",$K70-$N70),"")</f>
        <v/>
      </c>
      <c r="P70" s="56">
        <f>IFERROR(IF($A70="","",$N70-$K70),"")</f>
        <v/>
      </c>
      <c r="Q70" s="54">
        <f>IFERROR(IF($A70="","",$P70/$K70),"")</f>
        <v/>
      </c>
      <c r="R70" s="37" t="n"/>
      <c r="S70" s="37" t="n"/>
      <c r="T70" s="37" t="n"/>
      <c r="U70" s="37" t="n"/>
      <c r="V70" s="38" t="n"/>
      <c r="W70" s="38" t="n"/>
    </row>
    <row r="71">
      <c r="A71" s="37" t="n"/>
      <c r="B71" s="38" t="n"/>
      <c r="C71" s="37" t="n"/>
      <c r="D71" s="38" t="n"/>
      <c r="E71" s="39" t="n"/>
      <c r="F71" s="39" t="n"/>
      <c r="G71" s="39" t="n"/>
      <c r="H71" s="39" t="n"/>
      <c r="I71" s="37" t="n"/>
      <c r="J71" s="37" t="n"/>
      <c r="K71" s="59" t="n"/>
      <c r="L71" s="59" t="n"/>
      <c r="M71" s="59" t="n"/>
      <c r="N71" s="56">
        <f>IFERROR(IF($A71="","",$L71+$M71),"")</f>
        <v/>
      </c>
      <c r="O71" s="56">
        <f>IFERROR(IF($A71="","",$K71-$N71),"")</f>
        <v/>
      </c>
      <c r="P71" s="56">
        <f>IFERROR(IF($A71="","",$N71-$K71),"")</f>
        <v/>
      </c>
      <c r="Q71" s="54">
        <f>IFERROR(IF($A71="","",$P71/$K71),"")</f>
        <v/>
      </c>
      <c r="R71" s="37" t="n"/>
      <c r="S71" s="37" t="n"/>
      <c r="T71" s="37" t="n"/>
      <c r="U71" s="37" t="n"/>
      <c r="V71" s="38" t="n"/>
      <c r="W71" s="38" t="n"/>
    </row>
    <row r="72">
      <c r="A72" s="37" t="n"/>
      <c r="B72" s="38" t="n"/>
      <c r="C72" s="37" t="n"/>
      <c r="D72" s="38" t="n"/>
      <c r="E72" s="39" t="n"/>
      <c r="F72" s="39" t="n"/>
      <c r="G72" s="39" t="n"/>
      <c r="H72" s="39" t="n"/>
      <c r="I72" s="37" t="n"/>
      <c r="J72" s="37" t="n"/>
      <c r="K72" s="59" t="n"/>
      <c r="L72" s="59" t="n"/>
      <c r="M72" s="59" t="n"/>
      <c r="N72" s="56">
        <f>IFERROR(IF($A72="","",$L72+$M72),"")</f>
        <v/>
      </c>
      <c r="O72" s="56">
        <f>IFERROR(IF($A72="","",$K72-$N72),"")</f>
        <v/>
      </c>
      <c r="P72" s="56">
        <f>IFERROR(IF($A72="","",$N72-$K72),"")</f>
        <v/>
      </c>
      <c r="Q72" s="54">
        <f>IFERROR(IF($A72="","",$P72/$K72),"")</f>
        <v/>
      </c>
      <c r="R72" s="37" t="n"/>
      <c r="S72" s="37" t="n"/>
      <c r="T72" s="37" t="n"/>
      <c r="U72" s="37" t="n"/>
      <c r="V72" s="38" t="n"/>
      <c r="W72" s="38" t="n"/>
    </row>
    <row r="73">
      <c r="A73" s="37" t="n"/>
      <c r="B73" s="38" t="n"/>
      <c r="C73" s="37" t="n"/>
      <c r="D73" s="38" t="n"/>
      <c r="E73" s="39" t="n"/>
      <c r="F73" s="39" t="n"/>
      <c r="G73" s="39" t="n"/>
      <c r="H73" s="39" t="n"/>
      <c r="I73" s="37" t="n"/>
      <c r="J73" s="37" t="n"/>
      <c r="K73" s="59" t="n"/>
      <c r="L73" s="59" t="n"/>
      <c r="M73" s="59" t="n"/>
      <c r="N73" s="56">
        <f>IFERROR(IF($A73="","",$L73+$M73),"")</f>
        <v/>
      </c>
      <c r="O73" s="56">
        <f>IFERROR(IF($A73="","",$K73-$N73),"")</f>
        <v/>
      </c>
      <c r="P73" s="56">
        <f>IFERROR(IF($A73="","",$N73-$K73),"")</f>
        <v/>
      </c>
      <c r="Q73" s="54">
        <f>IFERROR(IF($A73="","",$P73/$K73),"")</f>
        <v/>
      </c>
      <c r="R73" s="37" t="n"/>
      <c r="S73" s="37" t="n"/>
      <c r="T73" s="37" t="n"/>
      <c r="U73" s="37" t="n"/>
      <c r="V73" s="38" t="n"/>
      <c r="W73" s="38" t="n"/>
    </row>
    <row r="74">
      <c r="A74" s="37" t="n"/>
      <c r="B74" s="38" t="n"/>
      <c r="C74" s="37" t="n"/>
      <c r="D74" s="38" t="n"/>
      <c r="E74" s="39" t="n"/>
      <c r="F74" s="39" t="n"/>
      <c r="G74" s="39" t="n"/>
      <c r="H74" s="39" t="n"/>
      <c r="I74" s="37" t="n"/>
      <c r="J74" s="37" t="n"/>
      <c r="K74" s="59" t="n"/>
      <c r="L74" s="59" t="n"/>
      <c r="M74" s="59" t="n"/>
      <c r="N74" s="56">
        <f>IFERROR(IF($A74="","",$L74+$M74),"")</f>
        <v/>
      </c>
      <c r="O74" s="56">
        <f>IFERROR(IF($A74="","",$K74-$N74),"")</f>
        <v/>
      </c>
      <c r="P74" s="56">
        <f>IFERROR(IF($A74="","",$N74-$K74),"")</f>
        <v/>
      </c>
      <c r="Q74" s="54">
        <f>IFERROR(IF($A74="","",$P74/$K74),"")</f>
        <v/>
      </c>
      <c r="R74" s="37" t="n"/>
      <c r="S74" s="37" t="n"/>
      <c r="T74" s="37" t="n"/>
      <c r="U74" s="37" t="n"/>
      <c r="V74" s="38" t="n"/>
      <c r="W74" s="38" t="n"/>
    </row>
    <row r="75">
      <c r="A75" s="37" t="n"/>
      <c r="B75" s="38" t="n"/>
      <c r="C75" s="37" t="n"/>
      <c r="D75" s="38" t="n"/>
      <c r="E75" s="39" t="n"/>
      <c r="F75" s="39" t="n"/>
      <c r="G75" s="39" t="n"/>
      <c r="H75" s="39" t="n"/>
      <c r="I75" s="37" t="n"/>
      <c r="J75" s="37" t="n"/>
      <c r="K75" s="59" t="n"/>
      <c r="L75" s="59" t="n"/>
      <c r="M75" s="59" t="n"/>
      <c r="N75" s="56">
        <f>IFERROR(IF($A75="","",$L75+$M75),"")</f>
        <v/>
      </c>
      <c r="O75" s="56">
        <f>IFERROR(IF($A75="","",$K75-$N75),"")</f>
        <v/>
      </c>
      <c r="P75" s="56">
        <f>IFERROR(IF($A75="","",$N75-$K75),"")</f>
        <v/>
      </c>
      <c r="Q75" s="54">
        <f>IFERROR(IF($A75="","",$P75/$K75),"")</f>
        <v/>
      </c>
      <c r="R75" s="37" t="n"/>
      <c r="S75" s="37" t="n"/>
      <c r="T75" s="37" t="n"/>
      <c r="U75" s="37" t="n"/>
      <c r="V75" s="38" t="n"/>
      <c r="W75" s="38" t="n"/>
    </row>
    <row r="76">
      <c r="A76" s="37" t="n"/>
      <c r="B76" s="38" t="n"/>
      <c r="C76" s="37" t="n"/>
      <c r="D76" s="38" t="n"/>
      <c r="E76" s="39" t="n"/>
      <c r="F76" s="39" t="n"/>
      <c r="G76" s="39" t="n"/>
      <c r="H76" s="39" t="n"/>
      <c r="I76" s="37" t="n"/>
      <c r="J76" s="37" t="n"/>
      <c r="K76" s="59" t="n"/>
      <c r="L76" s="59" t="n"/>
      <c r="M76" s="59" t="n"/>
      <c r="N76" s="56">
        <f>IFERROR(IF($A76="","",$L76+$M76),"")</f>
        <v/>
      </c>
      <c r="O76" s="56">
        <f>IFERROR(IF($A76="","",$K76-$N76),"")</f>
        <v/>
      </c>
      <c r="P76" s="56">
        <f>IFERROR(IF($A76="","",$N76-$K76),"")</f>
        <v/>
      </c>
      <c r="Q76" s="54">
        <f>IFERROR(IF($A76="","",$P76/$K76),"")</f>
        <v/>
      </c>
      <c r="R76" s="37" t="n"/>
      <c r="S76" s="37" t="n"/>
      <c r="T76" s="37" t="n"/>
      <c r="U76" s="37" t="n"/>
      <c r="V76" s="38" t="n"/>
      <c r="W76" s="38" t="n"/>
    </row>
    <row r="77">
      <c r="A77" s="37" t="n"/>
      <c r="B77" s="38" t="n"/>
      <c r="C77" s="37" t="n"/>
      <c r="D77" s="38" t="n"/>
      <c r="E77" s="39" t="n"/>
      <c r="F77" s="39" t="n"/>
      <c r="G77" s="39" t="n"/>
      <c r="H77" s="39" t="n"/>
      <c r="I77" s="37" t="n"/>
      <c r="J77" s="37" t="n"/>
      <c r="K77" s="59" t="n"/>
      <c r="L77" s="59" t="n"/>
      <c r="M77" s="59" t="n"/>
      <c r="N77" s="56">
        <f>IFERROR(IF($A77="","",$L77+$M77),"")</f>
        <v/>
      </c>
      <c r="O77" s="56">
        <f>IFERROR(IF($A77="","",$K77-$N77),"")</f>
        <v/>
      </c>
      <c r="P77" s="56">
        <f>IFERROR(IF($A77="","",$N77-$K77),"")</f>
        <v/>
      </c>
      <c r="Q77" s="54">
        <f>IFERROR(IF($A77="","",$P77/$K77),"")</f>
        <v/>
      </c>
      <c r="R77" s="37" t="n"/>
      <c r="S77" s="37" t="n"/>
      <c r="T77" s="37" t="n"/>
      <c r="U77" s="37" t="n"/>
      <c r="V77" s="38" t="n"/>
      <c r="W77" s="38" t="n"/>
    </row>
    <row r="78">
      <c r="A78" s="37" t="n"/>
      <c r="B78" s="38" t="n"/>
      <c r="C78" s="37" t="n"/>
      <c r="D78" s="38" t="n"/>
      <c r="E78" s="39" t="n"/>
      <c r="F78" s="39" t="n"/>
      <c r="G78" s="39" t="n"/>
      <c r="H78" s="39" t="n"/>
      <c r="I78" s="37" t="n"/>
      <c r="J78" s="37" t="n"/>
      <c r="K78" s="59" t="n"/>
      <c r="L78" s="59" t="n"/>
      <c r="M78" s="59" t="n"/>
      <c r="N78" s="56">
        <f>IFERROR(IF($A78="","",$L78+$M78),"")</f>
        <v/>
      </c>
      <c r="O78" s="56">
        <f>IFERROR(IF($A78="","",$K78-$N78),"")</f>
        <v/>
      </c>
      <c r="P78" s="56">
        <f>IFERROR(IF($A78="","",$N78-$K78),"")</f>
        <v/>
      </c>
      <c r="Q78" s="54">
        <f>IFERROR(IF($A78="","",$P78/$K78),"")</f>
        <v/>
      </c>
      <c r="R78" s="37" t="n"/>
      <c r="S78" s="37" t="n"/>
      <c r="T78" s="37" t="n"/>
      <c r="U78" s="37" t="n"/>
      <c r="V78" s="38" t="n"/>
      <c r="W78" s="38" t="n"/>
    </row>
    <row r="79">
      <c r="A79" s="37" t="n"/>
      <c r="B79" s="38" t="n"/>
      <c r="C79" s="37" t="n"/>
      <c r="D79" s="38" t="n"/>
      <c r="E79" s="39" t="n"/>
      <c r="F79" s="39" t="n"/>
      <c r="G79" s="39" t="n"/>
      <c r="H79" s="39" t="n"/>
      <c r="I79" s="37" t="n"/>
      <c r="J79" s="37" t="n"/>
      <c r="K79" s="59" t="n"/>
      <c r="L79" s="59" t="n"/>
      <c r="M79" s="59" t="n"/>
      <c r="N79" s="56">
        <f>IFERROR(IF($A79="","",$L79+$M79),"")</f>
        <v/>
      </c>
      <c r="O79" s="56">
        <f>IFERROR(IF($A79="","",$K79-$N79),"")</f>
        <v/>
      </c>
      <c r="P79" s="56">
        <f>IFERROR(IF($A79="","",$N79-$K79),"")</f>
        <v/>
      </c>
      <c r="Q79" s="54">
        <f>IFERROR(IF($A79="","",$P79/$K79),"")</f>
        <v/>
      </c>
      <c r="R79" s="37" t="n"/>
      <c r="S79" s="37" t="n"/>
      <c r="T79" s="37" t="n"/>
      <c r="U79" s="37" t="n"/>
      <c r="V79" s="38" t="n"/>
      <c r="W79" s="38" t="n"/>
    </row>
    <row r="80">
      <c r="A80" s="37" t="n"/>
      <c r="B80" s="38" t="n"/>
      <c r="C80" s="37" t="n"/>
      <c r="D80" s="38" t="n"/>
      <c r="E80" s="39" t="n"/>
      <c r="F80" s="39" t="n"/>
      <c r="G80" s="39" t="n"/>
      <c r="H80" s="39" t="n"/>
      <c r="I80" s="37" t="n"/>
      <c r="J80" s="37" t="n"/>
      <c r="K80" s="59" t="n"/>
      <c r="L80" s="59" t="n"/>
      <c r="M80" s="59" t="n"/>
      <c r="N80" s="56">
        <f>IFERROR(IF($A80="","",$L80+$M80),"")</f>
        <v/>
      </c>
      <c r="O80" s="56">
        <f>IFERROR(IF($A80="","",$K80-$N80),"")</f>
        <v/>
      </c>
      <c r="P80" s="56">
        <f>IFERROR(IF($A80="","",$N80-$K80),"")</f>
        <v/>
      </c>
      <c r="Q80" s="54">
        <f>IFERROR(IF($A80="","",$P80/$K80),"")</f>
        <v/>
      </c>
      <c r="R80" s="37" t="n"/>
      <c r="S80" s="37" t="n"/>
      <c r="T80" s="37" t="n"/>
      <c r="U80" s="37" t="n"/>
      <c r="V80" s="38" t="n"/>
      <c r="W80" s="38" t="n"/>
    </row>
    <row r="81">
      <c r="A81" s="37" t="n"/>
      <c r="B81" s="38" t="n"/>
      <c r="C81" s="37" t="n"/>
      <c r="D81" s="38" t="n"/>
      <c r="E81" s="39" t="n"/>
      <c r="F81" s="39" t="n"/>
      <c r="G81" s="39" t="n"/>
      <c r="H81" s="39" t="n"/>
      <c r="I81" s="37" t="n"/>
      <c r="J81" s="37" t="n"/>
      <c r="K81" s="59" t="n"/>
      <c r="L81" s="59" t="n"/>
      <c r="M81" s="59" t="n"/>
      <c r="N81" s="56">
        <f>IFERROR(IF($A81="","",$L81+$M81),"")</f>
        <v/>
      </c>
      <c r="O81" s="56">
        <f>IFERROR(IF($A81="","",$K81-$N81),"")</f>
        <v/>
      </c>
      <c r="P81" s="56">
        <f>IFERROR(IF($A81="","",$N81-$K81),"")</f>
        <v/>
      </c>
      <c r="Q81" s="54">
        <f>IFERROR(IF($A81="","",$P81/$K81),"")</f>
        <v/>
      </c>
      <c r="R81" s="37" t="n"/>
      <c r="S81" s="37" t="n"/>
      <c r="T81" s="37" t="n"/>
      <c r="U81" s="37" t="n"/>
      <c r="V81" s="38" t="n"/>
      <c r="W81" s="38" t="n"/>
    </row>
    <row r="82">
      <c r="A82" s="37" t="n"/>
      <c r="B82" s="38" t="n"/>
      <c r="C82" s="37" t="n"/>
      <c r="D82" s="38" t="n"/>
      <c r="E82" s="39" t="n"/>
      <c r="F82" s="39" t="n"/>
      <c r="G82" s="39" t="n"/>
      <c r="H82" s="39" t="n"/>
      <c r="I82" s="37" t="n"/>
      <c r="J82" s="37" t="n"/>
      <c r="K82" s="59" t="n"/>
      <c r="L82" s="59" t="n"/>
      <c r="M82" s="59" t="n"/>
      <c r="N82" s="56">
        <f>IFERROR(IF($A82="","",$L82+$M82),"")</f>
        <v/>
      </c>
      <c r="O82" s="56">
        <f>IFERROR(IF($A82="","",$K82-$N82),"")</f>
        <v/>
      </c>
      <c r="P82" s="56">
        <f>IFERROR(IF($A82="","",$N82-$K82),"")</f>
        <v/>
      </c>
      <c r="Q82" s="54">
        <f>IFERROR(IF($A82="","",$P82/$K82),"")</f>
        <v/>
      </c>
      <c r="R82" s="37" t="n"/>
      <c r="S82" s="37" t="n"/>
      <c r="T82" s="37" t="n"/>
      <c r="U82" s="37" t="n"/>
      <c r="V82" s="38" t="n"/>
      <c r="W82" s="38" t="n"/>
    </row>
    <row r="83">
      <c r="A83" s="37" t="n"/>
      <c r="B83" s="38" t="n"/>
      <c r="C83" s="37" t="n"/>
      <c r="D83" s="38" t="n"/>
      <c r="E83" s="39" t="n"/>
      <c r="F83" s="39" t="n"/>
      <c r="G83" s="39" t="n"/>
      <c r="H83" s="39" t="n"/>
      <c r="I83" s="37" t="n"/>
      <c r="J83" s="37" t="n"/>
      <c r="K83" s="59" t="n"/>
      <c r="L83" s="59" t="n"/>
      <c r="M83" s="59" t="n"/>
      <c r="N83" s="56">
        <f>IFERROR(IF($A83="","",$L83+$M83),"")</f>
        <v/>
      </c>
      <c r="O83" s="56">
        <f>IFERROR(IF($A83="","",$K83-$N83),"")</f>
        <v/>
      </c>
      <c r="P83" s="56">
        <f>IFERROR(IF($A83="","",$N83-$K83),"")</f>
        <v/>
      </c>
      <c r="Q83" s="54">
        <f>IFERROR(IF($A83="","",$P83/$K83),"")</f>
        <v/>
      </c>
      <c r="R83" s="37" t="n"/>
      <c r="S83" s="37" t="n"/>
      <c r="T83" s="37" t="n"/>
      <c r="U83" s="37" t="n"/>
      <c r="V83" s="38" t="n"/>
      <c r="W83" s="38" t="n"/>
    </row>
    <row r="84">
      <c r="A84" s="37" t="n"/>
      <c r="B84" s="38" t="n"/>
      <c r="C84" s="37" t="n"/>
      <c r="D84" s="38" t="n"/>
      <c r="E84" s="39" t="n"/>
      <c r="F84" s="39" t="n"/>
      <c r="G84" s="39" t="n"/>
      <c r="H84" s="39" t="n"/>
      <c r="I84" s="37" t="n"/>
      <c r="J84" s="37" t="n"/>
      <c r="K84" s="59" t="n"/>
      <c r="L84" s="59" t="n"/>
      <c r="M84" s="59" t="n"/>
      <c r="N84" s="56">
        <f>IFERROR(IF($A84="","",$L84+$M84),"")</f>
        <v/>
      </c>
      <c r="O84" s="56">
        <f>IFERROR(IF($A84="","",$K84-$N84),"")</f>
        <v/>
      </c>
      <c r="P84" s="56">
        <f>IFERROR(IF($A84="","",$N84-$K84),"")</f>
        <v/>
      </c>
      <c r="Q84" s="54">
        <f>IFERROR(IF($A84="","",$P84/$K84),"")</f>
        <v/>
      </c>
      <c r="R84" s="37" t="n"/>
      <c r="S84" s="37" t="n"/>
      <c r="T84" s="37" t="n"/>
      <c r="U84" s="37" t="n"/>
      <c r="V84" s="38" t="n"/>
      <c r="W84" s="38" t="n"/>
    </row>
    <row r="85">
      <c r="A85" s="37" t="n"/>
      <c r="B85" s="38" t="n"/>
      <c r="C85" s="37" t="n"/>
      <c r="D85" s="38" t="n"/>
      <c r="E85" s="39" t="n"/>
      <c r="F85" s="39" t="n"/>
      <c r="G85" s="39" t="n"/>
      <c r="H85" s="39" t="n"/>
      <c r="I85" s="37" t="n"/>
      <c r="J85" s="37" t="n"/>
      <c r="K85" s="59" t="n"/>
      <c r="L85" s="59" t="n"/>
      <c r="M85" s="59" t="n"/>
      <c r="N85" s="56">
        <f>IFERROR(IF($A85="","",$L85+$M85),"")</f>
        <v/>
      </c>
      <c r="O85" s="56">
        <f>IFERROR(IF($A85="","",$K85-$N85),"")</f>
        <v/>
      </c>
      <c r="P85" s="56">
        <f>IFERROR(IF($A85="","",$N85-$K85),"")</f>
        <v/>
      </c>
      <c r="Q85" s="54">
        <f>IFERROR(IF($A85="","",$P85/$K85),"")</f>
        <v/>
      </c>
      <c r="R85" s="37" t="n"/>
      <c r="S85" s="37" t="n"/>
      <c r="T85" s="37" t="n"/>
      <c r="U85" s="37" t="n"/>
      <c r="V85" s="38" t="n"/>
      <c r="W85" s="38" t="n"/>
    </row>
    <row r="86">
      <c r="A86" s="37" t="n"/>
      <c r="B86" s="38" t="n"/>
      <c r="C86" s="37" t="n"/>
      <c r="D86" s="38" t="n"/>
      <c r="E86" s="39" t="n"/>
      <c r="F86" s="39" t="n"/>
      <c r="G86" s="39" t="n"/>
      <c r="H86" s="39" t="n"/>
      <c r="I86" s="37" t="n"/>
      <c r="J86" s="37" t="n"/>
      <c r="K86" s="59" t="n"/>
      <c r="L86" s="59" t="n"/>
      <c r="M86" s="59" t="n"/>
      <c r="N86" s="56">
        <f>IFERROR(IF($A86="","",$L86+$M86),"")</f>
        <v/>
      </c>
      <c r="O86" s="56">
        <f>IFERROR(IF($A86="","",$K86-$N86),"")</f>
        <v/>
      </c>
      <c r="P86" s="56">
        <f>IFERROR(IF($A86="","",$N86-$K86),"")</f>
        <v/>
      </c>
      <c r="Q86" s="54">
        <f>IFERROR(IF($A86="","",$P86/$K86),"")</f>
        <v/>
      </c>
      <c r="R86" s="37" t="n"/>
      <c r="S86" s="37" t="n"/>
      <c r="T86" s="37" t="n"/>
      <c r="U86" s="37" t="n"/>
      <c r="V86" s="38" t="n"/>
      <c r="W86" s="38" t="n"/>
    </row>
    <row r="87">
      <c r="A87" s="37" t="n"/>
      <c r="B87" s="38" t="n"/>
      <c r="C87" s="37" t="n"/>
      <c r="D87" s="38" t="n"/>
      <c r="E87" s="39" t="n"/>
      <c r="F87" s="39" t="n"/>
      <c r="G87" s="39" t="n"/>
      <c r="H87" s="39" t="n"/>
      <c r="I87" s="37" t="n"/>
      <c r="J87" s="37" t="n"/>
      <c r="K87" s="59" t="n"/>
      <c r="L87" s="59" t="n"/>
      <c r="M87" s="59" t="n"/>
      <c r="N87" s="56">
        <f>IFERROR(IF($A87="","",$L87+$M87),"")</f>
        <v/>
      </c>
      <c r="O87" s="56">
        <f>IFERROR(IF($A87="","",$K87-$N87),"")</f>
        <v/>
      </c>
      <c r="P87" s="56">
        <f>IFERROR(IF($A87="","",$N87-$K87),"")</f>
        <v/>
      </c>
      <c r="Q87" s="54">
        <f>IFERROR(IF($A87="","",$P87/$K87),"")</f>
        <v/>
      </c>
      <c r="R87" s="37" t="n"/>
      <c r="S87" s="37" t="n"/>
      <c r="T87" s="37" t="n"/>
      <c r="U87" s="37" t="n"/>
      <c r="V87" s="38" t="n"/>
      <c r="W87" s="38" t="n"/>
    </row>
    <row r="88">
      <c r="A88" s="37" t="n"/>
      <c r="B88" s="38" t="n"/>
      <c r="C88" s="37" t="n"/>
      <c r="D88" s="38" t="n"/>
      <c r="E88" s="39" t="n"/>
      <c r="F88" s="39" t="n"/>
      <c r="G88" s="39" t="n"/>
      <c r="H88" s="39" t="n"/>
      <c r="I88" s="37" t="n"/>
      <c r="J88" s="37" t="n"/>
      <c r="K88" s="59" t="n"/>
      <c r="L88" s="59" t="n"/>
      <c r="M88" s="59" t="n"/>
      <c r="N88" s="56">
        <f>IFERROR(IF($A88="","",$L88+$M88),"")</f>
        <v/>
      </c>
      <c r="O88" s="56">
        <f>IFERROR(IF($A88="","",$K88-$N88),"")</f>
        <v/>
      </c>
      <c r="P88" s="56">
        <f>IFERROR(IF($A88="","",$N88-$K88),"")</f>
        <v/>
      </c>
      <c r="Q88" s="54">
        <f>IFERROR(IF($A88="","",$P88/$K88),"")</f>
        <v/>
      </c>
      <c r="R88" s="37" t="n"/>
      <c r="S88" s="37" t="n"/>
      <c r="T88" s="37" t="n"/>
      <c r="U88" s="37" t="n"/>
      <c r="V88" s="38" t="n"/>
      <c r="W88" s="38" t="n"/>
    </row>
    <row r="89">
      <c r="A89" s="37" t="n"/>
      <c r="B89" s="38" t="n"/>
      <c r="C89" s="37" t="n"/>
      <c r="D89" s="38" t="n"/>
      <c r="E89" s="39" t="n"/>
      <c r="F89" s="39" t="n"/>
      <c r="G89" s="39" t="n"/>
      <c r="H89" s="39" t="n"/>
      <c r="I89" s="37" t="n"/>
      <c r="J89" s="37" t="n"/>
      <c r="K89" s="59" t="n"/>
      <c r="L89" s="59" t="n"/>
      <c r="M89" s="59" t="n"/>
      <c r="N89" s="56">
        <f>IFERROR(IF($A89="","",$L89+$M89),"")</f>
        <v/>
      </c>
      <c r="O89" s="56">
        <f>IFERROR(IF($A89="","",$K89-$N89),"")</f>
        <v/>
      </c>
      <c r="P89" s="56">
        <f>IFERROR(IF($A89="","",$N89-$K89),"")</f>
        <v/>
      </c>
      <c r="Q89" s="54">
        <f>IFERROR(IF($A89="","",$P89/$K89),"")</f>
        <v/>
      </c>
      <c r="R89" s="37" t="n"/>
      <c r="S89" s="37" t="n"/>
      <c r="T89" s="37" t="n"/>
      <c r="U89" s="37" t="n"/>
      <c r="V89" s="38" t="n"/>
      <c r="W89" s="38" t="n"/>
    </row>
    <row r="90">
      <c r="A90" s="37" t="n"/>
      <c r="B90" s="38" t="n"/>
      <c r="C90" s="37" t="n"/>
      <c r="D90" s="38" t="n"/>
      <c r="E90" s="39" t="n"/>
      <c r="F90" s="39" t="n"/>
      <c r="G90" s="39" t="n"/>
      <c r="H90" s="39" t="n"/>
      <c r="I90" s="37" t="n"/>
      <c r="J90" s="37" t="n"/>
      <c r="K90" s="59" t="n"/>
      <c r="L90" s="59" t="n"/>
      <c r="M90" s="59" t="n"/>
      <c r="N90" s="56">
        <f>IFERROR(IF($A90="","",$L90+$M90),"")</f>
        <v/>
      </c>
      <c r="O90" s="56">
        <f>IFERROR(IF($A90="","",$K90-$N90),"")</f>
        <v/>
      </c>
      <c r="P90" s="56">
        <f>IFERROR(IF($A90="","",$N90-$K90),"")</f>
        <v/>
      </c>
      <c r="Q90" s="54">
        <f>IFERROR(IF($A90="","",$P90/$K90),"")</f>
        <v/>
      </c>
      <c r="R90" s="37" t="n"/>
      <c r="S90" s="37" t="n"/>
      <c r="T90" s="37" t="n"/>
      <c r="U90" s="37" t="n"/>
      <c r="V90" s="38" t="n"/>
      <c r="W90" s="38" t="n"/>
    </row>
    <row r="91">
      <c r="A91" s="37" t="n"/>
      <c r="B91" s="38" t="n"/>
      <c r="C91" s="37" t="n"/>
      <c r="D91" s="38" t="n"/>
      <c r="E91" s="39" t="n"/>
      <c r="F91" s="39" t="n"/>
      <c r="G91" s="39" t="n"/>
      <c r="H91" s="39" t="n"/>
      <c r="I91" s="37" t="n"/>
      <c r="J91" s="37" t="n"/>
      <c r="K91" s="59" t="n"/>
      <c r="L91" s="59" t="n"/>
      <c r="M91" s="59" t="n"/>
      <c r="N91" s="56">
        <f>IFERROR(IF($A91="","",$L91+$M91),"")</f>
        <v/>
      </c>
      <c r="O91" s="56">
        <f>IFERROR(IF($A91="","",$K91-$N91),"")</f>
        <v/>
      </c>
      <c r="P91" s="56">
        <f>IFERROR(IF($A91="","",$N91-$K91),"")</f>
        <v/>
      </c>
      <c r="Q91" s="54">
        <f>IFERROR(IF($A91="","",$P91/$K91),"")</f>
        <v/>
      </c>
      <c r="R91" s="37" t="n"/>
      <c r="S91" s="37" t="n"/>
      <c r="T91" s="37" t="n"/>
      <c r="U91" s="37" t="n"/>
      <c r="V91" s="38" t="n"/>
      <c r="W91" s="38" t="n"/>
    </row>
    <row r="92">
      <c r="A92" s="37" t="n"/>
      <c r="B92" s="38" t="n"/>
      <c r="C92" s="37" t="n"/>
      <c r="D92" s="38" t="n"/>
      <c r="E92" s="39" t="n"/>
      <c r="F92" s="39" t="n"/>
      <c r="G92" s="39" t="n"/>
      <c r="H92" s="39" t="n"/>
      <c r="I92" s="37" t="n"/>
      <c r="J92" s="37" t="n"/>
      <c r="K92" s="59" t="n"/>
      <c r="L92" s="59" t="n"/>
      <c r="M92" s="59" t="n"/>
      <c r="N92" s="56">
        <f>IFERROR(IF($A92="","",$L92+$M92),"")</f>
        <v/>
      </c>
      <c r="O92" s="56">
        <f>IFERROR(IF($A92="","",$K92-$N92),"")</f>
        <v/>
      </c>
      <c r="P92" s="56">
        <f>IFERROR(IF($A92="","",$N92-$K92),"")</f>
        <v/>
      </c>
      <c r="Q92" s="54">
        <f>IFERROR(IF($A92="","",$P92/$K92),"")</f>
        <v/>
      </c>
      <c r="R92" s="37" t="n"/>
      <c r="S92" s="37" t="n"/>
      <c r="T92" s="37" t="n"/>
      <c r="U92" s="37" t="n"/>
      <c r="V92" s="38" t="n"/>
      <c r="W92" s="38" t="n"/>
    </row>
    <row r="93">
      <c r="A93" s="37" t="n"/>
      <c r="B93" s="38" t="n"/>
      <c r="C93" s="37" t="n"/>
      <c r="D93" s="38" t="n"/>
      <c r="E93" s="39" t="n"/>
      <c r="F93" s="39" t="n"/>
      <c r="G93" s="39" t="n"/>
      <c r="H93" s="39" t="n"/>
      <c r="I93" s="37" t="n"/>
      <c r="J93" s="37" t="n"/>
      <c r="K93" s="59" t="n"/>
      <c r="L93" s="59" t="n"/>
      <c r="M93" s="59" t="n"/>
      <c r="N93" s="56">
        <f>IFERROR(IF($A93="","",$L93+$M93),"")</f>
        <v/>
      </c>
      <c r="O93" s="56">
        <f>IFERROR(IF($A93="","",$K93-$N93),"")</f>
        <v/>
      </c>
      <c r="P93" s="56">
        <f>IFERROR(IF($A93="","",$N93-$K93),"")</f>
        <v/>
      </c>
      <c r="Q93" s="54">
        <f>IFERROR(IF($A93="","",$P93/$K93),"")</f>
        <v/>
      </c>
      <c r="R93" s="37" t="n"/>
      <c r="S93" s="37" t="n"/>
      <c r="T93" s="37" t="n"/>
      <c r="U93" s="37" t="n"/>
      <c r="V93" s="38" t="n"/>
      <c r="W93" s="38" t="n"/>
    </row>
    <row r="94">
      <c r="A94" s="37" t="n"/>
      <c r="B94" s="38" t="n"/>
      <c r="C94" s="37" t="n"/>
      <c r="D94" s="38" t="n"/>
      <c r="E94" s="39" t="n"/>
      <c r="F94" s="39" t="n"/>
      <c r="G94" s="39" t="n"/>
      <c r="H94" s="39" t="n"/>
      <c r="I94" s="37" t="n"/>
      <c r="J94" s="37" t="n"/>
      <c r="K94" s="59" t="n"/>
      <c r="L94" s="59" t="n"/>
      <c r="M94" s="59" t="n"/>
      <c r="N94" s="56">
        <f>IFERROR(IF($A94="","",$L94+$M94),"")</f>
        <v/>
      </c>
      <c r="O94" s="56">
        <f>IFERROR(IF($A94="","",$K94-$N94),"")</f>
        <v/>
      </c>
      <c r="P94" s="56">
        <f>IFERROR(IF($A94="","",$N94-$K94),"")</f>
        <v/>
      </c>
      <c r="Q94" s="54">
        <f>IFERROR(IF($A94="","",$P94/$K94),"")</f>
        <v/>
      </c>
      <c r="R94" s="37" t="n"/>
      <c r="S94" s="37" t="n"/>
      <c r="T94" s="37" t="n"/>
      <c r="U94" s="37" t="n"/>
      <c r="V94" s="38" t="n"/>
      <c r="W94" s="38" t="n"/>
    </row>
    <row r="95">
      <c r="A95" s="37" t="n"/>
      <c r="B95" s="38" t="n"/>
      <c r="C95" s="37" t="n"/>
      <c r="D95" s="38" t="n"/>
      <c r="E95" s="39" t="n"/>
      <c r="F95" s="39" t="n"/>
      <c r="G95" s="39" t="n"/>
      <c r="H95" s="39" t="n"/>
      <c r="I95" s="37" t="n"/>
      <c r="J95" s="37" t="n"/>
      <c r="K95" s="59" t="n"/>
      <c r="L95" s="59" t="n"/>
      <c r="M95" s="59" t="n"/>
      <c r="N95" s="56">
        <f>IFERROR(IF($A95="","",$L95+$M95),"")</f>
        <v/>
      </c>
      <c r="O95" s="56">
        <f>IFERROR(IF($A95="","",$K95-$N95),"")</f>
        <v/>
      </c>
      <c r="P95" s="56">
        <f>IFERROR(IF($A95="","",$N95-$K95),"")</f>
        <v/>
      </c>
      <c r="Q95" s="54">
        <f>IFERROR(IF($A95="","",$P95/$K95),"")</f>
        <v/>
      </c>
      <c r="R95" s="37" t="n"/>
      <c r="S95" s="37" t="n"/>
      <c r="T95" s="37" t="n"/>
      <c r="U95" s="37" t="n"/>
      <c r="V95" s="38" t="n"/>
      <c r="W95" s="38" t="n"/>
    </row>
    <row r="96">
      <c r="A96" s="37" t="n"/>
      <c r="B96" s="38" t="n"/>
      <c r="C96" s="37" t="n"/>
      <c r="D96" s="38" t="n"/>
      <c r="E96" s="39" t="n"/>
      <c r="F96" s="39" t="n"/>
      <c r="G96" s="39" t="n"/>
      <c r="H96" s="39" t="n"/>
      <c r="I96" s="37" t="n"/>
      <c r="J96" s="37" t="n"/>
      <c r="K96" s="59" t="n"/>
      <c r="L96" s="59" t="n"/>
      <c r="M96" s="59" t="n"/>
      <c r="N96" s="56">
        <f>IFERROR(IF($A96="","",$L96+$M96),"")</f>
        <v/>
      </c>
      <c r="O96" s="56">
        <f>IFERROR(IF($A96="","",$K96-$N96),"")</f>
        <v/>
      </c>
      <c r="P96" s="56">
        <f>IFERROR(IF($A96="","",$N96-$K96),"")</f>
        <v/>
      </c>
      <c r="Q96" s="54">
        <f>IFERROR(IF($A96="","",$P96/$K96),"")</f>
        <v/>
      </c>
      <c r="R96" s="37" t="n"/>
      <c r="S96" s="37" t="n"/>
      <c r="T96" s="37" t="n"/>
      <c r="U96" s="37" t="n"/>
      <c r="V96" s="38" t="n"/>
      <c r="W96" s="38" t="n"/>
    </row>
    <row r="97">
      <c r="A97" s="37" t="n"/>
      <c r="B97" s="38" t="n"/>
      <c r="C97" s="37" t="n"/>
      <c r="D97" s="38" t="n"/>
      <c r="E97" s="39" t="n"/>
      <c r="F97" s="39" t="n"/>
      <c r="G97" s="39" t="n"/>
      <c r="H97" s="39" t="n"/>
      <c r="I97" s="37" t="n"/>
      <c r="J97" s="37" t="n"/>
      <c r="K97" s="59" t="n"/>
      <c r="L97" s="59" t="n"/>
      <c r="M97" s="59" t="n"/>
      <c r="N97" s="56">
        <f>IFERROR(IF($A97="","",$L97+$M97),"")</f>
        <v/>
      </c>
      <c r="O97" s="56">
        <f>IFERROR(IF($A97="","",$K97-$N97),"")</f>
        <v/>
      </c>
      <c r="P97" s="56">
        <f>IFERROR(IF($A97="","",$N97-$K97),"")</f>
        <v/>
      </c>
      <c r="Q97" s="54">
        <f>IFERROR(IF($A97="","",$P97/$K97),"")</f>
        <v/>
      </c>
      <c r="R97" s="37" t="n"/>
      <c r="S97" s="37" t="n"/>
      <c r="T97" s="37" t="n"/>
      <c r="U97" s="37" t="n"/>
      <c r="V97" s="38" t="n"/>
      <c r="W97" s="38" t="n"/>
    </row>
    <row r="98">
      <c r="A98" s="37" t="n"/>
      <c r="B98" s="38" t="n"/>
      <c r="C98" s="37" t="n"/>
      <c r="D98" s="38" t="n"/>
      <c r="E98" s="39" t="n"/>
      <c r="F98" s="39" t="n"/>
      <c r="G98" s="39" t="n"/>
      <c r="H98" s="39" t="n"/>
      <c r="I98" s="37" t="n"/>
      <c r="J98" s="37" t="n"/>
      <c r="K98" s="59" t="n"/>
      <c r="L98" s="59" t="n"/>
      <c r="M98" s="59" t="n"/>
      <c r="N98" s="56">
        <f>IFERROR(IF($A98="","",$L98+$M98),"")</f>
        <v/>
      </c>
      <c r="O98" s="56">
        <f>IFERROR(IF($A98="","",$K98-$N98),"")</f>
        <v/>
      </c>
      <c r="P98" s="56">
        <f>IFERROR(IF($A98="","",$N98-$K98),"")</f>
        <v/>
      </c>
      <c r="Q98" s="54">
        <f>IFERROR(IF($A98="","",$P98/$K98),"")</f>
        <v/>
      </c>
      <c r="R98" s="37" t="n"/>
      <c r="S98" s="37" t="n"/>
      <c r="T98" s="37" t="n"/>
      <c r="U98" s="37" t="n"/>
      <c r="V98" s="38" t="n"/>
      <c r="W98" s="38" t="n"/>
    </row>
    <row r="99">
      <c r="A99" s="37" t="n"/>
      <c r="B99" s="38" t="n"/>
      <c r="C99" s="37" t="n"/>
      <c r="D99" s="38" t="n"/>
      <c r="E99" s="39" t="n"/>
      <c r="F99" s="39" t="n"/>
      <c r="G99" s="39" t="n"/>
      <c r="H99" s="39" t="n"/>
      <c r="I99" s="37" t="n"/>
      <c r="J99" s="37" t="n"/>
      <c r="K99" s="59" t="n"/>
      <c r="L99" s="59" t="n"/>
      <c r="M99" s="59" t="n"/>
      <c r="N99" s="56">
        <f>IFERROR(IF($A99="","",$L99+$M99),"")</f>
        <v/>
      </c>
      <c r="O99" s="56">
        <f>IFERROR(IF($A99="","",$K99-$N99),"")</f>
        <v/>
      </c>
      <c r="P99" s="56">
        <f>IFERROR(IF($A99="","",$N99-$K99),"")</f>
        <v/>
      </c>
      <c r="Q99" s="54">
        <f>IFERROR(IF($A99="","",$P99/$K99),"")</f>
        <v/>
      </c>
      <c r="R99" s="37" t="n"/>
      <c r="S99" s="37" t="n"/>
      <c r="T99" s="37" t="n"/>
      <c r="U99" s="37" t="n"/>
      <c r="V99" s="38" t="n"/>
      <c r="W99" s="38" t="n"/>
    </row>
    <row r="100">
      <c r="A100" s="37" t="n"/>
      <c r="B100" s="38" t="n"/>
      <c r="C100" s="37" t="n"/>
      <c r="D100" s="38" t="n"/>
      <c r="E100" s="39" t="n"/>
      <c r="F100" s="39" t="n"/>
      <c r="G100" s="39" t="n"/>
      <c r="H100" s="39" t="n"/>
      <c r="I100" s="37" t="n"/>
      <c r="J100" s="37" t="n"/>
      <c r="K100" s="59" t="n"/>
      <c r="L100" s="59" t="n"/>
      <c r="M100" s="59" t="n"/>
      <c r="N100" s="56">
        <f>IFERROR(IF($A100="","",$L100+$M100),"")</f>
        <v/>
      </c>
      <c r="O100" s="56">
        <f>IFERROR(IF($A100="","",$K100-$N100),"")</f>
        <v/>
      </c>
      <c r="P100" s="56">
        <f>IFERROR(IF($A100="","",$N100-$K100),"")</f>
        <v/>
      </c>
      <c r="Q100" s="54">
        <f>IFERROR(IF($A100="","",$P100/$K100),"")</f>
        <v/>
      </c>
      <c r="R100" s="37" t="n"/>
      <c r="S100" s="37" t="n"/>
      <c r="T100" s="37" t="n"/>
      <c r="U100" s="37" t="n"/>
      <c r="V100" s="38" t="n"/>
      <c r="W100" s="38" t="n"/>
    </row>
    <row r="101">
      <c r="A101" s="37" t="n"/>
      <c r="B101" s="38" t="n"/>
      <c r="C101" s="37" t="n"/>
      <c r="D101" s="38" t="n"/>
      <c r="E101" s="39" t="n"/>
      <c r="F101" s="39" t="n"/>
      <c r="G101" s="39" t="n"/>
      <c r="H101" s="39" t="n"/>
      <c r="I101" s="37" t="n"/>
      <c r="J101" s="37" t="n"/>
      <c r="K101" s="59" t="n"/>
      <c r="L101" s="59" t="n"/>
      <c r="M101" s="59" t="n"/>
      <c r="N101" s="56">
        <f>IFERROR(IF($A101="","",$L101+$M101),"")</f>
        <v/>
      </c>
      <c r="O101" s="56">
        <f>IFERROR(IF($A101="","",$K101-$N101),"")</f>
        <v/>
      </c>
      <c r="P101" s="56">
        <f>IFERROR(IF($A101="","",$N101-$K101),"")</f>
        <v/>
      </c>
      <c r="Q101" s="54">
        <f>IFERROR(IF($A101="","",$P101/$K101),"")</f>
        <v/>
      </c>
      <c r="R101" s="37" t="n"/>
      <c r="S101" s="37" t="n"/>
      <c r="T101" s="37" t="n"/>
      <c r="U101" s="37" t="n"/>
      <c r="V101" s="38" t="n"/>
      <c r="W101" s="38" t="n"/>
    </row>
    <row r="102">
      <c r="A102" s="37" t="n"/>
      <c r="B102" s="38" t="n"/>
      <c r="C102" s="37" t="n"/>
      <c r="D102" s="38" t="n"/>
      <c r="E102" s="39" t="n"/>
      <c r="F102" s="39" t="n"/>
      <c r="G102" s="39" t="n"/>
      <c r="H102" s="39" t="n"/>
      <c r="I102" s="37" t="n"/>
      <c r="J102" s="37" t="n"/>
      <c r="K102" s="59" t="n"/>
      <c r="L102" s="59" t="n"/>
      <c r="M102" s="59" t="n"/>
      <c r="N102" s="56">
        <f>IFERROR(IF($A102="","",$L102+$M102),"")</f>
        <v/>
      </c>
      <c r="O102" s="56">
        <f>IFERROR(IF($A102="","",$K102-$N102),"")</f>
        <v/>
      </c>
      <c r="P102" s="56">
        <f>IFERROR(IF($A102="","",$N102-$K102),"")</f>
        <v/>
      </c>
      <c r="Q102" s="54">
        <f>IFERROR(IF($A102="","",$P102/$K102),"")</f>
        <v/>
      </c>
      <c r="R102" s="37" t="n"/>
      <c r="S102" s="37" t="n"/>
      <c r="T102" s="37" t="n"/>
      <c r="U102" s="37" t="n"/>
      <c r="V102" s="38" t="n"/>
      <c r="W102" s="38" t="n"/>
    </row>
    <row r="103">
      <c r="A103" s="37" t="n"/>
      <c r="B103" s="38" t="n"/>
      <c r="C103" s="37" t="n"/>
      <c r="D103" s="38" t="n"/>
      <c r="E103" s="39" t="n"/>
      <c r="F103" s="39" t="n"/>
      <c r="G103" s="39" t="n"/>
      <c r="H103" s="39" t="n"/>
      <c r="I103" s="37" t="n"/>
      <c r="J103" s="37" t="n"/>
      <c r="K103" s="59" t="n"/>
      <c r="L103" s="59" t="n"/>
      <c r="M103" s="59" t="n"/>
      <c r="N103" s="56">
        <f>IFERROR(IF($A103="","",$L103+$M103),"")</f>
        <v/>
      </c>
      <c r="O103" s="56">
        <f>IFERROR(IF($A103="","",$K103-$N103),"")</f>
        <v/>
      </c>
      <c r="P103" s="56">
        <f>IFERROR(IF($A103="","",$N103-$K103),"")</f>
        <v/>
      </c>
      <c r="Q103" s="54">
        <f>IFERROR(IF($A103="","",$P103/$K103),"")</f>
        <v/>
      </c>
      <c r="R103" s="37" t="n"/>
      <c r="S103" s="37" t="n"/>
      <c r="T103" s="37" t="n"/>
      <c r="U103" s="37" t="n"/>
      <c r="V103" s="38" t="n"/>
      <c r="W103" s="38" t="n"/>
    </row>
    <row r="104">
      <c r="A104" s="37" t="n"/>
      <c r="B104" s="38" t="n"/>
      <c r="C104" s="37" t="n"/>
      <c r="D104" s="38" t="n"/>
      <c r="E104" s="39" t="n"/>
      <c r="F104" s="39" t="n"/>
      <c r="G104" s="39" t="n"/>
      <c r="H104" s="39" t="n"/>
      <c r="I104" s="37" t="n"/>
      <c r="J104" s="37" t="n"/>
      <c r="K104" s="59" t="n"/>
      <c r="L104" s="59" t="n"/>
      <c r="M104" s="59" t="n"/>
      <c r="N104" s="56">
        <f>IFERROR(IF($A104="","",$L104+$M104),"")</f>
        <v/>
      </c>
      <c r="O104" s="56">
        <f>IFERROR(IF($A104="","",$K104-$N104),"")</f>
        <v/>
      </c>
      <c r="P104" s="56">
        <f>IFERROR(IF($A104="","",$N104-$K104),"")</f>
        <v/>
      </c>
      <c r="Q104" s="54">
        <f>IFERROR(IF($A104="","",$P104/$K104),"")</f>
        <v/>
      </c>
      <c r="R104" s="37" t="n"/>
      <c r="S104" s="37" t="n"/>
      <c r="T104" s="37" t="n"/>
      <c r="U104" s="37" t="n"/>
      <c r="V104" s="38" t="n"/>
      <c r="W104" s="38" t="n"/>
    </row>
    <row r="107">
      <c r="A107" s="8" t="inlineStr">
        <is>
          <t>Management Action Items</t>
        </is>
      </c>
    </row>
    <row r="108">
      <c r="A108" s="16" t="inlineStr">
        <is>
          <t>Action ID</t>
        </is>
      </c>
      <c r="B108" s="16" t="inlineStr">
        <is>
          <t>Reporting Month</t>
        </is>
      </c>
      <c r="C108" s="16" t="inlineStr">
        <is>
          <t>Area</t>
        </is>
      </c>
      <c r="D108" s="16" t="inlineStr">
        <is>
          <t>Action Item</t>
        </is>
      </c>
      <c r="E108" s="16" t="inlineStr">
        <is>
          <t>Assigned To</t>
        </is>
      </c>
      <c r="F108" s="16" t="inlineStr">
        <is>
          <t>Date Assigned</t>
        </is>
      </c>
      <c r="G108" s="16" t="inlineStr">
        <is>
          <t>Due Date</t>
        </is>
      </c>
      <c r="H108" s="16" t="inlineStr">
        <is>
          <t>Completed Date</t>
        </is>
      </c>
      <c r="I108" s="16" t="inlineStr">
        <is>
          <t>Priority</t>
        </is>
      </c>
      <c r="J108" s="16" t="inlineStr">
        <is>
          <t>Progress Percentage</t>
        </is>
      </c>
      <c r="K108" s="16" t="inlineStr">
        <is>
          <t>Calculated Status</t>
        </is>
      </c>
      <c r="L108" s="16" t="inlineStr">
        <is>
          <t>Owner Visibility</t>
        </is>
      </c>
      <c r="M108" s="16" t="inlineStr">
        <is>
          <t>Latest Update</t>
        </is>
      </c>
      <c r="N108" s="16" t="inlineStr">
        <is>
          <t>Related CapEx Project ID</t>
        </is>
      </c>
      <c r="O108" s="16" t="inlineStr">
        <is>
          <t>Source Meeting Reference</t>
        </is>
      </c>
    </row>
    <row r="109">
      <c r="A109" s="33" t="inlineStr">
        <is>
          <t>ACT-2601</t>
        </is>
      </c>
      <c r="B109" s="35" t="n">
        <v>46235</v>
      </c>
      <c r="C109" s="33" t="inlineStr">
        <is>
          <t>Revenue Management</t>
        </is>
      </c>
      <c r="D109" s="34" t="inlineStr">
        <is>
          <t>Review weekday corporate rate strategy.</t>
        </is>
      </c>
      <c r="E109" s="33" t="inlineStr">
        <is>
          <t>Revenue Manager</t>
        </is>
      </c>
      <c r="F109" s="35" t="n">
        <v>46251</v>
      </c>
      <c r="G109" s="35" t="n">
        <v>46268</v>
      </c>
      <c r="H109" s="35" t="n"/>
      <c r="I109" s="33" t="inlineStr">
        <is>
          <t>High</t>
        </is>
      </c>
      <c r="J109" s="60" t="n">
        <v>0.45</v>
      </c>
      <c r="K109" s="42">
        <f>IFERROR(IF($D109="","",IF($H109&lt;&gt;"","Completed",IF($G109&lt;TODAY(),"Overdue",IF($G109&lt;=TODAY()+Dashboard!$E$9,"Due Soon","Open")))),"")</f>
        <v/>
      </c>
      <c r="L109" s="33" t="inlineStr">
        <is>
          <t>Include in Owner Report</t>
        </is>
      </c>
      <c r="M109" s="34" t="inlineStr">
        <is>
          <t>Corporate account production review remains incomplete.</t>
        </is>
      </c>
      <c r="N109" s="33" t="inlineStr"/>
      <c r="O109" s="34" t="inlineStr">
        <is>
          <t>August 2026 Owner Meeting</t>
        </is>
      </c>
    </row>
    <row r="110">
      <c r="A110" s="33" t="inlineStr">
        <is>
          <t>ACT-2602</t>
        </is>
      </c>
      <c r="B110" s="35" t="n">
        <v>46235</v>
      </c>
      <c r="C110" s="33" t="inlineStr">
        <is>
          <t>Capital Projects</t>
        </is>
      </c>
      <c r="D110" s="34" t="inlineStr">
        <is>
          <t>Obtain a revised proposal for the chiller compressor replacement.</t>
        </is>
      </c>
      <c r="E110" s="33" t="inlineStr">
        <is>
          <t>Chief Engineer</t>
        </is>
      </c>
      <c r="F110" s="35" t="n">
        <v>46257</v>
      </c>
      <c r="G110" s="35" t="n">
        <v>46275</v>
      </c>
      <c r="H110" s="35" t="n"/>
      <c r="I110" s="33" t="inlineStr">
        <is>
          <t>Critical</t>
        </is>
      </c>
      <c r="J110" s="60" t="n">
        <v>0.7</v>
      </c>
      <c r="K110" s="42">
        <f>IFERROR(IF($D110="","",IF($H110&lt;&gt;"","Completed",IF($G110&lt;TODAY(),"Overdue",IF($G110&lt;=TODAY()+Dashboard!$E$9,"Due Soon","Open")))),"")</f>
        <v/>
      </c>
      <c r="L110" s="33" t="inlineStr">
        <is>
          <t>Include in Owner Report</t>
        </is>
      </c>
      <c r="M110" s="34" t="inlineStr">
        <is>
          <t>Vendor is revising freight and crane allowances.</t>
        </is>
      </c>
      <c r="N110" s="33" t="inlineStr">
        <is>
          <t>CP-2602</t>
        </is>
      </c>
      <c r="O110" s="34" t="inlineStr">
        <is>
          <t>August 2026 Owner Meeting</t>
        </is>
      </c>
    </row>
    <row r="111">
      <c r="A111" s="33" t="inlineStr">
        <is>
          <t>ACT-2603</t>
        </is>
      </c>
      <c r="B111" s="35" t="n">
        <v>46235</v>
      </c>
      <c r="C111" s="33" t="inlineStr">
        <is>
          <t>Rooms</t>
        </is>
      </c>
      <c r="D111" s="34" t="inlineStr">
        <is>
          <t>Reduce housekeeping overtime through schedule adjustments.</t>
        </is>
      </c>
      <c r="E111" s="33" t="inlineStr">
        <is>
          <t>Executive Housekeeper</t>
        </is>
      </c>
      <c r="F111" s="35" t="n">
        <v>46246</v>
      </c>
      <c r="G111" s="35" t="n">
        <v>46263</v>
      </c>
      <c r="H111" s="35" t="n">
        <v>46262</v>
      </c>
      <c r="I111" s="33" t="inlineStr">
        <is>
          <t>High</t>
        </is>
      </c>
      <c r="J111" s="60" t="n">
        <v>1</v>
      </c>
      <c r="K111" s="42">
        <f>IFERROR(IF($D111="","",IF($H111&lt;&gt;"","Completed",IF($G111&lt;TODAY(),"Overdue",IF($G111&lt;=TODAY()+Dashboard!$E$9,"Due Soon","Open")))),"")</f>
        <v/>
      </c>
      <c r="L111" s="33" t="inlineStr">
        <is>
          <t>Include in Owner Report</t>
        </is>
      </c>
      <c r="M111" s="34" t="inlineStr">
        <is>
          <t>New staffing grid implemented and reviewed.</t>
        </is>
      </c>
      <c r="N111" s="33" t="inlineStr"/>
      <c r="O111" s="34" t="inlineStr">
        <is>
          <t>August 2026 Operations Review</t>
        </is>
      </c>
    </row>
    <row r="112">
      <c r="A112" s="33" t="inlineStr">
        <is>
          <t>ACT-2604</t>
        </is>
      </c>
      <c r="B112" s="35" t="n">
        <v>46266</v>
      </c>
      <c r="C112" s="33" t="inlineStr">
        <is>
          <t>Food and Beverage</t>
        </is>
      </c>
      <c r="D112" s="34" t="inlineStr">
        <is>
          <t>Finalize fall group banquet menus.</t>
        </is>
      </c>
      <c r="E112" s="33" t="inlineStr">
        <is>
          <t>Food and Beverage Director</t>
        </is>
      </c>
      <c r="F112" s="35" t="n">
        <v>46263</v>
      </c>
      <c r="G112" s="35" t="n">
        <v>46277</v>
      </c>
      <c r="H112" s="35" t="n"/>
      <c r="I112" s="33" t="inlineStr">
        <is>
          <t>Medium</t>
        </is>
      </c>
      <c r="J112" s="60" t="n">
        <v>0.65</v>
      </c>
      <c r="K112" s="42">
        <f>IFERROR(IF($D112="","",IF($H112&lt;&gt;"","Completed",IF($G112&lt;TODAY(),"Overdue",IF($G112&lt;=TODAY()+Dashboard!$E$9,"Due Soon","Open")))),"")</f>
        <v/>
      </c>
      <c r="L112" s="33" t="inlineStr">
        <is>
          <t>Include in Owner Report</t>
        </is>
      </c>
      <c r="M112" s="34" t="inlineStr">
        <is>
          <t>Pricing review is scheduled with Sales and Finance.</t>
        </is>
      </c>
      <c r="N112" s="33" t="inlineStr"/>
      <c r="O112" s="34" t="inlineStr">
        <is>
          <t>September 2026 Owner Meeting</t>
        </is>
      </c>
    </row>
    <row r="113">
      <c r="A113" s="33" t="inlineStr">
        <is>
          <t>ACT-2605</t>
        </is>
      </c>
      <c r="B113" s="35" t="n">
        <v>46235</v>
      </c>
      <c r="C113" s="33" t="inlineStr">
        <is>
          <t>Engineering</t>
        </is>
      </c>
      <c r="D113" s="34" t="inlineStr">
        <is>
          <t>Investigate recurring guest room hot-water complaints.</t>
        </is>
      </c>
      <c r="E113" s="33" t="inlineStr">
        <is>
          <t>Chief Engineer</t>
        </is>
      </c>
      <c r="F113" s="35" t="n">
        <v>46241</v>
      </c>
      <c r="G113" s="35" t="n">
        <v>46259</v>
      </c>
      <c r="H113" s="35" t="n"/>
      <c r="I113" s="33" t="inlineStr">
        <is>
          <t>Critical</t>
        </is>
      </c>
      <c r="J113" s="60" t="n">
        <v>0.35</v>
      </c>
      <c r="K113" s="42">
        <f>IFERROR(IF($D113="","",IF($H113&lt;&gt;"","Completed",IF($G113&lt;TODAY(),"Overdue",IF($G113&lt;=TODAY()+Dashboard!$E$9,"Due Soon","Open")))),"")</f>
        <v/>
      </c>
      <c r="L113" s="33" t="inlineStr">
        <is>
          <t>Include in Owner Report</t>
        </is>
      </c>
      <c r="M113" s="34" t="inlineStr">
        <is>
          <t>Riser balancing tests identified two floors requiring adjustment.</t>
        </is>
      </c>
      <c r="N113" s="33" t="inlineStr"/>
      <c r="O113" s="34" t="inlineStr">
        <is>
          <t>August 2026 Guest Experience Review</t>
        </is>
      </c>
    </row>
    <row r="114">
      <c r="A114" s="33" t="inlineStr">
        <is>
          <t>ACT-2606</t>
        </is>
      </c>
      <c r="B114" s="35" t="n">
        <v>46235</v>
      </c>
      <c r="C114" s="33" t="inlineStr">
        <is>
          <t>Finance</t>
        </is>
      </c>
      <c r="D114" s="34" t="inlineStr">
        <is>
          <t>Reconcile reserve-account activity for the owner statement.</t>
        </is>
      </c>
      <c r="E114" s="33" t="inlineStr">
        <is>
          <t>Director of Finance</t>
        </is>
      </c>
      <c r="F114" s="35" t="n">
        <v>46256</v>
      </c>
      <c r="G114" s="35" t="n">
        <v>46289</v>
      </c>
      <c r="H114" s="35" t="n"/>
      <c r="I114" s="33" t="inlineStr">
        <is>
          <t>High</t>
        </is>
      </c>
      <c r="J114" s="60" t="n">
        <v>0.55</v>
      </c>
      <c r="K114" s="42">
        <f>IFERROR(IF($D114="","",IF($H114&lt;&gt;"","Completed",IF($G114&lt;TODAY(),"Overdue",IF($G114&lt;=TODAY()+Dashboard!$E$9,"Due Soon","Open")))),"")</f>
        <v/>
      </c>
      <c r="L114" s="33" t="inlineStr">
        <is>
          <t>Include in Owner Report</t>
        </is>
      </c>
      <c r="M114" s="34" t="inlineStr">
        <is>
          <t>Two capital invoices remain under review.</t>
        </is>
      </c>
      <c r="N114" s="33" t="inlineStr"/>
      <c r="O114" s="34" t="inlineStr">
        <is>
          <t>August 2026 Owner Meeting</t>
        </is>
      </c>
    </row>
    <row r="115">
      <c r="A115" s="33" t="inlineStr">
        <is>
          <t>ACT-2607</t>
        </is>
      </c>
      <c r="B115" s="35" t="n">
        <v>46266</v>
      </c>
      <c r="C115" s="33" t="inlineStr">
        <is>
          <t>Guest Experience</t>
        </is>
      </c>
      <c r="D115" s="34" t="inlineStr">
        <is>
          <t>Complete the guest Wi-Fi coverage test.</t>
        </is>
      </c>
      <c r="E115" s="33" t="inlineStr">
        <is>
          <t>Chief Engineer</t>
        </is>
      </c>
      <c r="F115" s="35" t="n">
        <v>46266</v>
      </c>
      <c r="G115" s="35" t="n">
        <v>46276</v>
      </c>
      <c r="H115" s="35" t="n"/>
      <c r="I115" s="33" t="inlineStr">
        <is>
          <t>High</t>
        </is>
      </c>
      <c r="J115" s="60" t="n">
        <v>0.4</v>
      </c>
      <c r="K115" s="42">
        <f>IFERROR(IF($D115="","",IF($H115&lt;&gt;"","Completed",IF($G115&lt;TODAY(),"Overdue",IF($G115&lt;=TODAY()+Dashboard!$E$9,"Due Soon","Open")))),"")</f>
        <v/>
      </c>
      <c r="L115" s="33" t="inlineStr">
        <is>
          <t>Include in Owner Report</t>
        </is>
      </c>
      <c r="M115" s="34" t="inlineStr">
        <is>
          <t>Testing completed on six of ten guest floors.</t>
        </is>
      </c>
      <c r="N115" s="33" t="inlineStr">
        <is>
          <t>CP-2604</t>
        </is>
      </c>
      <c r="O115" s="34" t="inlineStr">
        <is>
          <t>September 2026 Technology Review</t>
        </is>
      </c>
    </row>
    <row r="116">
      <c r="A116" s="33" t="inlineStr">
        <is>
          <t>ACT-2608</t>
        </is>
      </c>
      <c r="B116" s="35" t="n">
        <v>46266</v>
      </c>
      <c r="C116" s="33" t="inlineStr">
        <is>
          <t>Finance</t>
        </is>
      </c>
      <c r="D116" s="34" t="inlineStr">
        <is>
          <t>Update the 90-day cash forecast.</t>
        </is>
      </c>
      <c r="E116" s="33" t="inlineStr">
        <is>
          <t>Director of Finance</t>
        </is>
      </c>
      <c r="F116" s="35" t="n">
        <v>46267</v>
      </c>
      <c r="G116" s="35" t="n">
        <v>46291</v>
      </c>
      <c r="H116" s="35" t="n"/>
      <c r="I116" s="33" t="inlineStr">
        <is>
          <t>Medium</t>
        </is>
      </c>
      <c r="J116" s="60" t="n">
        <v>0.25</v>
      </c>
      <c r="K116" s="42">
        <f>IFERROR(IF($D116="","",IF($H116&lt;&gt;"","Completed",IF($G116&lt;TODAY(),"Overdue",IF($G116&lt;=TODAY()+Dashboard!$E$9,"Due Soon","Open")))),"")</f>
        <v/>
      </c>
      <c r="L116" s="33" t="inlineStr">
        <is>
          <t>Include in Owner Report</t>
        </is>
      </c>
      <c r="M116" s="34" t="inlineStr">
        <is>
          <t>Forecast assumptions are being refreshed for group deposits.</t>
        </is>
      </c>
      <c r="N116" s="33" t="inlineStr"/>
      <c r="O116" s="34" t="inlineStr">
        <is>
          <t>September 2026 Owner Meeting</t>
        </is>
      </c>
    </row>
    <row r="117">
      <c r="A117" s="37" t="n"/>
      <c r="B117" s="39" t="n"/>
      <c r="C117" s="37" t="n"/>
      <c r="D117" s="38" t="n"/>
      <c r="E117" s="37" t="n"/>
      <c r="F117" s="39" t="n"/>
      <c r="G117" s="39" t="n"/>
      <c r="H117" s="39" t="n"/>
      <c r="I117" s="37" t="n"/>
      <c r="J117" s="61" t="n"/>
      <c r="K117" s="42">
        <f>IFERROR(IF($D117="","",IF($H117&lt;&gt;"","Completed",IF($G117&lt;TODAY(),"Overdue",IF($G117&lt;=TODAY()+Dashboard!$E$9,"Due Soon","Open")))),"")</f>
        <v/>
      </c>
      <c r="L117" s="37" t="n"/>
      <c r="M117" s="38" t="n"/>
      <c r="N117" s="37" t="n"/>
      <c r="O117" s="38" t="n"/>
    </row>
    <row r="118">
      <c r="A118" s="37" t="n"/>
      <c r="B118" s="39" t="n"/>
      <c r="C118" s="37" t="n"/>
      <c r="D118" s="38" t="n"/>
      <c r="E118" s="37" t="n"/>
      <c r="F118" s="39" t="n"/>
      <c r="G118" s="39" t="n"/>
      <c r="H118" s="39" t="n"/>
      <c r="I118" s="37" t="n"/>
      <c r="J118" s="61" t="n"/>
      <c r="K118" s="42">
        <f>IFERROR(IF($D118="","",IF($H118&lt;&gt;"","Completed",IF($G118&lt;TODAY(),"Overdue",IF($G118&lt;=TODAY()+Dashboard!$E$9,"Due Soon","Open")))),"")</f>
        <v/>
      </c>
      <c r="L118" s="37" t="n"/>
      <c r="M118" s="38" t="n"/>
      <c r="N118" s="37" t="n"/>
      <c r="O118" s="38" t="n"/>
    </row>
    <row r="119">
      <c r="A119" s="37" t="n"/>
      <c r="B119" s="39" t="n"/>
      <c r="C119" s="37" t="n"/>
      <c r="D119" s="38" t="n"/>
      <c r="E119" s="37" t="n"/>
      <c r="F119" s="39" t="n"/>
      <c r="G119" s="39" t="n"/>
      <c r="H119" s="39" t="n"/>
      <c r="I119" s="37" t="n"/>
      <c r="J119" s="61" t="n"/>
      <c r="K119" s="42">
        <f>IFERROR(IF($D119="","",IF($H119&lt;&gt;"","Completed",IF($G119&lt;TODAY(),"Overdue",IF($G119&lt;=TODAY()+Dashboard!$E$9,"Due Soon","Open")))),"")</f>
        <v/>
      </c>
      <c r="L119" s="37" t="n"/>
      <c r="M119" s="38" t="n"/>
      <c r="N119" s="37" t="n"/>
      <c r="O119" s="38" t="n"/>
    </row>
    <row r="120">
      <c r="A120" s="37" t="n"/>
      <c r="B120" s="39" t="n"/>
      <c r="C120" s="37" t="n"/>
      <c r="D120" s="38" t="n"/>
      <c r="E120" s="37" t="n"/>
      <c r="F120" s="39" t="n"/>
      <c r="G120" s="39" t="n"/>
      <c r="H120" s="39" t="n"/>
      <c r="I120" s="37" t="n"/>
      <c r="J120" s="61" t="n"/>
      <c r="K120" s="42">
        <f>IFERROR(IF($D120="","",IF($H120&lt;&gt;"","Completed",IF($G120&lt;TODAY(),"Overdue",IF($G120&lt;=TODAY()+Dashboard!$E$9,"Due Soon","Open")))),"")</f>
        <v/>
      </c>
      <c r="L120" s="37" t="n"/>
      <c r="M120" s="38" t="n"/>
      <c r="N120" s="37" t="n"/>
      <c r="O120" s="38" t="n"/>
    </row>
    <row r="121">
      <c r="A121" s="37" t="n"/>
      <c r="B121" s="39" t="n"/>
      <c r="C121" s="37" t="n"/>
      <c r="D121" s="38" t="n"/>
      <c r="E121" s="37" t="n"/>
      <c r="F121" s="39" t="n"/>
      <c r="G121" s="39" t="n"/>
      <c r="H121" s="39" t="n"/>
      <c r="I121" s="37" t="n"/>
      <c r="J121" s="61" t="n"/>
      <c r="K121" s="42">
        <f>IFERROR(IF($D121="","",IF($H121&lt;&gt;"","Completed",IF($G121&lt;TODAY(),"Overdue",IF($G121&lt;=TODAY()+Dashboard!$E$9,"Due Soon","Open")))),"")</f>
        <v/>
      </c>
      <c r="L121" s="37" t="n"/>
      <c r="M121" s="38" t="n"/>
      <c r="N121" s="37" t="n"/>
      <c r="O121" s="38" t="n"/>
    </row>
    <row r="122">
      <c r="A122" s="37" t="n"/>
      <c r="B122" s="39" t="n"/>
      <c r="C122" s="37" t="n"/>
      <c r="D122" s="38" t="n"/>
      <c r="E122" s="37" t="n"/>
      <c r="F122" s="39" t="n"/>
      <c r="G122" s="39" t="n"/>
      <c r="H122" s="39" t="n"/>
      <c r="I122" s="37" t="n"/>
      <c r="J122" s="61" t="n"/>
      <c r="K122" s="42">
        <f>IFERROR(IF($D122="","",IF($H122&lt;&gt;"","Completed",IF($G122&lt;TODAY(),"Overdue",IF($G122&lt;=TODAY()+Dashboard!$E$9,"Due Soon","Open")))),"")</f>
        <v/>
      </c>
      <c r="L122" s="37" t="n"/>
      <c r="M122" s="38" t="n"/>
      <c r="N122" s="37" t="n"/>
      <c r="O122" s="38" t="n"/>
    </row>
    <row r="123">
      <c r="A123" s="37" t="n"/>
      <c r="B123" s="39" t="n"/>
      <c r="C123" s="37" t="n"/>
      <c r="D123" s="38" t="n"/>
      <c r="E123" s="37" t="n"/>
      <c r="F123" s="39" t="n"/>
      <c r="G123" s="39" t="n"/>
      <c r="H123" s="39" t="n"/>
      <c r="I123" s="37" t="n"/>
      <c r="J123" s="61" t="n"/>
      <c r="K123" s="42">
        <f>IFERROR(IF($D123="","",IF($H123&lt;&gt;"","Completed",IF($G123&lt;TODAY(),"Overdue",IF($G123&lt;=TODAY()+Dashboard!$E$9,"Due Soon","Open")))),"")</f>
        <v/>
      </c>
      <c r="L123" s="37" t="n"/>
      <c r="M123" s="38" t="n"/>
      <c r="N123" s="37" t="n"/>
      <c r="O123" s="38" t="n"/>
    </row>
    <row r="124">
      <c r="A124" s="37" t="n"/>
      <c r="B124" s="39" t="n"/>
      <c r="C124" s="37" t="n"/>
      <c r="D124" s="38" t="n"/>
      <c r="E124" s="37" t="n"/>
      <c r="F124" s="39" t="n"/>
      <c r="G124" s="39" t="n"/>
      <c r="H124" s="39" t="n"/>
      <c r="I124" s="37" t="n"/>
      <c r="J124" s="61" t="n"/>
      <c r="K124" s="42">
        <f>IFERROR(IF($D124="","",IF($H124&lt;&gt;"","Completed",IF($G124&lt;TODAY(),"Overdue",IF($G124&lt;=TODAY()+Dashboard!$E$9,"Due Soon","Open")))),"")</f>
        <v/>
      </c>
      <c r="L124" s="37" t="n"/>
      <c r="M124" s="38" t="n"/>
      <c r="N124" s="37" t="n"/>
      <c r="O124" s="38" t="n"/>
    </row>
    <row r="125">
      <c r="A125" s="37" t="n"/>
      <c r="B125" s="39" t="n"/>
      <c r="C125" s="37" t="n"/>
      <c r="D125" s="38" t="n"/>
      <c r="E125" s="37" t="n"/>
      <c r="F125" s="39" t="n"/>
      <c r="G125" s="39" t="n"/>
      <c r="H125" s="39" t="n"/>
      <c r="I125" s="37" t="n"/>
      <c r="J125" s="61" t="n"/>
      <c r="K125" s="42">
        <f>IFERROR(IF($D125="","",IF($H125&lt;&gt;"","Completed",IF($G125&lt;TODAY(),"Overdue",IF($G125&lt;=TODAY()+Dashboard!$E$9,"Due Soon","Open")))),"")</f>
        <v/>
      </c>
      <c r="L125" s="37" t="n"/>
      <c r="M125" s="38" t="n"/>
      <c r="N125" s="37" t="n"/>
      <c r="O125" s="38" t="n"/>
    </row>
    <row r="126">
      <c r="A126" s="37" t="n"/>
      <c r="B126" s="39" t="n"/>
      <c r="C126" s="37" t="n"/>
      <c r="D126" s="38" t="n"/>
      <c r="E126" s="37" t="n"/>
      <c r="F126" s="39" t="n"/>
      <c r="G126" s="39" t="n"/>
      <c r="H126" s="39" t="n"/>
      <c r="I126" s="37" t="n"/>
      <c r="J126" s="61" t="n"/>
      <c r="K126" s="42">
        <f>IFERROR(IF($D126="","",IF($H126&lt;&gt;"","Completed",IF($G126&lt;TODAY(),"Overdue",IF($G126&lt;=TODAY()+Dashboard!$E$9,"Due Soon","Open")))),"")</f>
        <v/>
      </c>
      <c r="L126" s="37" t="n"/>
      <c r="M126" s="38" t="n"/>
      <c r="N126" s="37" t="n"/>
      <c r="O126" s="38" t="n"/>
    </row>
    <row r="127">
      <c r="A127" s="37" t="n"/>
      <c r="B127" s="39" t="n"/>
      <c r="C127" s="37" t="n"/>
      <c r="D127" s="38" t="n"/>
      <c r="E127" s="37" t="n"/>
      <c r="F127" s="39" t="n"/>
      <c r="G127" s="39" t="n"/>
      <c r="H127" s="39" t="n"/>
      <c r="I127" s="37" t="n"/>
      <c r="J127" s="61" t="n"/>
      <c r="K127" s="42">
        <f>IFERROR(IF($D127="","",IF($H127&lt;&gt;"","Completed",IF($G127&lt;TODAY(),"Overdue",IF($G127&lt;=TODAY()+Dashboard!$E$9,"Due Soon","Open")))),"")</f>
        <v/>
      </c>
      <c r="L127" s="37" t="n"/>
      <c r="M127" s="38" t="n"/>
      <c r="N127" s="37" t="n"/>
      <c r="O127" s="38" t="n"/>
    </row>
    <row r="128">
      <c r="A128" s="37" t="n"/>
      <c r="B128" s="39" t="n"/>
      <c r="C128" s="37" t="n"/>
      <c r="D128" s="38" t="n"/>
      <c r="E128" s="37" t="n"/>
      <c r="F128" s="39" t="n"/>
      <c r="G128" s="39" t="n"/>
      <c r="H128" s="39" t="n"/>
      <c r="I128" s="37" t="n"/>
      <c r="J128" s="61" t="n"/>
      <c r="K128" s="42">
        <f>IFERROR(IF($D128="","",IF($H128&lt;&gt;"","Completed",IF($G128&lt;TODAY(),"Overdue",IF($G128&lt;=TODAY()+Dashboard!$E$9,"Due Soon","Open")))),"")</f>
        <v/>
      </c>
      <c r="L128" s="37" t="n"/>
      <c r="M128" s="38" t="n"/>
      <c r="N128" s="37" t="n"/>
      <c r="O128" s="38" t="n"/>
    </row>
    <row r="129">
      <c r="A129" s="37" t="n"/>
      <c r="B129" s="39" t="n"/>
      <c r="C129" s="37" t="n"/>
      <c r="D129" s="38" t="n"/>
      <c r="E129" s="37" t="n"/>
      <c r="F129" s="39" t="n"/>
      <c r="G129" s="39" t="n"/>
      <c r="H129" s="39" t="n"/>
      <c r="I129" s="37" t="n"/>
      <c r="J129" s="61" t="n"/>
      <c r="K129" s="42">
        <f>IFERROR(IF($D129="","",IF($H129&lt;&gt;"","Completed",IF($G129&lt;TODAY(),"Overdue",IF($G129&lt;=TODAY()+Dashboard!$E$9,"Due Soon","Open")))),"")</f>
        <v/>
      </c>
      <c r="L129" s="37" t="n"/>
      <c r="M129" s="38" t="n"/>
      <c r="N129" s="37" t="n"/>
      <c r="O129" s="38" t="n"/>
    </row>
    <row r="130">
      <c r="A130" s="37" t="n"/>
      <c r="B130" s="39" t="n"/>
      <c r="C130" s="37" t="n"/>
      <c r="D130" s="38" t="n"/>
      <c r="E130" s="37" t="n"/>
      <c r="F130" s="39" t="n"/>
      <c r="G130" s="39" t="n"/>
      <c r="H130" s="39" t="n"/>
      <c r="I130" s="37" t="n"/>
      <c r="J130" s="61" t="n"/>
      <c r="K130" s="42">
        <f>IFERROR(IF($D130="","",IF($H130&lt;&gt;"","Completed",IF($G130&lt;TODAY(),"Overdue",IF($G130&lt;=TODAY()+Dashboard!$E$9,"Due Soon","Open")))),"")</f>
        <v/>
      </c>
      <c r="L130" s="37" t="n"/>
      <c r="M130" s="38" t="n"/>
      <c r="N130" s="37" t="n"/>
      <c r="O130" s="38" t="n"/>
    </row>
    <row r="131">
      <c r="A131" s="37" t="n"/>
      <c r="B131" s="39" t="n"/>
      <c r="C131" s="37" t="n"/>
      <c r="D131" s="38" t="n"/>
      <c r="E131" s="37" t="n"/>
      <c r="F131" s="39" t="n"/>
      <c r="G131" s="39" t="n"/>
      <c r="H131" s="39" t="n"/>
      <c r="I131" s="37" t="n"/>
      <c r="J131" s="61" t="n"/>
      <c r="K131" s="42">
        <f>IFERROR(IF($D131="","",IF($H131&lt;&gt;"","Completed",IF($G131&lt;TODAY(),"Overdue",IF($G131&lt;=TODAY()+Dashboard!$E$9,"Due Soon","Open")))),"")</f>
        <v/>
      </c>
      <c r="L131" s="37" t="n"/>
      <c r="M131" s="38" t="n"/>
      <c r="N131" s="37" t="n"/>
      <c r="O131" s="38" t="n"/>
    </row>
    <row r="132">
      <c r="A132" s="37" t="n"/>
      <c r="B132" s="39" t="n"/>
      <c r="C132" s="37" t="n"/>
      <c r="D132" s="38" t="n"/>
      <c r="E132" s="37" t="n"/>
      <c r="F132" s="39" t="n"/>
      <c r="G132" s="39" t="n"/>
      <c r="H132" s="39" t="n"/>
      <c r="I132" s="37" t="n"/>
      <c r="J132" s="61" t="n"/>
      <c r="K132" s="42">
        <f>IFERROR(IF($D132="","",IF($H132&lt;&gt;"","Completed",IF($G132&lt;TODAY(),"Overdue",IF($G132&lt;=TODAY()+Dashboard!$E$9,"Due Soon","Open")))),"")</f>
        <v/>
      </c>
      <c r="L132" s="37" t="n"/>
      <c r="M132" s="38" t="n"/>
      <c r="N132" s="37" t="n"/>
      <c r="O132" s="38" t="n"/>
    </row>
    <row r="133">
      <c r="A133" s="37" t="n"/>
      <c r="B133" s="39" t="n"/>
      <c r="C133" s="37" t="n"/>
      <c r="D133" s="38" t="n"/>
      <c r="E133" s="37" t="n"/>
      <c r="F133" s="39" t="n"/>
      <c r="G133" s="39" t="n"/>
      <c r="H133" s="39" t="n"/>
      <c r="I133" s="37" t="n"/>
      <c r="J133" s="61" t="n"/>
      <c r="K133" s="42">
        <f>IFERROR(IF($D133="","",IF($H133&lt;&gt;"","Completed",IF($G133&lt;TODAY(),"Overdue",IF($G133&lt;=TODAY()+Dashboard!$E$9,"Due Soon","Open")))),"")</f>
        <v/>
      </c>
      <c r="L133" s="37" t="n"/>
      <c r="M133" s="38" t="n"/>
      <c r="N133" s="37" t="n"/>
      <c r="O133" s="38" t="n"/>
    </row>
    <row r="134">
      <c r="A134" s="37" t="n"/>
      <c r="B134" s="39" t="n"/>
      <c r="C134" s="37" t="n"/>
      <c r="D134" s="38" t="n"/>
      <c r="E134" s="37" t="n"/>
      <c r="F134" s="39" t="n"/>
      <c r="G134" s="39" t="n"/>
      <c r="H134" s="39" t="n"/>
      <c r="I134" s="37" t="n"/>
      <c r="J134" s="61" t="n"/>
      <c r="K134" s="42">
        <f>IFERROR(IF($D134="","",IF($H134&lt;&gt;"","Completed",IF($G134&lt;TODAY(),"Overdue",IF($G134&lt;=TODAY()+Dashboard!$E$9,"Due Soon","Open")))),"")</f>
        <v/>
      </c>
      <c r="L134" s="37" t="n"/>
      <c r="M134" s="38" t="n"/>
      <c r="N134" s="37" t="n"/>
      <c r="O134" s="38" t="n"/>
    </row>
    <row r="135">
      <c r="A135" s="37" t="n"/>
      <c r="B135" s="39" t="n"/>
      <c r="C135" s="37" t="n"/>
      <c r="D135" s="38" t="n"/>
      <c r="E135" s="37" t="n"/>
      <c r="F135" s="39" t="n"/>
      <c r="G135" s="39" t="n"/>
      <c r="H135" s="39" t="n"/>
      <c r="I135" s="37" t="n"/>
      <c r="J135" s="61" t="n"/>
      <c r="K135" s="42">
        <f>IFERROR(IF($D135="","",IF($H135&lt;&gt;"","Completed",IF($G135&lt;TODAY(),"Overdue",IF($G135&lt;=TODAY()+Dashboard!$E$9,"Due Soon","Open")))),"")</f>
        <v/>
      </c>
      <c r="L135" s="37" t="n"/>
      <c r="M135" s="38" t="n"/>
      <c r="N135" s="37" t="n"/>
      <c r="O135" s="38" t="n"/>
    </row>
    <row r="136">
      <c r="A136" s="37" t="n"/>
      <c r="B136" s="39" t="n"/>
      <c r="C136" s="37" t="n"/>
      <c r="D136" s="38" t="n"/>
      <c r="E136" s="37" t="n"/>
      <c r="F136" s="39" t="n"/>
      <c r="G136" s="39" t="n"/>
      <c r="H136" s="39" t="n"/>
      <c r="I136" s="37" t="n"/>
      <c r="J136" s="61" t="n"/>
      <c r="K136" s="42">
        <f>IFERROR(IF($D136="","",IF($H136&lt;&gt;"","Completed",IF($G136&lt;TODAY(),"Overdue",IF($G136&lt;=TODAY()+Dashboard!$E$9,"Due Soon","Open")))),"")</f>
        <v/>
      </c>
      <c r="L136" s="37" t="n"/>
      <c r="M136" s="38" t="n"/>
      <c r="N136" s="37" t="n"/>
      <c r="O136" s="38" t="n"/>
    </row>
    <row r="137">
      <c r="A137" s="37" t="n"/>
      <c r="B137" s="39" t="n"/>
      <c r="C137" s="37" t="n"/>
      <c r="D137" s="38" t="n"/>
      <c r="E137" s="37" t="n"/>
      <c r="F137" s="39" t="n"/>
      <c r="G137" s="39" t="n"/>
      <c r="H137" s="39" t="n"/>
      <c r="I137" s="37" t="n"/>
      <c r="J137" s="61" t="n"/>
      <c r="K137" s="42">
        <f>IFERROR(IF($D137="","",IF($H137&lt;&gt;"","Completed",IF($G137&lt;TODAY(),"Overdue",IF($G137&lt;=TODAY()+Dashboard!$E$9,"Due Soon","Open")))),"")</f>
        <v/>
      </c>
      <c r="L137" s="37" t="n"/>
      <c r="M137" s="38" t="n"/>
      <c r="N137" s="37" t="n"/>
      <c r="O137" s="38" t="n"/>
    </row>
    <row r="138">
      <c r="A138" s="37" t="n"/>
      <c r="B138" s="39" t="n"/>
      <c r="C138" s="37" t="n"/>
      <c r="D138" s="38" t="n"/>
      <c r="E138" s="37" t="n"/>
      <c r="F138" s="39" t="n"/>
      <c r="G138" s="39" t="n"/>
      <c r="H138" s="39" t="n"/>
      <c r="I138" s="37" t="n"/>
      <c r="J138" s="61" t="n"/>
      <c r="K138" s="42">
        <f>IFERROR(IF($D138="","",IF($H138&lt;&gt;"","Completed",IF($G138&lt;TODAY(),"Overdue",IF($G138&lt;=TODAY()+Dashboard!$E$9,"Due Soon","Open")))),"")</f>
        <v/>
      </c>
      <c r="L138" s="37" t="n"/>
      <c r="M138" s="38" t="n"/>
      <c r="N138" s="37" t="n"/>
      <c r="O138" s="38" t="n"/>
    </row>
    <row r="139">
      <c r="A139" s="37" t="n"/>
      <c r="B139" s="39" t="n"/>
      <c r="C139" s="37" t="n"/>
      <c r="D139" s="38" t="n"/>
      <c r="E139" s="37" t="n"/>
      <c r="F139" s="39" t="n"/>
      <c r="G139" s="39" t="n"/>
      <c r="H139" s="39" t="n"/>
      <c r="I139" s="37" t="n"/>
      <c r="J139" s="61" t="n"/>
      <c r="K139" s="42">
        <f>IFERROR(IF($D139="","",IF($H139&lt;&gt;"","Completed",IF($G139&lt;TODAY(),"Overdue",IF($G139&lt;=TODAY()+Dashboard!$E$9,"Due Soon","Open")))),"")</f>
        <v/>
      </c>
      <c r="L139" s="37" t="n"/>
      <c r="M139" s="38" t="n"/>
      <c r="N139" s="37" t="n"/>
      <c r="O139" s="38" t="n"/>
    </row>
    <row r="140">
      <c r="A140" s="37" t="n"/>
      <c r="B140" s="39" t="n"/>
      <c r="C140" s="37" t="n"/>
      <c r="D140" s="38" t="n"/>
      <c r="E140" s="37" t="n"/>
      <c r="F140" s="39" t="n"/>
      <c r="G140" s="39" t="n"/>
      <c r="H140" s="39" t="n"/>
      <c r="I140" s="37" t="n"/>
      <c r="J140" s="61" t="n"/>
      <c r="K140" s="42">
        <f>IFERROR(IF($D140="","",IF($H140&lt;&gt;"","Completed",IF($G140&lt;TODAY(),"Overdue",IF($G140&lt;=TODAY()+Dashboard!$E$9,"Due Soon","Open")))),"")</f>
        <v/>
      </c>
      <c r="L140" s="37" t="n"/>
      <c r="M140" s="38" t="n"/>
      <c r="N140" s="37" t="n"/>
      <c r="O140" s="38" t="n"/>
    </row>
    <row r="141">
      <c r="A141" s="37" t="n"/>
      <c r="B141" s="39" t="n"/>
      <c r="C141" s="37" t="n"/>
      <c r="D141" s="38" t="n"/>
      <c r="E141" s="37" t="n"/>
      <c r="F141" s="39" t="n"/>
      <c r="G141" s="39" t="n"/>
      <c r="H141" s="39" t="n"/>
      <c r="I141" s="37" t="n"/>
      <c r="J141" s="61" t="n"/>
      <c r="K141" s="42">
        <f>IFERROR(IF($D141="","",IF($H141&lt;&gt;"","Completed",IF($G141&lt;TODAY(),"Overdue",IF($G141&lt;=TODAY()+Dashboard!$E$9,"Due Soon","Open")))),"")</f>
        <v/>
      </c>
      <c r="L141" s="37" t="n"/>
      <c r="M141" s="38" t="n"/>
      <c r="N141" s="37" t="n"/>
      <c r="O141" s="38" t="n"/>
    </row>
    <row r="142">
      <c r="A142" s="37" t="n"/>
      <c r="B142" s="39" t="n"/>
      <c r="C142" s="37" t="n"/>
      <c r="D142" s="38" t="n"/>
      <c r="E142" s="37" t="n"/>
      <c r="F142" s="39" t="n"/>
      <c r="G142" s="39" t="n"/>
      <c r="H142" s="39" t="n"/>
      <c r="I142" s="37" t="n"/>
      <c r="J142" s="61" t="n"/>
      <c r="K142" s="42">
        <f>IFERROR(IF($D142="","",IF($H142&lt;&gt;"","Completed",IF($G142&lt;TODAY(),"Overdue",IF($G142&lt;=TODAY()+Dashboard!$E$9,"Due Soon","Open")))),"")</f>
        <v/>
      </c>
      <c r="L142" s="37" t="n"/>
      <c r="M142" s="38" t="n"/>
      <c r="N142" s="37" t="n"/>
      <c r="O142" s="38" t="n"/>
    </row>
    <row r="143">
      <c r="A143" s="37" t="n"/>
      <c r="B143" s="39" t="n"/>
      <c r="C143" s="37" t="n"/>
      <c r="D143" s="38" t="n"/>
      <c r="E143" s="37" t="n"/>
      <c r="F143" s="39" t="n"/>
      <c r="G143" s="39" t="n"/>
      <c r="H143" s="39" t="n"/>
      <c r="I143" s="37" t="n"/>
      <c r="J143" s="61" t="n"/>
      <c r="K143" s="42">
        <f>IFERROR(IF($D143="","",IF($H143&lt;&gt;"","Completed",IF($G143&lt;TODAY(),"Overdue",IF($G143&lt;=TODAY()+Dashboard!$E$9,"Due Soon","Open")))),"")</f>
        <v/>
      </c>
      <c r="L143" s="37" t="n"/>
      <c r="M143" s="38" t="n"/>
      <c r="N143" s="37" t="n"/>
      <c r="O143" s="38" t="n"/>
    </row>
    <row r="144">
      <c r="A144" s="37" t="n"/>
      <c r="B144" s="39" t="n"/>
      <c r="C144" s="37" t="n"/>
      <c r="D144" s="38" t="n"/>
      <c r="E144" s="37" t="n"/>
      <c r="F144" s="39" t="n"/>
      <c r="G144" s="39" t="n"/>
      <c r="H144" s="39" t="n"/>
      <c r="I144" s="37" t="n"/>
      <c r="J144" s="61" t="n"/>
      <c r="K144" s="42">
        <f>IFERROR(IF($D144="","",IF($H144&lt;&gt;"","Completed",IF($G144&lt;TODAY(),"Overdue",IF($G144&lt;=TODAY()+Dashboard!$E$9,"Due Soon","Open")))),"")</f>
        <v/>
      </c>
      <c r="L144" s="37" t="n"/>
      <c r="M144" s="38" t="n"/>
      <c r="N144" s="37" t="n"/>
      <c r="O144" s="38" t="n"/>
    </row>
    <row r="145">
      <c r="A145" s="37" t="n"/>
      <c r="B145" s="39" t="n"/>
      <c r="C145" s="37" t="n"/>
      <c r="D145" s="38" t="n"/>
      <c r="E145" s="37" t="n"/>
      <c r="F145" s="39" t="n"/>
      <c r="G145" s="39" t="n"/>
      <c r="H145" s="39" t="n"/>
      <c r="I145" s="37" t="n"/>
      <c r="J145" s="61" t="n"/>
      <c r="K145" s="42">
        <f>IFERROR(IF($D145="","",IF($H145&lt;&gt;"","Completed",IF($G145&lt;TODAY(),"Overdue",IF($G145&lt;=TODAY()+Dashboard!$E$9,"Due Soon","Open")))),"")</f>
        <v/>
      </c>
      <c r="L145" s="37" t="n"/>
      <c r="M145" s="38" t="n"/>
      <c r="N145" s="37" t="n"/>
      <c r="O145" s="38" t="n"/>
    </row>
    <row r="146">
      <c r="A146" s="37" t="n"/>
      <c r="B146" s="39" t="n"/>
      <c r="C146" s="37" t="n"/>
      <c r="D146" s="38" t="n"/>
      <c r="E146" s="37" t="n"/>
      <c r="F146" s="39" t="n"/>
      <c r="G146" s="39" t="n"/>
      <c r="H146" s="39" t="n"/>
      <c r="I146" s="37" t="n"/>
      <c r="J146" s="61" t="n"/>
      <c r="K146" s="42">
        <f>IFERROR(IF($D146="","",IF($H146&lt;&gt;"","Completed",IF($G146&lt;TODAY(),"Overdue",IF($G146&lt;=TODAY()+Dashboard!$E$9,"Due Soon","Open")))),"")</f>
        <v/>
      </c>
      <c r="L146" s="37" t="n"/>
      <c r="M146" s="38" t="n"/>
      <c r="N146" s="37" t="n"/>
      <c r="O146" s="38" t="n"/>
    </row>
    <row r="147">
      <c r="A147" s="37" t="n"/>
      <c r="B147" s="39" t="n"/>
      <c r="C147" s="37" t="n"/>
      <c r="D147" s="38" t="n"/>
      <c r="E147" s="37" t="n"/>
      <c r="F147" s="39" t="n"/>
      <c r="G147" s="39" t="n"/>
      <c r="H147" s="39" t="n"/>
      <c r="I147" s="37" t="n"/>
      <c r="J147" s="61" t="n"/>
      <c r="K147" s="42">
        <f>IFERROR(IF($D147="","",IF($H147&lt;&gt;"","Completed",IF($G147&lt;TODAY(),"Overdue",IF($G147&lt;=TODAY()+Dashboard!$E$9,"Due Soon","Open")))),"")</f>
        <v/>
      </c>
      <c r="L147" s="37" t="n"/>
      <c r="M147" s="38" t="n"/>
      <c r="N147" s="37" t="n"/>
      <c r="O147" s="38" t="n"/>
    </row>
    <row r="148">
      <c r="A148" s="37" t="n"/>
      <c r="B148" s="39" t="n"/>
      <c r="C148" s="37" t="n"/>
      <c r="D148" s="38" t="n"/>
      <c r="E148" s="37" t="n"/>
      <c r="F148" s="39" t="n"/>
      <c r="G148" s="39" t="n"/>
      <c r="H148" s="39" t="n"/>
      <c r="I148" s="37" t="n"/>
      <c r="J148" s="61" t="n"/>
      <c r="K148" s="42">
        <f>IFERROR(IF($D148="","",IF($H148&lt;&gt;"","Completed",IF($G148&lt;TODAY(),"Overdue",IF($G148&lt;=TODAY()+Dashboard!$E$9,"Due Soon","Open")))),"")</f>
        <v/>
      </c>
      <c r="L148" s="37" t="n"/>
      <c r="M148" s="38" t="n"/>
      <c r="N148" s="37" t="n"/>
      <c r="O148" s="38" t="n"/>
    </row>
    <row r="149">
      <c r="A149" s="37" t="n"/>
      <c r="B149" s="39" t="n"/>
      <c r="C149" s="37" t="n"/>
      <c r="D149" s="38" t="n"/>
      <c r="E149" s="37" t="n"/>
      <c r="F149" s="39" t="n"/>
      <c r="G149" s="39" t="n"/>
      <c r="H149" s="39" t="n"/>
      <c r="I149" s="37" t="n"/>
      <c r="J149" s="61" t="n"/>
      <c r="K149" s="42">
        <f>IFERROR(IF($D149="","",IF($H149&lt;&gt;"","Completed",IF($G149&lt;TODAY(),"Overdue",IF($G149&lt;=TODAY()+Dashboard!$E$9,"Due Soon","Open")))),"")</f>
        <v/>
      </c>
      <c r="L149" s="37" t="n"/>
      <c r="M149" s="38" t="n"/>
      <c r="N149" s="37" t="n"/>
      <c r="O149" s="38" t="n"/>
    </row>
    <row r="150">
      <c r="A150" s="37" t="n"/>
      <c r="B150" s="39" t="n"/>
      <c r="C150" s="37" t="n"/>
      <c r="D150" s="38" t="n"/>
      <c r="E150" s="37" t="n"/>
      <c r="F150" s="39" t="n"/>
      <c r="G150" s="39" t="n"/>
      <c r="H150" s="39" t="n"/>
      <c r="I150" s="37" t="n"/>
      <c r="J150" s="61" t="n"/>
      <c r="K150" s="42">
        <f>IFERROR(IF($D150="","",IF($H150&lt;&gt;"","Completed",IF($G150&lt;TODAY(),"Overdue",IF($G150&lt;=TODAY()+Dashboard!$E$9,"Due Soon","Open")))),"")</f>
        <v/>
      </c>
      <c r="L150" s="37" t="n"/>
      <c r="M150" s="38" t="n"/>
      <c r="N150" s="37" t="n"/>
      <c r="O150" s="38" t="n"/>
    </row>
    <row r="151">
      <c r="A151" s="37" t="n"/>
      <c r="B151" s="39" t="n"/>
      <c r="C151" s="37" t="n"/>
      <c r="D151" s="38" t="n"/>
      <c r="E151" s="37" t="n"/>
      <c r="F151" s="39" t="n"/>
      <c r="G151" s="39" t="n"/>
      <c r="H151" s="39" t="n"/>
      <c r="I151" s="37" t="n"/>
      <c r="J151" s="61" t="n"/>
      <c r="K151" s="42">
        <f>IFERROR(IF($D151="","",IF($H151&lt;&gt;"","Completed",IF($G151&lt;TODAY(),"Overdue",IF($G151&lt;=TODAY()+Dashboard!$E$9,"Due Soon","Open")))),"")</f>
        <v/>
      </c>
      <c r="L151" s="37" t="n"/>
      <c r="M151" s="38" t="n"/>
      <c r="N151" s="37" t="n"/>
      <c r="O151" s="38" t="n"/>
    </row>
    <row r="152">
      <c r="A152" s="37" t="n"/>
      <c r="B152" s="39" t="n"/>
      <c r="C152" s="37" t="n"/>
      <c r="D152" s="38" t="n"/>
      <c r="E152" s="37" t="n"/>
      <c r="F152" s="39" t="n"/>
      <c r="G152" s="39" t="n"/>
      <c r="H152" s="39" t="n"/>
      <c r="I152" s="37" t="n"/>
      <c r="J152" s="61" t="n"/>
      <c r="K152" s="42">
        <f>IFERROR(IF($D152="","",IF($H152&lt;&gt;"","Completed",IF($G152&lt;TODAY(),"Overdue",IF($G152&lt;=TODAY()+Dashboard!$E$9,"Due Soon","Open")))),"")</f>
        <v/>
      </c>
      <c r="L152" s="37" t="n"/>
      <c r="M152" s="38" t="n"/>
      <c r="N152" s="37" t="n"/>
      <c r="O152" s="38" t="n"/>
    </row>
    <row r="153">
      <c r="A153" s="37" t="n"/>
      <c r="B153" s="39" t="n"/>
      <c r="C153" s="37" t="n"/>
      <c r="D153" s="38" t="n"/>
      <c r="E153" s="37" t="n"/>
      <c r="F153" s="39" t="n"/>
      <c r="G153" s="39" t="n"/>
      <c r="H153" s="39" t="n"/>
      <c r="I153" s="37" t="n"/>
      <c r="J153" s="61" t="n"/>
      <c r="K153" s="42">
        <f>IFERROR(IF($D153="","",IF($H153&lt;&gt;"","Completed",IF($G153&lt;TODAY(),"Overdue",IF($G153&lt;=TODAY()+Dashboard!$E$9,"Due Soon","Open")))),"")</f>
        <v/>
      </c>
      <c r="L153" s="37" t="n"/>
      <c r="M153" s="38" t="n"/>
      <c r="N153" s="37" t="n"/>
      <c r="O153" s="38" t="n"/>
    </row>
    <row r="154">
      <c r="A154" s="37" t="n"/>
      <c r="B154" s="39" t="n"/>
      <c r="C154" s="37" t="n"/>
      <c r="D154" s="38" t="n"/>
      <c r="E154" s="37" t="n"/>
      <c r="F154" s="39" t="n"/>
      <c r="G154" s="39" t="n"/>
      <c r="H154" s="39" t="n"/>
      <c r="I154" s="37" t="n"/>
      <c r="J154" s="61" t="n"/>
      <c r="K154" s="42">
        <f>IFERROR(IF($D154="","",IF($H154&lt;&gt;"","Completed",IF($G154&lt;TODAY(),"Overdue",IF($G154&lt;=TODAY()+Dashboard!$E$9,"Due Soon","Open")))),"")</f>
        <v/>
      </c>
      <c r="L154" s="37" t="n"/>
      <c r="M154" s="38" t="n"/>
      <c r="N154" s="37" t="n"/>
      <c r="O154" s="38" t="n"/>
    </row>
    <row r="155">
      <c r="A155" s="37" t="n"/>
      <c r="B155" s="39" t="n"/>
      <c r="C155" s="37" t="n"/>
      <c r="D155" s="38" t="n"/>
      <c r="E155" s="37" t="n"/>
      <c r="F155" s="39" t="n"/>
      <c r="G155" s="39" t="n"/>
      <c r="H155" s="39" t="n"/>
      <c r="I155" s="37" t="n"/>
      <c r="J155" s="61" t="n"/>
      <c r="K155" s="42">
        <f>IFERROR(IF($D155="","",IF($H155&lt;&gt;"","Completed",IF($G155&lt;TODAY(),"Overdue",IF($G155&lt;=TODAY()+Dashboard!$E$9,"Due Soon","Open")))),"")</f>
        <v/>
      </c>
      <c r="L155" s="37" t="n"/>
      <c r="M155" s="38" t="n"/>
      <c r="N155" s="37" t="n"/>
      <c r="O155" s="38" t="n"/>
    </row>
    <row r="156">
      <c r="A156" s="37" t="n"/>
      <c r="B156" s="39" t="n"/>
      <c r="C156" s="37" t="n"/>
      <c r="D156" s="38" t="n"/>
      <c r="E156" s="37" t="n"/>
      <c r="F156" s="39" t="n"/>
      <c r="G156" s="39" t="n"/>
      <c r="H156" s="39" t="n"/>
      <c r="I156" s="37" t="n"/>
      <c r="J156" s="61" t="n"/>
      <c r="K156" s="42">
        <f>IFERROR(IF($D156="","",IF($H156&lt;&gt;"","Completed",IF($G156&lt;TODAY(),"Overdue",IF($G156&lt;=TODAY()+Dashboard!$E$9,"Due Soon","Open")))),"")</f>
        <v/>
      </c>
      <c r="L156" s="37" t="n"/>
      <c r="M156" s="38" t="n"/>
      <c r="N156" s="37" t="n"/>
      <c r="O156" s="38" t="n"/>
    </row>
    <row r="157">
      <c r="A157" s="37" t="n"/>
      <c r="B157" s="39" t="n"/>
      <c r="C157" s="37" t="n"/>
      <c r="D157" s="38" t="n"/>
      <c r="E157" s="37" t="n"/>
      <c r="F157" s="39" t="n"/>
      <c r="G157" s="39" t="n"/>
      <c r="H157" s="39" t="n"/>
      <c r="I157" s="37" t="n"/>
      <c r="J157" s="61" t="n"/>
      <c r="K157" s="42">
        <f>IFERROR(IF($D157="","",IF($H157&lt;&gt;"","Completed",IF($G157&lt;TODAY(),"Overdue",IF($G157&lt;=TODAY()+Dashboard!$E$9,"Due Soon","Open")))),"")</f>
        <v/>
      </c>
      <c r="L157" s="37" t="n"/>
      <c r="M157" s="38" t="n"/>
      <c r="N157" s="37" t="n"/>
      <c r="O157" s="38" t="n"/>
    </row>
    <row r="158">
      <c r="A158" s="37" t="n"/>
      <c r="B158" s="39" t="n"/>
      <c r="C158" s="37" t="n"/>
      <c r="D158" s="38" t="n"/>
      <c r="E158" s="37" t="n"/>
      <c r="F158" s="39" t="n"/>
      <c r="G158" s="39" t="n"/>
      <c r="H158" s="39" t="n"/>
      <c r="I158" s="37" t="n"/>
      <c r="J158" s="61" t="n"/>
      <c r="K158" s="42">
        <f>IFERROR(IF($D158="","",IF($H158&lt;&gt;"","Completed",IF($G158&lt;TODAY(),"Overdue",IF($G158&lt;=TODAY()+Dashboard!$E$9,"Due Soon","Open")))),"")</f>
        <v/>
      </c>
      <c r="L158" s="37" t="n"/>
      <c r="M158" s="38" t="n"/>
      <c r="N158" s="37" t="n"/>
      <c r="O158" s="38" t="n"/>
    </row>
    <row r="159">
      <c r="A159" s="37" t="n"/>
      <c r="B159" s="39" t="n"/>
      <c r="C159" s="37" t="n"/>
      <c r="D159" s="38" t="n"/>
      <c r="E159" s="37" t="n"/>
      <c r="F159" s="39" t="n"/>
      <c r="G159" s="39" t="n"/>
      <c r="H159" s="39" t="n"/>
      <c r="I159" s="37" t="n"/>
      <c r="J159" s="61" t="n"/>
      <c r="K159" s="42">
        <f>IFERROR(IF($D159="","",IF($H159&lt;&gt;"","Completed",IF($G159&lt;TODAY(),"Overdue",IF($G159&lt;=TODAY()+Dashboard!$E$9,"Due Soon","Open")))),"")</f>
        <v/>
      </c>
      <c r="L159" s="37" t="n"/>
      <c r="M159" s="38" t="n"/>
      <c r="N159" s="37" t="n"/>
      <c r="O159" s="38" t="n"/>
    </row>
    <row r="160">
      <c r="A160" s="37" t="n"/>
      <c r="B160" s="39" t="n"/>
      <c r="C160" s="37" t="n"/>
      <c r="D160" s="38" t="n"/>
      <c r="E160" s="37" t="n"/>
      <c r="F160" s="39" t="n"/>
      <c r="G160" s="39" t="n"/>
      <c r="H160" s="39" t="n"/>
      <c r="I160" s="37" t="n"/>
      <c r="J160" s="61" t="n"/>
      <c r="K160" s="42">
        <f>IFERROR(IF($D160="","",IF($H160&lt;&gt;"","Completed",IF($G160&lt;TODAY(),"Overdue",IF($G160&lt;=TODAY()+Dashboard!$E$9,"Due Soon","Open")))),"")</f>
        <v/>
      </c>
      <c r="L160" s="37" t="n"/>
      <c r="M160" s="38" t="n"/>
      <c r="N160" s="37" t="n"/>
      <c r="O160" s="38" t="n"/>
    </row>
    <row r="161">
      <c r="A161" s="37" t="n"/>
      <c r="B161" s="39" t="n"/>
      <c r="C161" s="37" t="n"/>
      <c r="D161" s="38" t="n"/>
      <c r="E161" s="37" t="n"/>
      <c r="F161" s="39" t="n"/>
      <c r="G161" s="39" t="n"/>
      <c r="H161" s="39" t="n"/>
      <c r="I161" s="37" t="n"/>
      <c r="J161" s="61" t="n"/>
      <c r="K161" s="42">
        <f>IFERROR(IF($D161="","",IF($H161&lt;&gt;"","Completed",IF($G161&lt;TODAY(),"Overdue",IF($G161&lt;=TODAY()+Dashboard!$E$9,"Due Soon","Open")))),"")</f>
        <v/>
      </c>
      <c r="L161" s="37" t="n"/>
      <c r="M161" s="38" t="n"/>
      <c r="N161" s="37" t="n"/>
      <c r="O161" s="38" t="n"/>
    </row>
    <row r="162">
      <c r="A162" s="37" t="n"/>
      <c r="B162" s="39" t="n"/>
      <c r="C162" s="37" t="n"/>
      <c r="D162" s="38" t="n"/>
      <c r="E162" s="37" t="n"/>
      <c r="F162" s="39" t="n"/>
      <c r="G162" s="39" t="n"/>
      <c r="H162" s="39" t="n"/>
      <c r="I162" s="37" t="n"/>
      <c r="J162" s="61" t="n"/>
      <c r="K162" s="42">
        <f>IFERROR(IF($D162="","",IF($H162&lt;&gt;"","Completed",IF($G162&lt;TODAY(),"Overdue",IF($G162&lt;=TODAY()+Dashboard!$E$9,"Due Soon","Open")))),"")</f>
        <v/>
      </c>
      <c r="L162" s="37" t="n"/>
      <c r="M162" s="38" t="n"/>
      <c r="N162" s="37" t="n"/>
      <c r="O162" s="38" t="n"/>
    </row>
    <row r="163">
      <c r="A163" s="37" t="n"/>
      <c r="B163" s="39" t="n"/>
      <c r="C163" s="37" t="n"/>
      <c r="D163" s="38" t="n"/>
      <c r="E163" s="37" t="n"/>
      <c r="F163" s="39" t="n"/>
      <c r="G163" s="39" t="n"/>
      <c r="H163" s="39" t="n"/>
      <c r="I163" s="37" t="n"/>
      <c r="J163" s="61" t="n"/>
      <c r="K163" s="42">
        <f>IFERROR(IF($D163="","",IF($H163&lt;&gt;"","Completed",IF($G163&lt;TODAY(),"Overdue",IF($G163&lt;=TODAY()+Dashboard!$E$9,"Due Soon","Open")))),"")</f>
        <v/>
      </c>
      <c r="L163" s="37" t="n"/>
      <c r="M163" s="38" t="n"/>
      <c r="N163" s="37" t="n"/>
      <c r="O163" s="38" t="n"/>
    </row>
    <row r="164">
      <c r="A164" s="37" t="n"/>
      <c r="B164" s="39" t="n"/>
      <c r="C164" s="37" t="n"/>
      <c r="D164" s="38" t="n"/>
      <c r="E164" s="37" t="n"/>
      <c r="F164" s="39" t="n"/>
      <c r="G164" s="39" t="n"/>
      <c r="H164" s="39" t="n"/>
      <c r="I164" s="37" t="n"/>
      <c r="J164" s="61" t="n"/>
      <c r="K164" s="42">
        <f>IFERROR(IF($D164="","",IF($H164&lt;&gt;"","Completed",IF($G164&lt;TODAY(),"Overdue",IF($G164&lt;=TODAY()+Dashboard!$E$9,"Due Soon","Open")))),"")</f>
        <v/>
      </c>
      <c r="L164" s="37" t="n"/>
      <c r="M164" s="38" t="n"/>
      <c r="N164" s="37" t="n"/>
      <c r="O164" s="38" t="n"/>
    </row>
    <row r="165">
      <c r="A165" s="37" t="n"/>
      <c r="B165" s="39" t="n"/>
      <c r="C165" s="37" t="n"/>
      <c r="D165" s="38" t="n"/>
      <c r="E165" s="37" t="n"/>
      <c r="F165" s="39" t="n"/>
      <c r="G165" s="39" t="n"/>
      <c r="H165" s="39" t="n"/>
      <c r="I165" s="37" t="n"/>
      <c r="J165" s="61" t="n"/>
      <c r="K165" s="42">
        <f>IFERROR(IF($D165="","",IF($H165&lt;&gt;"","Completed",IF($G165&lt;TODAY(),"Overdue",IF($G165&lt;=TODAY()+Dashboard!$E$9,"Due Soon","Open")))),"")</f>
        <v/>
      </c>
      <c r="L165" s="37" t="n"/>
      <c r="M165" s="38" t="n"/>
      <c r="N165" s="37" t="n"/>
      <c r="O165" s="38" t="n"/>
    </row>
    <row r="166">
      <c r="A166" s="37" t="n"/>
      <c r="B166" s="39" t="n"/>
      <c r="C166" s="37" t="n"/>
      <c r="D166" s="38" t="n"/>
      <c r="E166" s="37" t="n"/>
      <c r="F166" s="39" t="n"/>
      <c r="G166" s="39" t="n"/>
      <c r="H166" s="39" t="n"/>
      <c r="I166" s="37" t="n"/>
      <c r="J166" s="61" t="n"/>
      <c r="K166" s="42">
        <f>IFERROR(IF($D166="","",IF($H166&lt;&gt;"","Completed",IF($G166&lt;TODAY(),"Overdue",IF($G166&lt;=TODAY()+Dashboard!$E$9,"Due Soon","Open")))),"")</f>
        <v/>
      </c>
      <c r="L166" s="37" t="n"/>
      <c r="M166" s="38" t="n"/>
      <c r="N166" s="37" t="n"/>
      <c r="O166" s="38" t="n"/>
    </row>
    <row r="167">
      <c r="A167" s="37" t="n"/>
      <c r="B167" s="39" t="n"/>
      <c r="C167" s="37" t="n"/>
      <c r="D167" s="38" t="n"/>
      <c r="E167" s="37" t="n"/>
      <c r="F167" s="39" t="n"/>
      <c r="G167" s="39" t="n"/>
      <c r="H167" s="39" t="n"/>
      <c r="I167" s="37" t="n"/>
      <c r="J167" s="61" t="n"/>
      <c r="K167" s="42">
        <f>IFERROR(IF($D167="","",IF($H167&lt;&gt;"","Completed",IF($G167&lt;TODAY(),"Overdue",IF($G167&lt;=TODAY()+Dashboard!$E$9,"Due Soon","Open")))),"")</f>
        <v/>
      </c>
      <c r="L167" s="37" t="n"/>
      <c r="M167" s="38" t="n"/>
      <c r="N167" s="37" t="n"/>
      <c r="O167" s="38" t="n"/>
    </row>
    <row r="168">
      <c r="A168" s="37" t="n"/>
      <c r="B168" s="39" t="n"/>
      <c r="C168" s="37" t="n"/>
      <c r="D168" s="38" t="n"/>
      <c r="E168" s="37" t="n"/>
      <c r="F168" s="39" t="n"/>
      <c r="G168" s="39" t="n"/>
      <c r="H168" s="39" t="n"/>
      <c r="I168" s="37" t="n"/>
      <c r="J168" s="61" t="n"/>
      <c r="K168" s="42">
        <f>IFERROR(IF($D168="","",IF($H168&lt;&gt;"","Completed",IF($G168&lt;TODAY(),"Overdue",IF($G168&lt;=TODAY()+Dashboard!$E$9,"Due Soon","Open")))),"")</f>
        <v/>
      </c>
      <c r="L168" s="37" t="n"/>
      <c r="M168" s="38" t="n"/>
      <c r="N168" s="37" t="n"/>
      <c r="O168" s="38" t="n"/>
    </row>
    <row r="169">
      <c r="A169" s="37" t="n"/>
      <c r="B169" s="39" t="n"/>
      <c r="C169" s="37" t="n"/>
      <c r="D169" s="38" t="n"/>
      <c r="E169" s="37" t="n"/>
      <c r="F169" s="39" t="n"/>
      <c r="G169" s="39" t="n"/>
      <c r="H169" s="39" t="n"/>
      <c r="I169" s="37" t="n"/>
      <c r="J169" s="61" t="n"/>
      <c r="K169" s="42">
        <f>IFERROR(IF($D169="","",IF($H169&lt;&gt;"","Completed",IF($G169&lt;TODAY(),"Overdue",IF($G169&lt;=TODAY()+Dashboard!$E$9,"Due Soon","Open")))),"")</f>
        <v/>
      </c>
      <c r="L169" s="37" t="n"/>
      <c r="M169" s="38" t="n"/>
      <c r="N169" s="37" t="n"/>
      <c r="O169" s="38" t="n"/>
    </row>
    <row r="170">
      <c r="A170" s="37" t="n"/>
      <c r="B170" s="39" t="n"/>
      <c r="C170" s="37" t="n"/>
      <c r="D170" s="38" t="n"/>
      <c r="E170" s="37" t="n"/>
      <c r="F170" s="39" t="n"/>
      <c r="G170" s="39" t="n"/>
      <c r="H170" s="39" t="n"/>
      <c r="I170" s="37" t="n"/>
      <c r="J170" s="61" t="n"/>
      <c r="K170" s="42">
        <f>IFERROR(IF($D170="","",IF($H170&lt;&gt;"","Completed",IF($G170&lt;TODAY(),"Overdue",IF($G170&lt;=TODAY()+Dashboard!$E$9,"Due Soon","Open")))),"")</f>
        <v/>
      </c>
      <c r="L170" s="37" t="n"/>
      <c r="M170" s="38" t="n"/>
      <c r="N170" s="37" t="n"/>
      <c r="O170" s="38" t="n"/>
    </row>
    <row r="171">
      <c r="A171" s="37" t="n"/>
      <c r="B171" s="39" t="n"/>
      <c r="C171" s="37" t="n"/>
      <c r="D171" s="38" t="n"/>
      <c r="E171" s="37" t="n"/>
      <c r="F171" s="39" t="n"/>
      <c r="G171" s="39" t="n"/>
      <c r="H171" s="39" t="n"/>
      <c r="I171" s="37" t="n"/>
      <c r="J171" s="61" t="n"/>
      <c r="K171" s="42">
        <f>IFERROR(IF($D171="","",IF($H171&lt;&gt;"","Completed",IF($G171&lt;TODAY(),"Overdue",IF($G171&lt;=TODAY()+Dashboard!$E$9,"Due Soon","Open")))),"")</f>
        <v/>
      </c>
      <c r="L171" s="37" t="n"/>
      <c r="M171" s="38" t="n"/>
      <c r="N171" s="37" t="n"/>
      <c r="O171" s="38" t="n"/>
    </row>
    <row r="172">
      <c r="A172" s="37" t="n"/>
      <c r="B172" s="39" t="n"/>
      <c r="C172" s="37" t="n"/>
      <c r="D172" s="38" t="n"/>
      <c r="E172" s="37" t="n"/>
      <c r="F172" s="39" t="n"/>
      <c r="G172" s="39" t="n"/>
      <c r="H172" s="39" t="n"/>
      <c r="I172" s="37" t="n"/>
      <c r="J172" s="61" t="n"/>
      <c r="K172" s="42">
        <f>IFERROR(IF($D172="","",IF($H172&lt;&gt;"","Completed",IF($G172&lt;TODAY(),"Overdue",IF($G172&lt;=TODAY()+Dashboard!$E$9,"Due Soon","Open")))),"")</f>
        <v/>
      </c>
      <c r="L172" s="37" t="n"/>
      <c r="M172" s="38" t="n"/>
      <c r="N172" s="37" t="n"/>
      <c r="O172" s="38" t="n"/>
    </row>
    <row r="173">
      <c r="A173" s="37" t="n"/>
      <c r="B173" s="39" t="n"/>
      <c r="C173" s="37" t="n"/>
      <c r="D173" s="38" t="n"/>
      <c r="E173" s="37" t="n"/>
      <c r="F173" s="39" t="n"/>
      <c r="G173" s="39" t="n"/>
      <c r="H173" s="39" t="n"/>
      <c r="I173" s="37" t="n"/>
      <c r="J173" s="61" t="n"/>
      <c r="K173" s="42">
        <f>IFERROR(IF($D173="","",IF($H173&lt;&gt;"","Completed",IF($G173&lt;TODAY(),"Overdue",IF($G173&lt;=TODAY()+Dashboard!$E$9,"Due Soon","Open")))),"")</f>
        <v/>
      </c>
      <c r="L173" s="37" t="n"/>
      <c r="M173" s="38" t="n"/>
      <c r="N173" s="37" t="n"/>
      <c r="O173" s="38" t="n"/>
    </row>
    <row r="174">
      <c r="A174" s="37" t="n"/>
      <c r="B174" s="39" t="n"/>
      <c r="C174" s="37" t="n"/>
      <c r="D174" s="38" t="n"/>
      <c r="E174" s="37" t="n"/>
      <c r="F174" s="39" t="n"/>
      <c r="G174" s="39" t="n"/>
      <c r="H174" s="39" t="n"/>
      <c r="I174" s="37" t="n"/>
      <c r="J174" s="61" t="n"/>
      <c r="K174" s="42">
        <f>IFERROR(IF($D174="","",IF($H174&lt;&gt;"","Completed",IF($G174&lt;TODAY(),"Overdue",IF($G174&lt;=TODAY()+Dashboard!$E$9,"Due Soon","Open")))),"")</f>
        <v/>
      </c>
      <c r="L174" s="37" t="n"/>
      <c r="M174" s="38" t="n"/>
      <c r="N174" s="37" t="n"/>
      <c r="O174" s="38" t="n"/>
    </row>
    <row r="175">
      <c r="A175" s="37" t="n"/>
      <c r="B175" s="39" t="n"/>
      <c r="C175" s="37" t="n"/>
      <c r="D175" s="38" t="n"/>
      <c r="E175" s="37" t="n"/>
      <c r="F175" s="39" t="n"/>
      <c r="G175" s="39" t="n"/>
      <c r="H175" s="39" t="n"/>
      <c r="I175" s="37" t="n"/>
      <c r="J175" s="61" t="n"/>
      <c r="K175" s="42">
        <f>IFERROR(IF($D175="","",IF($H175&lt;&gt;"","Completed",IF($G175&lt;TODAY(),"Overdue",IF($G175&lt;=TODAY()+Dashboard!$E$9,"Due Soon","Open")))),"")</f>
        <v/>
      </c>
      <c r="L175" s="37" t="n"/>
      <c r="M175" s="38" t="n"/>
      <c r="N175" s="37" t="n"/>
      <c r="O175" s="38" t="n"/>
    </row>
    <row r="176">
      <c r="A176" s="37" t="n"/>
      <c r="B176" s="39" t="n"/>
      <c r="C176" s="37" t="n"/>
      <c r="D176" s="38" t="n"/>
      <c r="E176" s="37" t="n"/>
      <c r="F176" s="39" t="n"/>
      <c r="G176" s="39" t="n"/>
      <c r="H176" s="39" t="n"/>
      <c r="I176" s="37" t="n"/>
      <c r="J176" s="61" t="n"/>
      <c r="K176" s="42">
        <f>IFERROR(IF($D176="","",IF($H176&lt;&gt;"","Completed",IF($G176&lt;TODAY(),"Overdue",IF($G176&lt;=TODAY()+Dashboard!$E$9,"Due Soon","Open")))),"")</f>
        <v/>
      </c>
      <c r="L176" s="37" t="n"/>
      <c r="M176" s="38" t="n"/>
      <c r="N176" s="37" t="n"/>
      <c r="O176" s="38" t="n"/>
    </row>
    <row r="177">
      <c r="A177" s="37" t="n"/>
      <c r="B177" s="39" t="n"/>
      <c r="C177" s="37" t="n"/>
      <c r="D177" s="38" t="n"/>
      <c r="E177" s="37" t="n"/>
      <c r="F177" s="39" t="n"/>
      <c r="G177" s="39" t="n"/>
      <c r="H177" s="39" t="n"/>
      <c r="I177" s="37" t="n"/>
      <c r="J177" s="61" t="n"/>
      <c r="K177" s="42">
        <f>IFERROR(IF($D177="","",IF($H177&lt;&gt;"","Completed",IF($G177&lt;TODAY(),"Overdue",IF($G177&lt;=TODAY()+Dashboard!$E$9,"Due Soon","Open")))),"")</f>
        <v/>
      </c>
      <c r="L177" s="37" t="n"/>
      <c r="M177" s="38" t="n"/>
      <c r="N177" s="37" t="n"/>
      <c r="O177" s="38" t="n"/>
    </row>
    <row r="178">
      <c r="A178" s="37" t="n"/>
      <c r="B178" s="39" t="n"/>
      <c r="C178" s="37" t="n"/>
      <c r="D178" s="38" t="n"/>
      <c r="E178" s="37" t="n"/>
      <c r="F178" s="39" t="n"/>
      <c r="G178" s="39" t="n"/>
      <c r="H178" s="39" t="n"/>
      <c r="I178" s="37" t="n"/>
      <c r="J178" s="61" t="n"/>
      <c r="K178" s="42">
        <f>IFERROR(IF($D178="","",IF($H178&lt;&gt;"","Completed",IF($G178&lt;TODAY(),"Overdue",IF($G178&lt;=TODAY()+Dashboard!$E$9,"Due Soon","Open")))),"")</f>
        <v/>
      </c>
      <c r="L178" s="37" t="n"/>
      <c r="M178" s="38" t="n"/>
      <c r="N178" s="37" t="n"/>
      <c r="O178" s="38" t="n"/>
    </row>
    <row r="179">
      <c r="A179" s="37" t="n"/>
      <c r="B179" s="39" t="n"/>
      <c r="C179" s="37" t="n"/>
      <c r="D179" s="38" t="n"/>
      <c r="E179" s="37" t="n"/>
      <c r="F179" s="39" t="n"/>
      <c r="G179" s="39" t="n"/>
      <c r="H179" s="39" t="n"/>
      <c r="I179" s="37" t="n"/>
      <c r="J179" s="61" t="n"/>
      <c r="K179" s="42">
        <f>IFERROR(IF($D179="","",IF($H179&lt;&gt;"","Completed",IF($G179&lt;TODAY(),"Overdue",IF($G179&lt;=TODAY()+Dashboard!$E$9,"Due Soon","Open")))),"")</f>
        <v/>
      </c>
      <c r="L179" s="37" t="n"/>
      <c r="M179" s="38" t="n"/>
      <c r="N179" s="37" t="n"/>
      <c r="O179" s="38" t="n"/>
    </row>
    <row r="180">
      <c r="A180" s="37" t="n"/>
      <c r="B180" s="39" t="n"/>
      <c r="C180" s="37" t="n"/>
      <c r="D180" s="38" t="n"/>
      <c r="E180" s="37" t="n"/>
      <c r="F180" s="39" t="n"/>
      <c r="G180" s="39" t="n"/>
      <c r="H180" s="39" t="n"/>
      <c r="I180" s="37" t="n"/>
      <c r="J180" s="61" t="n"/>
      <c r="K180" s="42">
        <f>IFERROR(IF($D180="","",IF($H180&lt;&gt;"","Completed",IF($G180&lt;TODAY(),"Overdue",IF($G180&lt;=TODAY()+Dashboard!$E$9,"Due Soon","Open")))),"")</f>
        <v/>
      </c>
      <c r="L180" s="37" t="n"/>
      <c r="M180" s="38" t="n"/>
      <c r="N180" s="37" t="n"/>
      <c r="O180" s="38" t="n"/>
    </row>
    <row r="181">
      <c r="A181" s="37" t="n"/>
      <c r="B181" s="39" t="n"/>
      <c r="C181" s="37" t="n"/>
      <c r="D181" s="38" t="n"/>
      <c r="E181" s="37" t="n"/>
      <c r="F181" s="39" t="n"/>
      <c r="G181" s="39" t="n"/>
      <c r="H181" s="39" t="n"/>
      <c r="I181" s="37" t="n"/>
      <c r="J181" s="61" t="n"/>
      <c r="K181" s="42">
        <f>IFERROR(IF($D181="","",IF($H181&lt;&gt;"","Completed",IF($G181&lt;TODAY(),"Overdue",IF($G181&lt;=TODAY()+Dashboard!$E$9,"Due Soon","Open")))),"")</f>
        <v/>
      </c>
      <c r="L181" s="37" t="n"/>
      <c r="M181" s="38" t="n"/>
      <c r="N181" s="37" t="n"/>
      <c r="O181" s="38" t="n"/>
    </row>
    <row r="182">
      <c r="A182" s="37" t="n"/>
      <c r="B182" s="39" t="n"/>
      <c r="C182" s="37" t="n"/>
      <c r="D182" s="38" t="n"/>
      <c r="E182" s="37" t="n"/>
      <c r="F182" s="39" t="n"/>
      <c r="G182" s="39" t="n"/>
      <c r="H182" s="39" t="n"/>
      <c r="I182" s="37" t="n"/>
      <c r="J182" s="61" t="n"/>
      <c r="K182" s="42">
        <f>IFERROR(IF($D182="","",IF($H182&lt;&gt;"","Completed",IF($G182&lt;TODAY(),"Overdue",IF($G182&lt;=TODAY()+Dashboard!$E$9,"Due Soon","Open")))),"")</f>
        <v/>
      </c>
      <c r="L182" s="37" t="n"/>
      <c r="M182" s="38" t="n"/>
      <c r="N182" s="37" t="n"/>
      <c r="O182" s="38" t="n"/>
    </row>
    <row r="183">
      <c r="A183" s="37" t="n"/>
      <c r="B183" s="39" t="n"/>
      <c r="C183" s="37" t="n"/>
      <c r="D183" s="38" t="n"/>
      <c r="E183" s="37" t="n"/>
      <c r="F183" s="39" t="n"/>
      <c r="G183" s="39" t="n"/>
      <c r="H183" s="39" t="n"/>
      <c r="I183" s="37" t="n"/>
      <c r="J183" s="61" t="n"/>
      <c r="K183" s="42">
        <f>IFERROR(IF($D183="","",IF($H183&lt;&gt;"","Completed",IF($G183&lt;TODAY(),"Overdue",IF($G183&lt;=TODAY()+Dashboard!$E$9,"Due Soon","Open")))),"")</f>
        <v/>
      </c>
      <c r="L183" s="37" t="n"/>
      <c r="M183" s="38" t="n"/>
      <c r="N183" s="37" t="n"/>
      <c r="O183" s="38" t="n"/>
    </row>
    <row r="184">
      <c r="A184" s="37" t="n"/>
      <c r="B184" s="39" t="n"/>
      <c r="C184" s="37" t="n"/>
      <c r="D184" s="38" t="n"/>
      <c r="E184" s="37" t="n"/>
      <c r="F184" s="39" t="n"/>
      <c r="G184" s="39" t="n"/>
      <c r="H184" s="39" t="n"/>
      <c r="I184" s="37" t="n"/>
      <c r="J184" s="61" t="n"/>
      <c r="K184" s="42">
        <f>IFERROR(IF($D184="","",IF($H184&lt;&gt;"","Completed",IF($G184&lt;TODAY(),"Overdue",IF($G184&lt;=TODAY()+Dashboard!$E$9,"Due Soon","Open")))),"")</f>
        <v/>
      </c>
      <c r="L184" s="37" t="n"/>
      <c r="M184" s="38" t="n"/>
      <c r="N184" s="37" t="n"/>
      <c r="O184" s="38" t="n"/>
    </row>
    <row r="185">
      <c r="A185" s="37" t="n"/>
      <c r="B185" s="39" t="n"/>
      <c r="C185" s="37" t="n"/>
      <c r="D185" s="38" t="n"/>
      <c r="E185" s="37" t="n"/>
      <c r="F185" s="39" t="n"/>
      <c r="G185" s="39" t="n"/>
      <c r="H185" s="39" t="n"/>
      <c r="I185" s="37" t="n"/>
      <c r="J185" s="61" t="n"/>
      <c r="K185" s="42">
        <f>IFERROR(IF($D185="","",IF($H185&lt;&gt;"","Completed",IF($G185&lt;TODAY(),"Overdue",IF($G185&lt;=TODAY()+Dashboard!$E$9,"Due Soon","Open")))),"")</f>
        <v/>
      </c>
      <c r="L185" s="37" t="n"/>
      <c r="M185" s="38" t="n"/>
      <c r="N185" s="37" t="n"/>
      <c r="O185" s="38" t="n"/>
    </row>
    <row r="186">
      <c r="A186" s="37" t="n"/>
      <c r="B186" s="39" t="n"/>
      <c r="C186" s="37" t="n"/>
      <c r="D186" s="38" t="n"/>
      <c r="E186" s="37" t="n"/>
      <c r="F186" s="39" t="n"/>
      <c r="G186" s="39" t="n"/>
      <c r="H186" s="39" t="n"/>
      <c r="I186" s="37" t="n"/>
      <c r="J186" s="61" t="n"/>
      <c r="K186" s="42">
        <f>IFERROR(IF($D186="","",IF($H186&lt;&gt;"","Completed",IF($G186&lt;TODAY(),"Overdue",IF($G186&lt;=TODAY()+Dashboard!$E$9,"Due Soon","Open")))),"")</f>
        <v/>
      </c>
      <c r="L186" s="37" t="n"/>
      <c r="M186" s="38" t="n"/>
      <c r="N186" s="37" t="n"/>
      <c r="O186" s="38" t="n"/>
    </row>
    <row r="187">
      <c r="A187" s="37" t="n"/>
      <c r="B187" s="39" t="n"/>
      <c r="C187" s="37" t="n"/>
      <c r="D187" s="38" t="n"/>
      <c r="E187" s="37" t="n"/>
      <c r="F187" s="39" t="n"/>
      <c r="G187" s="39" t="n"/>
      <c r="H187" s="39" t="n"/>
      <c r="I187" s="37" t="n"/>
      <c r="J187" s="61" t="n"/>
      <c r="K187" s="42">
        <f>IFERROR(IF($D187="","",IF($H187&lt;&gt;"","Completed",IF($G187&lt;TODAY(),"Overdue",IF($G187&lt;=TODAY()+Dashboard!$E$9,"Due Soon","Open")))),"")</f>
        <v/>
      </c>
      <c r="L187" s="37" t="n"/>
      <c r="M187" s="38" t="n"/>
      <c r="N187" s="37" t="n"/>
      <c r="O187" s="38" t="n"/>
    </row>
    <row r="188">
      <c r="A188" s="37" t="n"/>
      <c r="B188" s="39" t="n"/>
      <c r="C188" s="37" t="n"/>
      <c r="D188" s="38" t="n"/>
      <c r="E188" s="37" t="n"/>
      <c r="F188" s="39" t="n"/>
      <c r="G188" s="39" t="n"/>
      <c r="H188" s="39" t="n"/>
      <c r="I188" s="37" t="n"/>
      <c r="J188" s="61" t="n"/>
      <c r="K188" s="42">
        <f>IFERROR(IF($D188="","",IF($H188&lt;&gt;"","Completed",IF($G188&lt;TODAY(),"Overdue",IF($G188&lt;=TODAY()+Dashboard!$E$9,"Due Soon","Open")))),"")</f>
        <v/>
      </c>
      <c r="L188" s="37" t="n"/>
      <c r="M188" s="38" t="n"/>
      <c r="N188" s="37" t="n"/>
      <c r="O188" s="38" t="n"/>
    </row>
    <row r="189">
      <c r="A189" s="37" t="n"/>
      <c r="B189" s="39" t="n"/>
      <c r="C189" s="37" t="n"/>
      <c r="D189" s="38" t="n"/>
      <c r="E189" s="37" t="n"/>
      <c r="F189" s="39" t="n"/>
      <c r="G189" s="39" t="n"/>
      <c r="H189" s="39" t="n"/>
      <c r="I189" s="37" t="n"/>
      <c r="J189" s="61" t="n"/>
      <c r="K189" s="42">
        <f>IFERROR(IF($D189="","",IF($H189&lt;&gt;"","Completed",IF($G189&lt;TODAY(),"Overdue",IF($G189&lt;=TODAY()+Dashboard!$E$9,"Due Soon","Open")))),"")</f>
        <v/>
      </c>
      <c r="L189" s="37" t="n"/>
      <c r="M189" s="38" t="n"/>
      <c r="N189" s="37" t="n"/>
      <c r="O189" s="38" t="n"/>
    </row>
    <row r="190">
      <c r="A190" s="37" t="n"/>
      <c r="B190" s="39" t="n"/>
      <c r="C190" s="37" t="n"/>
      <c r="D190" s="38" t="n"/>
      <c r="E190" s="37" t="n"/>
      <c r="F190" s="39" t="n"/>
      <c r="G190" s="39" t="n"/>
      <c r="H190" s="39" t="n"/>
      <c r="I190" s="37" t="n"/>
      <c r="J190" s="61" t="n"/>
      <c r="K190" s="42">
        <f>IFERROR(IF($D190="","",IF($H190&lt;&gt;"","Completed",IF($G190&lt;TODAY(),"Overdue",IF($G190&lt;=TODAY()+Dashboard!$E$9,"Due Soon","Open")))),"")</f>
        <v/>
      </c>
      <c r="L190" s="37" t="n"/>
      <c r="M190" s="38" t="n"/>
      <c r="N190" s="37" t="n"/>
      <c r="O190" s="38" t="n"/>
    </row>
    <row r="191">
      <c r="A191" s="37" t="n"/>
      <c r="B191" s="39" t="n"/>
      <c r="C191" s="37" t="n"/>
      <c r="D191" s="38" t="n"/>
      <c r="E191" s="37" t="n"/>
      <c r="F191" s="39" t="n"/>
      <c r="G191" s="39" t="n"/>
      <c r="H191" s="39" t="n"/>
      <c r="I191" s="37" t="n"/>
      <c r="J191" s="61" t="n"/>
      <c r="K191" s="42">
        <f>IFERROR(IF($D191="","",IF($H191&lt;&gt;"","Completed",IF($G191&lt;TODAY(),"Overdue",IF($G191&lt;=TODAY()+Dashboard!$E$9,"Due Soon","Open")))),"")</f>
        <v/>
      </c>
      <c r="L191" s="37" t="n"/>
      <c r="M191" s="38" t="n"/>
      <c r="N191" s="37" t="n"/>
      <c r="O191" s="38" t="n"/>
    </row>
    <row r="192">
      <c r="A192" s="37" t="n"/>
      <c r="B192" s="39" t="n"/>
      <c r="C192" s="37" t="n"/>
      <c r="D192" s="38" t="n"/>
      <c r="E192" s="37" t="n"/>
      <c r="F192" s="39" t="n"/>
      <c r="G192" s="39" t="n"/>
      <c r="H192" s="39" t="n"/>
      <c r="I192" s="37" t="n"/>
      <c r="J192" s="61" t="n"/>
      <c r="K192" s="42">
        <f>IFERROR(IF($D192="","",IF($H192&lt;&gt;"","Completed",IF($G192&lt;TODAY(),"Overdue",IF($G192&lt;=TODAY()+Dashboard!$E$9,"Due Soon","Open")))),"")</f>
        <v/>
      </c>
      <c r="L192" s="37" t="n"/>
      <c r="M192" s="38" t="n"/>
      <c r="N192" s="37" t="n"/>
      <c r="O192" s="38" t="n"/>
    </row>
    <row r="193">
      <c r="A193" s="37" t="n"/>
      <c r="B193" s="39" t="n"/>
      <c r="C193" s="37" t="n"/>
      <c r="D193" s="38" t="n"/>
      <c r="E193" s="37" t="n"/>
      <c r="F193" s="39" t="n"/>
      <c r="G193" s="39" t="n"/>
      <c r="H193" s="39" t="n"/>
      <c r="I193" s="37" t="n"/>
      <c r="J193" s="61" t="n"/>
      <c r="K193" s="42">
        <f>IFERROR(IF($D193="","",IF($H193&lt;&gt;"","Completed",IF($G193&lt;TODAY(),"Overdue",IF($G193&lt;=TODAY()+Dashboard!$E$9,"Due Soon","Open")))),"")</f>
        <v/>
      </c>
      <c r="L193" s="37" t="n"/>
      <c r="M193" s="38" t="n"/>
      <c r="N193" s="37" t="n"/>
      <c r="O193" s="38" t="n"/>
    </row>
    <row r="194">
      <c r="A194" s="37" t="n"/>
      <c r="B194" s="39" t="n"/>
      <c r="C194" s="37" t="n"/>
      <c r="D194" s="38" t="n"/>
      <c r="E194" s="37" t="n"/>
      <c r="F194" s="39" t="n"/>
      <c r="G194" s="39" t="n"/>
      <c r="H194" s="39" t="n"/>
      <c r="I194" s="37" t="n"/>
      <c r="J194" s="61" t="n"/>
      <c r="K194" s="42">
        <f>IFERROR(IF($D194="","",IF($H194&lt;&gt;"","Completed",IF($G194&lt;TODAY(),"Overdue",IF($G194&lt;=TODAY()+Dashboard!$E$9,"Due Soon","Open")))),"")</f>
        <v/>
      </c>
      <c r="L194" s="37" t="n"/>
      <c r="M194" s="38" t="n"/>
      <c r="N194" s="37" t="n"/>
      <c r="O194" s="38" t="n"/>
    </row>
    <row r="195">
      <c r="A195" s="37" t="n"/>
      <c r="B195" s="39" t="n"/>
      <c r="C195" s="37" t="n"/>
      <c r="D195" s="38" t="n"/>
      <c r="E195" s="37" t="n"/>
      <c r="F195" s="39" t="n"/>
      <c r="G195" s="39" t="n"/>
      <c r="H195" s="39" t="n"/>
      <c r="I195" s="37" t="n"/>
      <c r="J195" s="61" t="n"/>
      <c r="K195" s="42">
        <f>IFERROR(IF($D195="","",IF($H195&lt;&gt;"","Completed",IF($G195&lt;TODAY(),"Overdue",IF($G195&lt;=TODAY()+Dashboard!$E$9,"Due Soon","Open")))),"")</f>
        <v/>
      </c>
      <c r="L195" s="37" t="n"/>
      <c r="M195" s="38" t="n"/>
      <c r="N195" s="37" t="n"/>
      <c r="O195" s="38" t="n"/>
    </row>
    <row r="196">
      <c r="A196" s="37" t="n"/>
      <c r="B196" s="39" t="n"/>
      <c r="C196" s="37" t="n"/>
      <c r="D196" s="38" t="n"/>
      <c r="E196" s="37" t="n"/>
      <c r="F196" s="39" t="n"/>
      <c r="G196" s="39" t="n"/>
      <c r="H196" s="39" t="n"/>
      <c r="I196" s="37" t="n"/>
      <c r="J196" s="61" t="n"/>
      <c r="K196" s="42">
        <f>IFERROR(IF($D196="","",IF($H196&lt;&gt;"","Completed",IF($G196&lt;TODAY(),"Overdue",IF($G196&lt;=TODAY()+Dashboard!$E$9,"Due Soon","Open")))),"")</f>
        <v/>
      </c>
      <c r="L196" s="37" t="n"/>
      <c r="M196" s="38" t="n"/>
      <c r="N196" s="37" t="n"/>
      <c r="O196" s="38" t="n"/>
    </row>
    <row r="197">
      <c r="A197" s="37" t="n"/>
      <c r="B197" s="39" t="n"/>
      <c r="C197" s="37" t="n"/>
      <c r="D197" s="38" t="n"/>
      <c r="E197" s="37" t="n"/>
      <c r="F197" s="39" t="n"/>
      <c r="G197" s="39" t="n"/>
      <c r="H197" s="39" t="n"/>
      <c r="I197" s="37" t="n"/>
      <c r="J197" s="61" t="n"/>
      <c r="K197" s="42">
        <f>IFERROR(IF($D197="","",IF($H197&lt;&gt;"","Completed",IF($G197&lt;TODAY(),"Overdue",IF($G197&lt;=TODAY()+Dashboard!$E$9,"Due Soon","Open")))),"")</f>
        <v/>
      </c>
      <c r="L197" s="37" t="n"/>
      <c r="M197" s="38" t="n"/>
      <c r="N197" s="37" t="n"/>
      <c r="O197" s="38" t="n"/>
    </row>
    <row r="198">
      <c r="A198" s="37" t="n"/>
      <c r="B198" s="39" t="n"/>
      <c r="C198" s="37" t="n"/>
      <c r="D198" s="38" t="n"/>
      <c r="E198" s="37" t="n"/>
      <c r="F198" s="39" t="n"/>
      <c r="G198" s="39" t="n"/>
      <c r="H198" s="39" t="n"/>
      <c r="I198" s="37" t="n"/>
      <c r="J198" s="61" t="n"/>
      <c r="K198" s="42">
        <f>IFERROR(IF($D198="","",IF($H198&lt;&gt;"","Completed",IF($G198&lt;TODAY(),"Overdue",IF($G198&lt;=TODAY()+Dashboard!$E$9,"Due Soon","Open")))),"")</f>
        <v/>
      </c>
      <c r="L198" s="37" t="n"/>
      <c r="M198" s="38" t="n"/>
      <c r="N198" s="37" t="n"/>
      <c r="O198" s="38" t="n"/>
    </row>
    <row r="199">
      <c r="A199" s="37" t="n"/>
      <c r="B199" s="39" t="n"/>
      <c r="C199" s="37" t="n"/>
      <c r="D199" s="38" t="n"/>
      <c r="E199" s="37" t="n"/>
      <c r="F199" s="39" t="n"/>
      <c r="G199" s="39" t="n"/>
      <c r="H199" s="39" t="n"/>
      <c r="I199" s="37" t="n"/>
      <c r="J199" s="61" t="n"/>
      <c r="K199" s="42">
        <f>IFERROR(IF($D199="","",IF($H199&lt;&gt;"","Completed",IF($G199&lt;TODAY(),"Overdue",IF($G199&lt;=TODAY()+Dashboard!$E$9,"Due Soon","Open")))),"")</f>
        <v/>
      </c>
      <c r="L199" s="37" t="n"/>
      <c r="M199" s="38" t="n"/>
      <c r="N199" s="37" t="n"/>
      <c r="O199" s="38" t="n"/>
    </row>
    <row r="200">
      <c r="A200" s="37" t="n"/>
      <c r="B200" s="39" t="n"/>
      <c r="C200" s="37" t="n"/>
      <c r="D200" s="38" t="n"/>
      <c r="E200" s="37" t="n"/>
      <c r="F200" s="39" t="n"/>
      <c r="G200" s="39" t="n"/>
      <c r="H200" s="39" t="n"/>
      <c r="I200" s="37" t="n"/>
      <c r="J200" s="61" t="n"/>
      <c r="K200" s="42">
        <f>IFERROR(IF($D200="","",IF($H200&lt;&gt;"","Completed",IF($G200&lt;TODAY(),"Overdue",IF($G200&lt;=TODAY()+Dashboard!$E$9,"Due Soon","Open")))),"")</f>
        <v/>
      </c>
      <c r="L200" s="37" t="n"/>
      <c r="M200" s="38" t="n"/>
      <c r="N200" s="37" t="n"/>
      <c r="O200" s="38" t="n"/>
    </row>
    <row r="201">
      <c r="A201" s="37" t="n"/>
      <c r="B201" s="39" t="n"/>
      <c r="C201" s="37" t="n"/>
      <c r="D201" s="38" t="n"/>
      <c r="E201" s="37" t="n"/>
      <c r="F201" s="39" t="n"/>
      <c r="G201" s="39" t="n"/>
      <c r="H201" s="39" t="n"/>
      <c r="I201" s="37" t="n"/>
      <c r="J201" s="61" t="n"/>
      <c r="K201" s="42">
        <f>IFERROR(IF($D201="","",IF($H201&lt;&gt;"","Completed",IF($G201&lt;TODAY(),"Overdue",IF($G201&lt;=TODAY()+Dashboard!$E$9,"Due Soon","Open")))),"")</f>
        <v/>
      </c>
      <c r="L201" s="37" t="n"/>
      <c r="M201" s="38" t="n"/>
      <c r="N201" s="37" t="n"/>
      <c r="O201" s="38" t="n"/>
    </row>
    <row r="202">
      <c r="A202" s="37" t="n"/>
      <c r="B202" s="39" t="n"/>
      <c r="C202" s="37" t="n"/>
      <c r="D202" s="38" t="n"/>
      <c r="E202" s="37" t="n"/>
      <c r="F202" s="39" t="n"/>
      <c r="G202" s="39" t="n"/>
      <c r="H202" s="39" t="n"/>
      <c r="I202" s="37" t="n"/>
      <c r="J202" s="61" t="n"/>
      <c r="K202" s="42">
        <f>IFERROR(IF($D202="","",IF($H202&lt;&gt;"","Completed",IF($G202&lt;TODAY(),"Overdue",IF($G202&lt;=TODAY()+Dashboard!$E$9,"Due Soon","Open")))),"")</f>
        <v/>
      </c>
      <c r="L202" s="37" t="n"/>
      <c r="M202" s="38" t="n"/>
      <c r="N202" s="37" t="n"/>
      <c r="O202" s="38" t="n"/>
    </row>
    <row r="203">
      <c r="A203" s="37" t="n"/>
      <c r="B203" s="39" t="n"/>
      <c r="C203" s="37" t="n"/>
      <c r="D203" s="38" t="n"/>
      <c r="E203" s="37" t="n"/>
      <c r="F203" s="39" t="n"/>
      <c r="G203" s="39" t="n"/>
      <c r="H203" s="39" t="n"/>
      <c r="I203" s="37" t="n"/>
      <c r="J203" s="61" t="n"/>
      <c r="K203" s="42">
        <f>IFERROR(IF($D203="","",IF($H203&lt;&gt;"","Completed",IF($G203&lt;TODAY(),"Overdue",IF($G203&lt;=TODAY()+Dashboard!$E$9,"Due Soon","Open")))),"")</f>
        <v/>
      </c>
      <c r="L203" s="37" t="n"/>
      <c r="M203" s="38" t="n"/>
      <c r="N203" s="37" t="n"/>
      <c r="O203" s="38" t="n"/>
    </row>
    <row r="204">
      <c r="A204" s="37" t="n"/>
      <c r="B204" s="39" t="n"/>
      <c r="C204" s="37" t="n"/>
      <c r="D204" s="38" t="n"/>
      <c r="E204" s="37" t="n"/>
      <c r="F204" s="39" t="n"/>
      <c r="G204" s="39" t="n"/>
      <c r="H204" s="39" t="n"/>
      <c r="I204" s="37" t="n"/>
      <c r="J204" s="61" t="n"/>
      <c r="K204" s="42">
        <f>IFERROR(IF($D204="","",IF($H204&lt;&gt;"","Completed",IF($G204&lt;TODAY(),"Overdue",IF($G204&lt;=TODAY()+Dashboard!$E$9,"Due Soon","Open")))),"")</f>
        <v/>
      </c>
      <c r="L204" s="37" t="n"/>
      <c r="M204" s="38" t="n"/>
      <c r="N204" s="37" t="n"/>
      <c r="O204" s="38" t="n"/>
    </row>
    <row r="205">
      <c r="A205" s="37" t="n"/>
      <c r="B205" s="39" t="n"/>
      <c r="C205" s="37" t="n"/>
      <c r="D205" s="38" t="n"/>
      <c r="E205" s="37" t="n"/>
      <c r="F205" s="39" t="n"/>
      <c r="G205" s="39" t="n"/>
      <c r="H205" s="39" t="n"/>
      <c r="I205" s="37" t="n"/>
      <c r="J205" s="61" t="n"/>
      <c r="K205" s="42">
        <f>IFERROR(IF($D205="","",IF($H205&lt;&gt;"","Completed",IF($G205&lt;TODAY(),"Overdue",IF($G205&lt;=TODAY()+Dashboard!$E$9,"Due Soon","Open")))),"")</f>
        <v/>
      </c>
      <c r="L205" s="37" t="n"/>
      <c r="M205" s="38" t="n"/>
      <c r="N205" s="37" t="n"/>
      <c r="O205" s="38" t="n"/>
    </row>
    <row r="206">
      <c r="A206" s="37" t="n"/>
      <c r="B206" s="39" t="n"/>
      <c r="C206" s="37" t="n"/>
      <c r="D206" s="38" t="n"/>
      <c r="E206" s="37" t="n"/>
      <c r="F206" s="39" t="n"/>
      <c r="G206" s="39" t="n"/>
      <c r="H206" s="39" t="n"/>
      <c r="I206" s="37" t="n"/>
      <c r="J206" s="61" t="n"/>
      <c r="K206" s="42">
        <f>IFERROR(IF($D206="","",IF($H206&lt;&gt;"","Completed",IF($G206&lt;TODAY(),"Overdue",IF($G206&lt;=TODAY()+Dashboard!$E$9,"Due Soon","Open")))),"")</f>
        <v/>
      </c>
      <c r="L206" s="37" t="n"/>
      <c r="M206" s="38" t="n"/>
      <c r="N206" s="37" t="n"/>
      <c r="O206" s="38" t="n"/>
    </row>
    <row r="207">
      <c r="A207" s="37" t="n"/>
      <c r="B207" s="39" t="n"/>
      <c r="C207" s="37" t="n"/>
      <c r="D207" s="38" t="n"/>
      <c r="E207" s="37" t="n"/>
      <c r="F207" s="39" t="n"/>
      <c r="G207" s="39" t="n"/>
      <c r="H207" s="39" t="n"/>
      <c r="I207" s="37" t="n"/>
      <c r="J207" s="61" t="n"/>
      <c r="K207" s="42">
        <f>IFERROR(IF($D207="","",IF($H207&lt;&gt;"","Completed",IF($G207&lt;TODAY(),"Overdue",IF($G207&lt;=TODAY()+Dashboard!$E$9,"Due Soon","Open")))),"")</f>
        <v/>
      </c>
      <c r="L207" s="37" t="n"/>
      <c r="M207" s="38" t="n"/>
      <c r="N207" s="37" t="n"/>
      <c r="O207" s="38" t="n"/>
    </row>
    <row r="208">
      <c r="A208" s="37" t="n"/>
      <c r="B208" s="39" t="n"/>
      <c r="C208" s="37" t="n"/>
      <c r="D208" s="38" t="n"/>
      <c r="E208" s="37" t="n"/>
      <c r="F208" s="39" t="n"/>
      <c r="G208" s="39" t="n"/>
      <c r="H208" s="39" t="n"/>
      <c r="I208" s="37" t="n"/>
      <c r="J208" s="61" t="n"/>
      <c r="K208" s="42">
        <f>IFERROR(IF($D208="","",IF($H208&lt;&gt;"","Completed",IF($G208&lt;TODAY(),"Overdue",IF($G208&lt;=TODAY()+Dashboard!$E$9,"Due Soon","Open")))),"")</f>
        <v/>
      </c>
      <c r="L208" s="37" t="n"/>
      <c r="M208" s="38" t="n"/>
      <c r="N208" s="42">
        <f>IFERROR(IF($A208="","",$L208+$M208),"")</f>
        <v/>
      </c>
      <c r="O208" s="44">
        <f>IFERROR(IF($A208="","",$K208-$N208),"")</f>
        <v/>
      </c>
      <c r="P208" s="45">
        <f>IFERROR(IF($A208="","",$N208-$K208),"")</f>
        <v/>
      </c>
      <c r="Q208" s="45">
        <f>IFERROR(IF($A208="","",$P208/$K208),"")</f>
        <v/>
      </c>
    </row>
  </sheetData>
  <mergeCells count="1">
    <mergeCell ref="A1:W1"/>
  </mergeCells>
  <conditionalFormatting sqref="A5:W104">
    <cfRule type="expression" priority="1" dxfId="0">
      <formula>AND($A5&lt;&gt;"",$Q5&gt;Dashboard!$E$10)</formula>
    </cfRule>
  </conditionalFormatting>
  <conditionalFormatting sqref="K109:K208">
    <cfRule type="expression" priority="2" dxfId="2">
      <formula>$K109="Completed"</formula>
    </cfRule>
    <cfRule type="expression" priority="3" dxfId="1">
      <formula>$K109="Due Soon"</formula>
    </cfRule>
    <cfRule type="expression" priority="4" dxfId="0">
      <formula>$K109="Overdue"</formula>
    </cfRule>
  </conditionalFormatting>
  <dataValidations count="8">
    <dataValidation sqref="C5:C104" showDropDown="0" showInputMessage="0" showErrorMessage="0" allowBlank="0" type="list">
      <formula1>"Guest Rooms,Food and Beverage,Building Systems,Life Safety,Technology,Public Areas,Exterior,Other"</formula1>
    </dataValidation>
    <dataValidation sqref="R5:R104" showDropDown="0" showInputMessage="0" showErrorMessage="0" allowBlank="0" type="list">
      <formula1>"Operating Cash,Owner Contribution,Reserve Account,Financing,To Be Determined"</formula1>
    </dataValidation>
    <dataValidation sqref="S5:S104" showDropDown="0" showInputMessage="0" showErrorMessage="0" allowBlank="0" type="list">
      <formula1>"Proposed,Awaiting Approval,Approved,In Progress,On Hold,Completed,Canceled"</formula1>
    </dataValidation>
    <dataValidation sqref="I109:I208 T5:T104" showDropDown="0" showInputMessage="0" showErrorMessage="0" allowBlank="0" type="list">
      <formula1>"Low,Medium,High,Critical"</formula1>
    </dataValidation>
    <dataValidation sqref="C109:C208" showDropDown="0" showInputMessage="0" showErrorMessage="0" allowBlank="0" type="list">
      <formula1>"Rooms,Food and Beverage,Sales,Revenue Management,Finance,Human Resources,Engineering,Guest Experience,Capital Projects,Other"</formula1>
    </dataValidation>
    <dataValidation sqref="L109:L208" showDropDown="0" showInputMessage="0" showErrorMessage="0" allowBlank="0" type="list">
      <formula1>"Include in Owner Report,Internal Follow-Up"</formula1>
    </dataValidation>
    <dataValidation sqref="J109:J208" showDropDown="0" showInputMessage="0" showErrorMessage="0" allowBlank="0" type="decimal" operator="between">
      <formula1>0</formula1>
      <formula2>1</formula2>
    </dataValidation>
    <dataValidation sqref="K5:M104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34" customWidth="1" min="2" max="2"/>
    <col width="92" customWidth="1" min="3" max="3"/>
  </cols>
  <sheetData>
    <row r="1">
      <c r="A1" s="1" t="inlineStr">
        <is>
          <t>Owner Reporting Package Instructions</t>
        </is>
      </c>
    </row>
    <row r="3">
      <c r="B3" s="46" t="inlineStr">
        <is>
          <t>Monthly Workflow</t>
        </is>
      </c>
      <c r="C3" s="47" t="n"/>
    </row>
    <row r="4" ht="28" customHeight="1">
      <c r="B4" s="48" t="inlineStr">
        <is>
          <t>1</t>
        </is>
      </c>
      <c r="C4" s="49" t="inlineStr">
        <is>
          <t>Copy the workbook before beginning a new reporting cycle.</t>
        </is>
      </c>
    </row>
    <row r="5" ht="28" customHeight="1">
      <c r="B5" s="48" t="inlineStr">
        <is>
          <t>2</t>
        </is>
      </c>
      <c r="C5" s="49" t="inlineStr">
        <is>
          <t>Update the editable assumptions and reporting controls on the Dashboard.</t>
        </is>
      </c>
    </row>
    <row r="6" ht="28" customHeight="1">
      <c r="B6" s="48" t="inlineStr">
        <is>
          <t>3</t>
        </is>
      </c>
      <c r="C6" s="49" t="inlineStr">
        <is>
          <t>Enter the new month’s operating and cash results in Monthly Performance.</t>
        </is>
      </c>
    </row>
    <row r="7" ht="28" customHeight="1">
      <c r="B7" s="48" t="inlineStr">
        <is>
          <t>4</t>
        </is>
      </c>
      <c r="C7" s="49" t="inlineStr">
        <is>
          <t>Confirm that rooms sold does not exceed rooms available.</t>
        </is>
      </c>
    </row>
    <row r="8" ht="28" customHeight="1">
      <c r="B8" s="48" t="inlineStr">
        <is>
          <t>5</t>
        </is>
      </c>
      <c r="C8" s="49" t="inlineStr">
        <is>
          <t>Reconcile total revenue and major expense categories to the property’s internal financial reports.</t>
        </is>
      </c>
    </row>
    <row r="9" ht="28" customHeight="1">
      <c r="B9" s="48" t="inlineStr">
        <is>
          <t>6</t>
        </is>
      </c>
      <c r="C9" s="49" t="inlineStr">
        <is>
          <t>Update capital project spending, commitments, completion dates, and management comments.</t>
        </is>
      </c>
    </row>
    <row r="10" ht="28" customHeight="1">
      <c r="B10" s="48" t="inlineStr">
        <is>
          <t>7</t>
        </is>
      </c>
      <c r="C10" s="49" t="inlineStr">
        <is>
          <t>Review action-item due dates and mark completed items with a completed date.</t>
        </is>
      </c>
    </row>
    <row r="11" ht="28" customHeight="1">
      <c r="B11" s="48" t="inlineStr">
        <is>
          <t>8</t>
        </is>
      </c>
      <c r="C11" s="49" t="inlineStr">
        <is>
          <t>Review Dashboard alerts, budget variances, cash levels, and trend charts.</t>
        </is>
      </c>
    </row>
    <row r="12" ht="28" customHeight="1">
      <c r="B12" s="48" t="inlineStr">
        <is>
          <t>9</t>
        </is>
      </c>
      <c r="C12" s="49" t="inlineStr">
        <is>
          <t>Change Report Status to Final only after internal review.</t>
        </is>
      </c>
    </row>
    <row r="14">
      <c r="B14" s="46" t="inlineStr">
        <is>
          <t>Input Guidance</t>
        </is>
      </c>
      <c r="C14" s="47" t="n"/>
    </row>
    <row r="15" ht="28" customHeight="1">
      <c r="B15" s="48" t="inlineStr">
        <is>
          <t>1</t>
        </is>
      </c>
      <c r="C15" s="49" t="inlineStr">
        <is>
          <t>Yellow cells are editable assumptions, report controls, or table inputs.</t>
        </is>
      </c>
    </row>
    <row r="16" ht="28" customHeight="1">
      <c r="B16" s="48" t="inlineStr">
        <is>
          <t>2</t>
        </is>
      </c>
      <c r="C16" s="49" t="inlineStr">
        <is>
          <t>Gray cells contain formulas and should not be overwritten.</t>
        </is>
      </c>
    </row>
    <row r="17" ht="28" customHeight="1">
      <c r="B17" s="48" t="inlineStr">
        <is>
          <t>3</t>
        </is>
      </c>
      <c r="C17" s="49" t="inlineStr">
        <is>
          <t>Reporting Month should use the first day of each month.</t>
        </is>
      </c>
    </row>
    <row r="18" ht="28" customHeight="1">
      <c r="B18" s="48" t="inlineStr">
        <is>
          <t>4</t>
        </is>
      </c>
      <c r="C18" s="49" t="inlineStr">
        <is>
          <t>Amount Spent should reflect recorded cost to date.</t>
        </is>
      </c>
    </row>
    <row r="19" ht="28" customHeight="1">
      <c r="B19" s="48" t="inlineStr">
        <is>
          <t>5</t>
        </is>
      </c>
      <c r="C19" s="49" t="inlineStr">
        <is>
          <t>Amount Committed should reflect approved but not yet recorded commitments.</t>
        </is>
      </c>
    </row>
    <row r="20" ht="28" customHeight="1">
      <c r="B20" s="48" t="inlineStr">
        <is>
          <t>6</t>
        </is>
      </c>
      <c r="C20" s="49" t="inlineStr">
        <is>
          <t>Source-reference fields are for file names or report references; they do not import data.</t>
        </is>
      </c>
    </row>
    <row r="21" ht="28" customHeight="1">
      <c r="B21" s="48" t="inlineStr">
        <is>
          <t>7</t>
        </is>
      </c>
      <c r="C21" s="49" t="inlineStr">
        <is>
          <t>Management commentary should explain significant business drivers rather than merely repeat the numbers.</t>
        </is>
      </c>
    </row>
    <row r="23">
      <c r="B23" s="46" t="inlineStr">
        <is>
          <t>Quality-Control Checklist</t>
        </is>
      </c>
      <c r="C23" s="47" t="n"/>
    </row>
    <row r="24" ht="28" customHeight="1">
      <c r="B24" s="48" t="inlineStr">
        <is>
          <t>Review</t>
        </is>
      </c>
      <c r="C24" s="49" t="inlineStr">
        <is>
          <t>Reporting month selected.</t>
        </is>
      </c>
    </row>
    <row r="25" ht="28" customHeight="1">
      <c r="B25" s="48" t="inlineStr">
        <is>
          <t>Review</t>
        </is>
      </c>
      <c r="C25" s="49" t="inlineStr">
        <is>
          <t>Actual results entered.</t>
        </is>
      </c>
    </row>
    <row r="26" ht="28" customHeight="1">
      <c r="B26" s="48" t="inlineStr">
        <is>
          <t>Review</t>
        </is>
      </c>
      <c r="C26" s="49" t="inlineStr">
        <is>
          <t>Budget results entered.</t>
        </is>
      </c>
    </row>
    <row r="27" ht="28" customHeight="1">
      <c r="B27" s="48" t="inlineStr">
        <is>
          <t>Review</t>
        </is>
      </c>
      <c r="C27" s="49" t="inlineStr">
        <is>
          <t>Prior-year results entered.</t>
        </is>
      </c>
    </row>
    <row r="28" ht="28" customHeight="1">
      <c r="B28" s="48" t="inlineStr">
        <is>
          <t>Review</t>
        </is>
      </c>
      <c r="C28" s="49" t="inlineStr">
        <is>
          <t>Cash activity reconciled.</t>
        </is>
      </c>
    </row>
    <row r="29" ht="28" customHeight="1">
      <c r="B29" s="48" t="inlineStr">
        <is>
          <t>Review</t>
        </is>
      </c>
      <c r="C29" s="49" t="inlineStr">
        <is>
          <t>Management fee and reserve assumptions reviewed.</t>
        </is>
      </c>
    </row>
    <row r="30" ht="28" customHeight="1">
      <c r="B30" s="48" t="inlineStr">
        <is>
          <t>Review</t>
        </is>
      </c>
      <c r="C30" s="49" t="inlineStr">
        <is>
          <t>CapEx updates completed.</t>
        </is>
      </c>
    </row>
    <row r="31" ht="28" customHeight="1">
      <c r="B31" s="48" t="inlineStr">
        <is>
          <t>Review</t>
        </is>
      </c>
      <c r="C31" s="49" t="inlineStr">
        <is>
          <t>Overdue action items reviewed.</t>
        </is>
      </c>
    </row>
    <row r="32" ht="28" customHeight="1">
      <c r="B32" s="48" t="inlineStr">
        <is>
          <t>Review</t>
        </is>
      </c>
      <c r="C32" s="49" t="inlineStr">
        <is>
          <t>Dashboard alerts investigated.</t>
        </is>
      </c>
    </row>
    <row r="33" ht="28" customHeight="1">
      <c r="B33" s="48" t="inlineStr">
        <is>
          <t>Review</t>
        </is>
      </c>
      <c r="C33" s="49" t="inlineStr">
        <is>
          <t>Report status approved.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2026-09-06T21:10:17Z</dcterms:created>
  <dcterms:modified xmlns:dcterms="http://purl.org/dc/terms/" xmlns:xsi="http://www.w3.org/2001/XMLSchema-instance" xsi:type="dcterms:W3CDTF">2026-09-06T21:10:19+00:00Z</dcterms:modified>
</cp:coreProperties>
</file>