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Parameter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'Checklist'!$A$2:$Q$111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/d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E7485"/>
      <sz val="9"/>
    </font>
    <font>
      <name val="Calibri"/>
      <b val="1"/>
      <color rgb="00FFFFFF"/>
      <sz val="10"/>
    </font>
    <font>
      <name val="Calibri"/>
      <b val="1"/>
      <color rgb="0017324D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color rgb="0017324D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FFF"/>
      </patternFill>
    </fill>
    <fill>
      <patternFill patternType="solid">
        <fgColor rgb="00F2F7F8"/>
      </patternFill>
    </fill>
    <fill>
      <patternFill patternType="solid">
        <fgColor rgb="00FFF1CE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7" fillId="5" borderId="1" pivotButton="0" quotePrefix="0" xfId="0"/>
    <xf numFmtId="1" fontId="7" fillId="5" borderId="1" pivotButton="0" quotePrefix="0" xfId="0"/>
    <xf numFmtId="9" fontId="7" fillId="5" borderId="1" pivotButton="0" quotePrefix="0" xfId="0"/>
    <xf numFmtId="0" fontId="7" fillId="4" borderId="1" pivotButton="0" quotePrefix="0" xfId="0"/>
    <xf numFmtId="1" fontId="7" fillId="4" borderId="1" pivotButton="0" quotePrefix="0" xfId="0"/>
    <xf numFmtId="9" fontId="7" fillId="4" borderId="1" pivotButton="0" quotePrefix="0" xfId="0"/>
    <xf numFmtId="0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left" vertical="center"/>
    </xf>
    <xf numFmtId="164" fontId="7" fillId="6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left" vertical="center"/>
    </xf>
    <xf numFmtId="9" fontId="7" fillId="6" borderId="1" applyAlignment="1" pivotButton="0" quotePrefix="0" xfId="0">
      <alignment horizontal="left" vertical="center"/>
    </xf>
    <xf numFmtId="1" fontId="7" fillId="5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164" fontId="7" fillId="4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left" vertical="center"/>
    </xf>
    <xf numFmtId="0" fontId="7" fillId="6" borderId="1" pivotButton="0" quotePrefix="0" xfId="0"/>
    <xf numFmtId="0" fontId="7" fillId="5" borderId="1" applyAlignment="1" pivotButton="0" quotePrefix="0" xfId="0">
      <alignment horizontal="left" vertical="top" wrapText="1"/>
    </xf>
    <xf numFmtId="165" fontId="7" fillId="6" borderId="1" applyAlignment="1" pivotButton="0" quotePrefix="0" xfId="0">
      <alignment horizontal="left" vertical="top" wrapText="1"/>
    </xf>
    <xf numFmtId="164" fontId="7" fillId="6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top" wrapText="1"/>
    </xf>
    <xf numFmtId="0" fontId="5" fillId="3" borderId="0" pivotButton="0" quotePrefix="0" xfId="0"/>
    <xf numFmtId="165" fontId="7" fillId="6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DEFEA"/>
        </patternFill>
      </fill>
    </dxf>
    <dxf>
      <font>
        <name val="Calibri"/>
        <b val="1"/>
        <color rgb="00C73939"/>
        <sz val="10"/>
      </font>
      <fill>
        <patternFill patternType="solid">
          <fgColor rgb="00FBE3E3"/>
        </patternFill>
      </fill>
    </dxf>
    <dxf>
      <font>
        <name val="Calibri"/>
        <b val="1"/>
        <color rgb="0017324D"/>
        <sz val="10"/>
      </font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Completion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'Dashboard'!C14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2B5D74"/>
              </a:solidFill>
              <a:prstDash val="solid"/>
            </a:ln>
          </spPr>
          <cat>
            <numRef>
              <f>'Dashboard'!$A$15:$A$21</f>
            </numRef>
          </cat>
          <val>
            <numRef>
              <f>'Dashboard'!$C$15:$C$21</f>
            </numRef>
          </val>
        </ser>
        <gapWidth val="150"/>
        <axId val="10"/>
        <axId val="100"/>
      </barChart>
      <catAx>
        <axId val="10"/>
        <scaling>
          <orientation val="minMax"/>
          <max val="1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Completion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Checklist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'Dashboard'!$E$15:$E$19</f>
            </numRef>
          </cat>
          <val>
            <numRef>
              <f>'Dashboard'!$F$15:$F$19</f>
            </numRef>
          </val>
        </ser>
        <dLbls>
          <showVal val="0"/>
          <showCatName val="0"/>
          <showPercent val="0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peningChecklistTable" displayName="OpeningChecklistTable" ref="A2:Q111" headerRowCount="1">
  <autoFilter ref="A2:Q111"/>
  <tableColumns count="17">
    <tableColumn id="1" name="Task ID"/>
    <tableColumn id="2" name="Phase"/>
    <tableColumn id="3" name="Department"/>
    <tableColumn id="4" name="Opening Task"/>
    <tableColumn id="5" name="Assigned Lead"/>
    <tableColumn id="6" name="Priority"/>
    <tableColumn id="7" name="Planned Start"/>
    <tableColumn id="8" name="Due Date"/>
    <tableColumn id="9" name="Completion Date"/>
    <tableColumn id="10" name="Dependency / Predecessor"/>
    <tableColumn id="11" name="Planned Budget"/>
    <tableColumn id="12" name="Actual Spend"/>
    <tableColumn id="13" name="Variance"/>
    <tableColumn id="14" name="% Complete"/>
    <tableColumn id="15" name="Status"/>
    <tableColumn id="16" name="Days to Due"/>
    <tableColumn id="17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6" customWidth="1" min="3" max="3"/>
    <col width="22" customWidth="1" min="4" max="4"/>
    <col width="17" customWidth="1" min="5" max="5"/>
    <col width="14" customWidth="1" min="6" max="6"/>
    <col width="22" customWidth="1" min="7" max="7"/>
    <col width="16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 ht="30" customHeight="1">
      <c r="A1" s="1" t="inlineStr">
        <is>
          <t>Hotel Opening Readiness Dashboard</t>
        </is>
      </c>
    </row>
    <row r="2">
      <c r="A2" s="2" t="inlineStr">
        <is>
          <t>Live checklist summary for pre-opening leadership review</t>
        </is>
      </c>
    </row>
    <row r="3"/>
    <row r="4">
      <c r="A4" s="3" t="inlineStr">
        <is>
          <t>Total Tasks</t>
        </is>
      </c>
      <c r="B4" s="4">
        <f>IFERROR(COUNTIF('Checklist'!$D$2:$D$111,"&lt;&gt;"),0)</f>
        <v/>
      </c>
      <c r="D4" s="3" t="inlineStr">
        <is>
          <t>Completed</t>
        </is>
      </c>
      <c r="E4" s="4">
        <f>IFERROR(COUNTIF('Checklist'!$O$2:$O$111,"Complete"),0)</f>
        <v/>
      </c>
      <c r="G4" s="3" t="inlineStr">
        <is>
          <t>Overall Completion</t>
        </is>
      </c>
      <c r="H4" s="5">
        <f>IFERROR(AVERAGE('Checklist'!$N$2:$N$111),0)</f>
        <v/>
      </c>
    </row>
    <row r="5"/>
    <row r="6"/>
    <row r="7">
      <c r="A7" s="3" t="inlineStr">
        <is>
          <t>Overdue</t>
        </is>
      </c>
      <c r="B7" s="4">
        <f>IFERROR(COUNTIF('Checklist'!$O$2:$O$111,"Overdue"),0)</f>
        <v/>
      </c>
      <c r="D7" s="3" t="inlineStr">
        <is>
          <t>Due in 14 Days</t>
        </is>
      </c>
      <c r="E7" s="4">
        <f>IFERROR(COUNTIF('Checklist'!$O$2:$O$111,"Due Soon"),0)</f>
        <v/>
      </c>
      <c r="G7" s="3" t="inlineStr">
        <is>
          <t>On Track</t>
        </is>
      </c>
      <c r="H7" s="4">
        <f>IFERROR(COUNTIF('Checklist'!$O$2:$O$111,"On Track"),0)</f>
        <v/>
      </c>
    </row>
    <row r="8"/>
    <row r="9"/>
    <row r="10">
      <c r="A10" s="3" t="inlineStr">
        <is>
          <t>Planned Budget</t>
        </is>
      </c>
      <c r="B10" s="6">
        <f>IFERROR(SUM('Checklist'!$K$2:$K$111),0)</f>
        <v/>
      </c>
      <c r="D10" s="3" t="inlineStr">
        <is>
          <t>Actual Spend</t>
        </is>
      </c>
      <c r="E10" s="6">
        <f>IFERROR(SUM('Checklist'!$L$2:$L$111),0)</f>
        <v/>
      </c>
      <c r="G10" s="3" t="inlineStr">
        <is>
          <t>Budget Variance</t>
        </is>
      </c>
      <c r="H10" s="6">
        <f>IFERROR(SUM('Checklist'!$M$2:$M$111),0)</f>
        <v/>
      </c>
    </row>
    <row r="11">
      <c r="E11">
        <f>""</f>
        <v/>
      </c>
      <c r="H11">
        <f>""</f>
        <v/>
      </c>
    </row>
    <row r="12">
      <c r="E12">
        <f>""</f>
        <v/>
      </c>
      <c r="H12">
        <f>""</f>
        <v/>
      </c>
    </row>
    <row r="13">
      <c r="A13" s="7" t="inlineStr">
        <is>
          <t>Readiness by Department</t>
        </is>
      </c>
      <c r="E13" s="7" t="inlineStr">
        <is>
          <t>Status Mix</t>
        </is>
      </c>
      <c r="H13">
        <f>""</f>
        <v/>
      </c>
    </row>
    <row r="14">
      <c r="A14" s="8" t="inlineStr">
        <is>
          <t>Department</t>
        </is>
      </c>
      <c r="B14" s="8" t="inlineStr">
        <is>
          <t>Tasks</t>
        </is>
      </c>
      <c r="C14" s="8" t="inlineStr">
        <is>
          <t>Avg. Complete</t>
        </is>
      </c>
      <c r="E14" s="8" t="inlineStr">
        <is>
          <t>Status</t>
        </is>
      </c>
      <c r="F14" s="8" t="inlineStr">
        <is>
          <t>Tasks</t>
        </is>
      </c>
      <c r="H14">
        <f>""</f>
        <v/>
      </c>
    </row>
    <row r="15">
      <c r="A15" s="9" t="inlineStr">
        <is>
          <t>Executive Office</t>
        </is>
      </c>
      <c r="B15" s="10">
        <f>IFERROR(COUNTIF('Checklist'!$C$2:$C$111,'Dashboard'!A15),0)</f>
        <v/>
      </c>
      <c r="C15" s="11">
        <f>IFERROR(AVERAGE(IF('Checklist'!$C$2:$C$111='Dashboard'!A15,'Checklist'!$N$2:$N$111)),0)</f>
        <v/>
      </c>
      <c r="E15" s="9" t="inlineStr">
        <is>
          <t>Complete</t>
        </is>
      </c>
      <c r="F15" s="9">
        <f>IFERROR(COUNTIF('Checklist'!$O$2:$O$111,'Dashboard'!E15),0)</f>
        <v/>
      </c>
      <c r="H15">
        <f>""</f>
        <v/>
      </c>
    </row>
    <row r="16">
      <c r="A16" s="12" t="inlineStr">
        <is>
          <t>Front Office</t>
        </is>
      </c>
      <c r="B16" s="13">
        <f>IFERROR(COUNTIF('Checklist'!$C$2:$C$111,'Dashboard'!A16),0)</f>
        <v/>
      </c>
      <c r="C16" s="14">
        <f>IFERROR(AVERAGE(IF('Checklist'!$C$2:$C$111='Dashboard'!A16,'Checklist'!$N$2:$N$111)),0)</f>
        <v/>
      </c>
      <c r="E16" s="12" t="inlineStr">
        <is>
          <t>On Track</t>
        </is>
      </c>
      <c r="F16" s="12">
        <f>IFERROR(COUNTIF('Checklist'!$O$2:$O$111,'Dashboard'!E16),0)</f>
        <v/>
      </c>
      <c r="H16">
        <f>""</f>
        <v/>
      </c>
    </row>
    <row r="17">
      <c r="A17" s="9" t="inlineStr">
        <is>
          <t>Housekeeping</t>
        </is>
      </c>
      <c r="B17" s="10">
        <f>IFERROR(COUNTIF('Checklist'!$C$2:$C$111,'Dashboard'!A17),0)</f>
        <v/>
      </c>
      <c r="C17" s="11">
        <f>IFERROR(AVERAGE(IF('Checklist'!$C$2:$C$111='Dashboard'!A17,'Checklist'!$N$2:$N$111)),0)</f>
        <v/>
      </c>
      <c r="E17" s="9" t="inlineStr">
        <is>
          <t>Due Soon</t>
        </is>
      </c>
      <c r="F17" s="9">
        <f>IFERROR(COUNTIF('Checklist'!$O$2:$O$111,'Dashboard'!E17),0)</f>
        <v/>
      </c>
      <c r="H17">
        <f>""</f>
        <v/>
      </c>
    </row>
    <row r="18">
      <c r="A18" s="12" t="inlineStr">
        <is>
          <t>Food &amp; Beverage</t>
        </is>
      </c>
      <c r="B18" s="13">
        <f>IFERROR(COUNTIF('Checklist'!$C$2:$C$111,'Dashboard'!A18),0)</f>
        <v/>
      </c>
      <c r="C18" s="14">
        <f>IFERROR(AVERAGE(IF('Checklist'!$C$2:$C$111='Dashboard'!A18,'Checklist'!$N$2:$N$111)),0)</f>
        <v/>
      </c>
      <c r="E18" s="12" t="inlineStr">
        <is>
          <t>Overdue</t>
        </is>
      </c>
      <c r="F18" s="12">
        <f>IFERROR(COUNTIF('Checklist'!$O$2:$O$111,'Dashboard'!E18),0)</f>
        <v/>
      </c>
      <c r="H18">
        <f>""</f>
        <v/>
      </c>
    </row>
    <row r="19">
      <c r="A19" s="9" t="inlineStr">
        <is>
          <t>Engineering</t>
        </is>
      </c>
      <c r="B19" s="10">
        <f>IFERROR(COUNTIF('Checklist'!$C$2:$C$111,'Dashboard'!A19),0)</f>
        <v/>
      </c>
      <c r="C19" s="11">
        <f>IFERROR(AVERAGE(IF('Checklist'!$C$2:$C$111='Dashboard'!A19,'Checklist'!$N$2:$N$111)),0)</f>
        <v/>
      </c>
      <c r="E19" s="9" t="inlineStr">
        <is>
          <t>Not Scheduled</t>
        </is>
      </c>
      <c r="F19" s="9">
        <f>IFERROR(COUNTIF('Checklist'!$O$2:$O$111,'Dashboard'!E19),0)</f>
        <v/>
      </c>
      <c r="H19">
        <f>""</f>
        <v/>
      </c>
    </row>
    <row r="20">
      <c r="A20" s="12" t="inlineStr">
        <is>
          <t>Sales &amp; Marketing</t>
        </is>
      </c>
      <c r="B20" s="13">
        <f>IFERROR(COUNTIF('Checklist'!$C$2:$C$111,'Dashboard'!A20),0)</f>
        <v/>
      </c>
      <c r="C20" s="14">
        <f>IFERROR(AVERAGE(IF('Checklist'!$C$2:$C$111='Dashboard'!A20,'Checklist'!$N$2:$N$111)),0)</f>
        <v/>
      </c>
      <c r="E20">
        <f>""</f>
        <v/>
      </c>
      <c r="F20">
        <f>""</f>
        <v/>
      </c>
      <c r="H20">
        <f>""</f>
        <v/>
      </c>
    </row>
    <row r="21">
      <c r="A21" s="9" t="inlineStr">
        <is>
          <t>Finance &amp; HR</t>
        </is>
      </c>
      <c r="B21" s="10">
        <f>IFERROR(COUNTIF('Checklist'!$C$2:$C$111,'Dashboard'!A21),0)</f>
        <v/>
      </c>
      <c r="C21" s="11">
        <f>IFERROR(AVERAGE(IF('Checklist'!$C$2:$C$111='Dashboard'!A21,'Checklist'!$N$2:$N$111)),0)</f>
        <v/>
      </c>
      <c r="E21">
        <f>""</f>
        <v/>
      </c>
      <c r="F21">
        <f>""</f>
        <v/>
      </c>
      <c r="H21">
        <f>""</f>
        <v/>
      </c>
    </row>
    <row r="22">
      <c r="B22">
        <f>""</f>
        <v/>
      </c>
      <c r="C22">
        <f>""</f>
        <v/>
      </c>
      <c r="E22">
        <f>""</f>
        <v/>
      </c>
      <c r="F22">
        <f>""</f>
        <v/>
      </c>
      <c r="H22">
        <f>""</f>
        <v/>
      </c>
    </row>
    <row r="23">
      <c r="B23">
        <f>""</f>
        <v/>
      </c>
      <c r="C23">
        <f>""</f>
        <v/>
      </c>
      <c r="E23">
        <f>""</f>
        <v/>
      </c>
      <c r="F23">
        <f>""</f>
        <v/>
      </c>
      <c r="H23">
        <f>""</f>
        <v/>
      </c>
    </row>
    <row r="24">
      <c r="B24">
        <f>""</f>
        <v/>
      </c>
      <c r="C24">
        <f>""</f>
        <v/>
      </c>
      <c r="E24">
        <f>""</f>
        <v/>
      </c>
      <c r="F24">
        <f>""</f>
        <v/>
      </c>
      <c r="H24">
        <f>""</f>
        <v/>
      </c>
    </row>
    <row r="25">
      <c r="B25">
        <f>""</f>
        <v/>
      </c>
      <c r="C25">
        <f>""</f>
        <v/>
      </c>
      <c r="E25">
        <f>""</f>
        <v/>
      </c>
      <c r="F25">
        <f>""</f>
        <v/>
      </c>
      <c r="H25">
        <f>""</f>
        <v/>
      </c>
    </row>
    <row r="26">
      <c r="B26">
        <f>""</f>
        <v/>
      </c>
      <c r="C26">
        <f>""</f>
        <v/>
      </c>
      <c r="E26">
        <f>""</f>
        <v/>
      </c>
      <c r="F26">
        <f>""</f>
        <v/>
      </c>
      <c r="H26">
        <f>""</f>
        <v/>
      </c>
    </row>
    <row r="27">
      <c r="B27">
        <f>""</f>
        <v/>
      </c>
      <c r="C27">
        <f>""</f>
        <v/>
      </c>
      <c r="E27">
        <f>""</f>
        <v/>
      </c>
      <c r="F27">
        <f>""</f>
        <v/>
      </c>
      <c r="H27">
        <f>""</f>
        <v/>
      </c>
    </row>
    <row r="28">
      <c r="B28">
        <f>""</f>
        <v/>
      </c>
      <c r="C28">
        <f>""</f>
        <v/>
      </c>
      <c r="E28">
        <f>""</f>
        <v/>
      </c>
      <c r="F28">
        <f>""</f>
        <v/>
      </c>
      <c r="H28">
        <f>""</f>
        <v/>
      </c>
    </row>
    <row r="29">
      <c r="B29">
        <f>""</f>
        <v/>
      </c>
      <c r="C29">
        <f>""</f>
        <v/>
      </c>
      <c r="E29">
        <f>""</f>
        <v/>
      </c>
      <c r="F29">
        <f>""</f>
        <v/>
      </c>
      <c r="H29">
        <f>""</f>
        <v/>
      </c>
    </row>
    <row r="30">
      <c r="B30">
        <f>""</f>
        <v/>
      </c>
      <c r="C30">
        <f>""</f>
        <v/>
      </c>
      <c r="E30">
        <f>""</f>
        <v/>
      </c>
      <c r="F30">
        <f>""</f>
        <v/>
      </c>
      <c r="H30">
        <f>""</f>
        <v/>
      </c>
    </row>
    <row r="31">
      <c r="B31">
        <f>""</f>
        <v/>
      </c>
      <c r="C31">
        <f>""</f>
        <v/>
      </c>
      <c r="E31">
        <f>""</f>
        <v/>
      </c>
      <c r="F31">
        <f>""</f>
        <v/>
      </c>
      <c r="H31">
        <f>""</f>
        <v/>
      </c>
    </row>
    <row r="32">
      <c r="B32">
        <f>""</f>
        <v/>
      </c>
      <c r="C32">
        <f>""</f>
        <v/>
      </c>
      <c r="E32">
        <f>""</f>
        <v/>
      </c>
      <c r="F32">
        <f>""</f>
        <v/>
      </c>
      <c r="H32">
        <f>""</f>
        <v/>
      </c>
    </row>
    <row r="33">
      <c r="B33">
        <f>""</f>
        <v/>
      </c>
      <c r="C33">
        <f>""</f>
        <v/>
      </c>
      <c r="E33">
        <f>""</f>
        <v/>
      </c>
      <c r="F33">
        <f>""</f>
        <v/>
      </c>
      <c r="H33">
        <f>""</f>
        <v/>
      </c>
    </row>
    <row r="34">
      <c r="B34">
        <f>""</f>
        <v/>
      </c>
      <c r="C34">
        <f>""</f>
        <v/>
      </c>
      <c r="E34">
        <f>""</f>
        <v/>
      </c>
      <c r="F34">
        <f>""</f>
        <v/>
      </c>
      <c r="H34">
        <f>""</f>
        <v/>
      </c>
    </row>
    <row r="35">
      <c r="B35">
        <f>""</f>
        <v/>
      </c>
      <c r="C35">
        <f>""</f>
        <v/>
      </c>
      <c r="E35">
        <f>""</f>
        <v/>
      </c>
      <c r="F35">
        <f>""</f>
        <v/>
      </c>
      <c r="H35">
        <f>""</f>
        <v/>
      </c>
    </row>
    <row r="36">
      <c r="B36">
        <f>""</f>
        <v/>
      </c>
      <c r="C36">
        <f>""</f>
        <v/>
      </c>
      <c r="E36">
        <f>""</f>
        <v/>
      </c>
      <c r="F36">
        <f>""</f>
        <v/>
      </c>
      <c r="H36">
        <f>""</f>
        <v/>
      </c>
    </row>
    <row r="37">
      <c r="B37">
        <f>""</f>
        <v/>
      </c>
      <c r="C37">
        <f>""</f>
        <v/>
      </c>
      <c r="E37">
        <f>""</f>
        <v/>
      </c>
      <c r="F37">
        <f>""</f>
        <v/>
      </c>
      <c r="H37">
        <f>""</f>
        <v/>
      </c>
    </row>
    <row r="38">
      <c r="B38">
        <f>""</f>
        <v/>
      </c>
      <c r="C38">
        <f>""</f>
        <v/>
      </c>
      <c r="E38">
        <f>""</f>
        <v/>
      </c>
      <c r="F38">
        <f>""</f>
        <v/>
      </c>
      <c r="H38">
        <f>""</f>
        <v/>
      </c>
    </row>
    <row r="39">
      <c r="B39">
        <f>""</f>
        <v/>
      </c>
      <c r="C39">
        <f>""</f>
        <v/>
      </c>
      <c r="E39">
        <f>""</f>
        <v/>
      </c>
      <c r="F39">
        <f>""</f>
        <v/>
      </c>
      <c r="H39">
        <f>""</f>
        <v/>
      </c>
    </row>
    <row r="40">
      <c r="B40">
        <f>""</f>
        <v/>
      </c>
      <c r="C40">
        <f>""</f>
        <v/>
      </c>
      <c r="E40">
        <f>""</f>
        <v/>
      </c>
      <c r="F40">
        <f>""</f>
        <v/>
      </c>
      <c r="H40">
        <f>""</f>
        <v/>
      </c>
    </row>
    <row r="41">
      <c r="B41">
        <f>""</f>
        <v/>
      </c>
      <c r="C41">
        <f>""</f>
        <v/>
      </c>
      <c r="E41">
        <f>""</f>
        <v/>
      </c>
      <c r="F41">
        <f>""</f>
        <v/>
      </c>
      <c r="H41">
        <f>""</f>
        <v/>
      </c>
    </row>
    <row r="42">
      <c r="B42">
        <f>""</f>
        <v/>
      </c>
      <c r="C42">
        <f>""</f>
        <v/>
      </c>
      <c r="E42">
        <f>""</f>
        <v/>
      </c>
      <c r="F42">
        <f>""</f>
        <v/>
      </c>
      <c r="H42">
        <f>""</f>
        <v/>
      </c>
    </row>
    <row r="43">
      <c r="B43">
        <f>""</f>
        <v/>
      </c>
      <c r="C43">
        <f>""</f>
        <v/>
      </c>
      <c r="E43">
        <f>""</f>
        <v/>
      </c>
      <c r="F43">
        <f>""</f>
        <v/>
      </c>
      <c r="H43">
        <f>""</f>
        <v/>
      </c>
    </row>
    <row r="44">
      <c r="B44">
        <f>""</f>
        <v/>
      </c>
      <c r="C44">
        <f>""</f>
        <v/>
      </c>
      <c r="E44">
        <f>""</f>
        <v/>
      </c>
      <c r="F44">
        <f>""</f>
        <v/>
      </c>
      <c r="H44">
        <f>""</f>
        <v/>
      </c>
    </row>
    <row r="45">
      <c r="B45">
        <f>""</f>
        <v/>
      </c>
      <c r="C45">
        <f>""</f>
        <v/>
      </c>
      <c r="E45">
        <f>""</f>
        <v/>
      </c>
      <c r="F45">
        <f>""</f>
        <v/>
      </c>
      <c r="H45">
        <f>""</f>
        <v/>
      </c>
    </row>
    <row r="46">
      <c r="B46">
        <f>""</f>
        <v/>
      </c>
      <c r="C46">
        <f>""</f>
        <v/>
      </c>
      <c r="E46">
        <f>""</f>
        <v/>
      </c>
      <c r="F46">
        <f>""</f>
        <v/>
      </c>
      <c r="H46">
        <f>""</f>
        <v/>
      </c>
    </row>
    <row r="47">
      <c r="B47">
        <f>""</f>
        <v/>
      </c>
      <c r="C47">
        <f>""</f>
        <v/>
      </c>
      <c r="E47">
        <f>""</f>
        <v/>
      </c>
      <c r="F47">
        <f>""</f>
        <v/>
      </c>
      <c r="H47">
        <f>""</f>
        <v/>
      </c>
    </row>
    <row r="48">
      <c r="B48">
        <f>""</f>
        <v/>
      </c>
      <c r="C48">
        <f>""</f>
        <v/>
      </c>
      <c r="E48">
        <f>""</f>
        <v/>
      </c>
      <c r="F48">
        <f>""</f>
        <v/>
      </c>
      <c r="H48">
        <f>""</f>
        <v/>
      </c>
    </row>
    <row r="49">
      <c r="B49">
        <f>""</f>
        <v/>
      </c>
      <c r="C49">
        <f>""</f>
        <v/>
      </c>
      <c r="E49">
        <f>""</f>
        <v/>
      </c>
      <c r="F49">
        <f>""</f>
        <v/>
      </c>
      <c r="H49">
        <f>""</f>
        <v/>
      </c>
    </row>
    <row r="50">
      <c r="B50">
        <f>""</f>
        <v/>
      </c>
      <c r="C50">
        <f>""</f>
        <v/>
      </c>
      <c r="E50">
        <f>""</f>
        <v/>
      </c>
      <c r="F50">
        <f>""</f>
        <v/>
      </c>
      <c r="H50">
        <f>""</f>
        <v/>
      </c>
    </row>
    <row r="51">
      <c r="B51">
        <f>""</f>
        <v/>
      </c>
      <c r="C51">
        <f>""</f>
        <v/>
      </c>
      <c r="E51">
        <f>""</f>
        <v/>
      </c>
      <c r="F51">
        <f>""</f>
        <v/>
      </c>
      <c r="H51">
        <f>""</f>
        <v/>
      </c>
    </row>
    <row r="52">
      <c r="B52">
        <f>""</f>
        <v/>
      </c>
      <c r="C52">
        <f>""</f>
        <v/>
      </c>
      <c r="E52">
        <f>""</f>
        <v/>
      </c>
      <c r="F52">
        <f>""</f>
        <v/>
      </c>
      <c r="H52">
        <f>""</f>
        <v/>
      </c>
    </row>
    <row r="53">
      <c r="B53">
        <f>""</f>
        <v/>
      </c>
      <c r="C53">
        <f>""</f>
        <v/>
      </c>
      <c r="E53">
        <f>""</f>
        <v/>
      </c>
      <c r="F53">
        <f>""</f>
        <v/>
      </c>
      <c r="H53">
        <f>""</f>
        <v/>
      </c>
    </row>
    <row r="54">
      <c r="B54">
        <f>""</f>
        <v/>
      </c>
      <c r="C54">
        <f>""</f>
        <v/>
      </c>
      <c r="E54">
        <f>""</f>
        <v/>
      </c>
      <c r="F54">
        <f>""</f>
        <v/>
      </c>
      <c r="H54">
        <f>""</f>
        <v/>
      </c>
    </row>
    <row r="55">
      <c r="B55">
        <f>""</f>
        <v/>
      </c>
      <c r="C55">
        <f>""</f>
        <v/>
      </c>
      <c r="E55">
        <f>""</f>
        <v/>
      </c>
      <c r="F55">
        <f>""</f>
        <v/>
      </c>
      <c r="H55">
        <f>""</f>
        <v/>
      </c>
    </row>
    <row r="56">
      <c r="B56">
        <f>""</f>
        <v/>
      </c>
      <c r="C56">
        <f>""</f>
        <v/>
      </c>
      <c r="E56">
        <f>""</f>
        <v/>
      </c>
      <c r="F56">
        <f>""</f>
        <v/>
      </c>
      <c r="H56">
        <f>""</f>
        <v/>
      </c>
    </row>
    <row r="57">
      <c r="B57">
        <f>""</f>
        <v/>
      </c>
      <c r="C57">
        <f>""</f>
        <v/>
      </c>
      <c r="E57">
        <f>""</f>
        <v/>
      </c>
      <c r="F57">
        <f>""</f>
        <v/>
      </c>
      <c r="H57">
        <f>""</f>
        <v/>
      </c>
    </row>
    <row r="58">
      <c r="B58">
        <f>""</f>
        <v/>
      </c>
      <c r="C58">
        <f>""</f>
        <v/>
      </c>
      <c r="E58">
        <f>""</f>
        <v/>
      </c>
      <c r="F58">
        <f>""</f>
        <v/>
      </c>
      <c r="H58">
        <f>""</f>
        <v/>
      </c>
    </row>
    <row r="59">
      <c r="B59">
        <f>""</f>
        <v/>
      </c>
      <c r="C59">
        <f>""</f>
        <v/>
      </c>
      <c r="E59">
        <f>""</f>
        <v/>
      </c>
      <c r="F59">
        <f>""</f>
        <v/>
      </c>
      <c r="H59">
        <f>""</f>
        <v/>
      </c>
    </row>
    <row r="60">
      <c r="B60">
        <f>""</f>
        <v/>
      </c>
      <c r="C60">
        <f>""</f>
        <v/>
      </c>
      <c r="E60">
        <f>""</f>
        <v/>
      </c>
      <c r="F60">
        <f>""</f>
        <v/>
      </c>
      <c r="H60">
        <f>""</f>
        <v/>
      </c>
    </row>
    <row r="61">
      <c r="B61">
        <f>""</f>
        <v/>
      </c>
      <c r="C61">
        <f>""</f>
        <v/>
      </c>
      <c r="E61">
        <f>""</f>
        <v/>
      </c>
      <c r="F61">
        <f>""</f>
        <v/>
      </c>
      <c r="H61">
        <f>""</f>
        <v/>
      </c>
    </row>
    <row r="62">
      <c r="B62">
        <f>""</f>
        <v/>
      </c>
      <c r="C62">
        <f>""</f>
        <v/>
      </c>
      <c r="E62">
        <f>""</f>
        <v/>
      </c>
      <c r="F62">
        <f>""</f>
        <v/>
      </c>
      <c r="H62">
        <f>""</f>
        <v/>
      </c>
    </row>
    <row r="63">
      <c r="B63">
        <f>""</f>
        <v/>
      </c>
      <c r="C63">
        <f>""</f>
        <v/>
      </c>
      <c r="E63">
        <f>""</f>
        <v/>
      </c>
      <c r="F63">
        <f>""</f>
        <v/>
      </c>
      <c r="H63">
        <f>""</f>
        <v/>
      </c>
    </row>
    <row r="64">
      <c r="B64">
        <f>""</f>
        <v/>
      </c>
      <c r="C64">
        <f>""</f>
        <v/>
      </c>
      <c r="E64">
        <f>""</f>
        <v/>
      </c>
      <c r="F64">
        <f>""</f>
        <v/>
      </c>
      <c r="H64">
        <f>""</f>
        <v/>
      </c>
    </row>
    <row r="65">
      <c r="B65">
        <f>""</f>
        <v/>
      </c>
      <c r="C65">
        <f>""</f>
        <v/>
      </c>
      <c r="E65">
        <f>""</f>
        <v/>
      </c>
      <c r="F65">
        <f>""</f>
        <v/>
      </c>
      <c r="H65">
        <f>""</f>
        <v/>
      </c>
    </row>
    <row r="66">
      <c r="B66">
        <f>""</f>
        <v/>
      </c>
      <c r="C66">
        <f>""</f>
        <v/>
      </c>
      <c r="E66">
        <f>""</f>
        <v/>
      </c>
      <c r="F66">
        <f>""</f>
        <v/>
      </c>
      <c r="H66">
        <f>""</f>
        <v/>
      </c>
    </row>
    <row r="67">
      <c r="B67">
        <f>""</f>
        <v/>
      </c>
      <c r="C67">
        <f>""</f>
        <v/>
      </c>
      <c r="E67">
        <f>""</f>
        <v/>
      </c>
      <c r="F67">
        <f>""</f>
        <v/>
      </c>
      <c r="H67">
        <f>""</f>
        <v/>
      </c>
    </row>
    <row r="68">
      <c r="B68">
        <f>""</f>
        <v/>
      </c>
      <c r="C68">
        <f>""</f>
        <v/>
      </c>
      <c r="E68">
        <f>""</f>
        <v/>
      </c>
      <c r="F68">
        <f>""</f>
        <v/>
      </c>
      <c r="H68">
        <f>""</f>
        <v/>
      </c>
    </row>
    <row r="69">
      <c r="B69">
        <f>""</f>
        <v/>
      </c>
      <c r="C69">
        <f>""</f>
        <v/>
      </c>
      <c r="E69">
        <f>""</f>
        <v/>
      </c>
      <c r="F69">
        <f>""</f>
        <v/>
      </c>
      <c r="H69">
        <f>""</f>
        <v/>
      </c>
    </row>
    <row r="70">
      <c r="B70">
        <f>""</f>
        <v/>
      </c>
      <c r="C70">
        <f>""</f>
        <v/>
      </c>
      <c r="E70">
        <f>""</f>
        <v/>
      </c>
      <c r="F70">
        <f>""</f>
        <v/>
      </c>
      <c r="H70">
        <f>""</f>
        <v/>
      </c>
    </row>
    <row r="71">
      <c r="B71">
        <f>""</f>
        <v/>
      </c>
      <c r="C71">
        <f>""</f>
        <v/>
      </c>
      <c r="E71">
        <f>""</f>
        <v/>
      </c>
      <c r="F71">
        <f>""</f>
        <v/>
      </c>
      <c r="H71">
        <f>""</f>
        <v/>
      </c>
    </row>
    <row r="72">
      <c r="B72">
        <f>""</f>
        <v/>
      </c>
      <c r="C72">
        <f>""</f>
        <v/>
      </c>
      <c r="E72">
        <f>""</f>
        <v/>
      </c>
      <c r="F72">
        <f>""</f>
        <v/>
      </c>
      <c r="H72">
        <f>""</f>
        <v/>
      </c>
    </row>
    <row r="73">
      <c r="B73">
        <f>""</f>
        <v/>
      </c>
      <c r="C73">
        <f>""</f>
        <v/>
      </c>
      <c r="E73">
        <f>""</f>
        <v/>
      </c>
      <c r="F73">
        <f>""</f>
        <v/>
      </c>
      <c r="H73">
        <f>""</f>
        <v/>
      </c>
    </row>
    <row r="74">
      <c r="B74">
        <f>""</f>
        <v/>
      </c>
      <c r="C74">
        <f>""</f>
        <v/>
      </c>
      <c r="E74">
        <f>""</f>
        <v/>
      </c>
      <c r="F74">
        <f>""</f>
        <v/>
      </c>
      <c r="H74">
        <f>""</f>
        <v/>
      </c>
    </row>
    <row r="75">
      <c r="B75">
        <f>""</f>
        <v/>
      </c>
      <c r="C75">
        <f>""</f>
        <v/>
      </c>
      <c r="E75">
        <f>""</f>
        <v/>
      </c>
      <c r="F75">
        <f>""</f>
        <v/>
      </c>
      <c r="H75">
        <f>""</f>
        <v/>
      </c>
    </row>
    <row r="76">
      <c r="B76">
        <f>""</f>
        <v/>
      </c>
      <c r="C76">
        <f>""</f>
        <v/>
      </c>
      <c r="E76">
        <f>""</f>
        <v/>
      </c>
      <c r="F76">
        <f>""</f>
        <v/>
      </c>
      <c r="H76">
        <f>""</f>
        <v/>
      </c>
    </row>
    <row r="77">
      <c r="B77">
        <f>""</f>
        <v/>
      </c>
      <c r="C77">
        <f>""</f>
        <v/>
      </c>
      <c r="E77">
        <f>""</f>
        <v/>
      </c>
      <c r="F77">
        <f>""</f>
        <v/>
      </c>
      <c r="H77">
        <f>""</f>
        <v/>
      </c>
    </row>
    <row r="78">
      <c r="B78">
        <f>""</f>
        <v/>
      </c>
      <c r="C78">
        <f>""</f>
        <v/>
      </c>
      <c r="E78">
        <f>""</f>
        <v/>
      </c>
      <c r="F78">
        <f>""</f>
        <v/>
      </c>
      <c r="H78">
        <f>""</f>
        <v/>
      </c>
    </row>
    <row r="79">
      <c r="B79">
        <f>""</f>
        <v/>
      </c>
      <c r="C79">
        <f>""</f>
        <v/>
      </c>
      <c r="E79">
        <f>""</f>
        <v/>
      </c>
      <c r="F79">
        <f>""</f>
        <v/>
      </c>
      <c r="H79">
        <f>""</f>
        <v/>
      </c>
    </row>
    <row r="80">
      <c r="B80">
        <f>""</f>
        <v/>
      </c>
      <c r="C80">
        <f>""</f>
        <v/>
      </c>
      <c r="E80">
        <f>""</f>
        <v/>
      </c>
      <c r="F80">
        <f>""</f>
        <v/>
      </c>
      <c r="H80">
        <f>""</f>
        <v/>
      </c>
    </row>
    <row r="81">
      <c r="B81">
        <f>""</f>
        <v/>
      </c>
      <c r="C81">
        <f>""</f>
        <v/>
      </c>
      <c r="E81">
        <f>""</f>
        <v/>
      </c>
      <c r="F81">
        <f>""</f>
        <v/>
      </c>
      <c r="H81">
        <f>""</f>
        <v/>
      </c>
    </row>
    <row r="82">
      <c r="B82">
        <f>""</f>
        <v/>
      </c>
      <c r="C82">
        <f>""</f>
        <v/>
      </c>
      <c r="E82">
        <f>""</f>
        <v/>
      </c>
      <c r="F82">
        <f>""</f>
        <v/>
      </c>
      <c r="H82">
        <f>""</f>
        <v/>
      </c>
    </row>
    <row r="83">
      <c r="B83">
        <f>""</f>
        <v/>
      </c>
      <c r="C83">
        <f>""</f>
        <v/>
      </c>
      <c r="E83">
        <f>""</f>
        <v/>
      </c>
      <c r="F83">
        <f>""</f>
        <v/>
      </c>
      <c r="H83">
        <f>""</f>
        <v/>
      </c>
    </row>
    <row r="84">
      <c r="B84">
        <f>""</f>
        <v/>
      </c>
      <c r="C84">
        <f>""</f>
        <v/>
      </c>
      <c r="E84">
        <f>""</f>
        <v/>
      </c>
      <c r="F84">
        <f>""</f>
        <v/>
      </c>
      <c r="H84">
        <f>""</f>
        <v/>
      </c>
    </row>
    <row r="85">
      <c r="B85">
        <f>""</f>
        <v/>
      </c>
      <c r="C85">
        <f>""</f>
        <v/>
      </c>
      <c r="E85">
        <f>""</f>
        <v/>
      </c>
      <c r="F85">
        <f>""</f>
        <v/>
      </c>
      <c r="H85">
        <f>""</f>
        <v/>
      </c>
    </row>
    <row r="86">
      <c r="B86">
        <f>""</f>
        <v/>
      </c>
      <c r="C86">
        <f>""</f>
        <v/>
      </c>
      <c r="E86">
        <f>""</f>
        <v/>
      </c>
      <c r="F86">
        <f>""</f>
        <v/>
      </c>
      <c r="H86">
        <f>""</f>
        <v/>
      </c>
    </row>
    <row r="87">
      <c r="B87">
        <f>""</f>
        <v/>
      </c>
      <c r="C87">
        <f>""</f>
        <v/>
      </c>
      <c r="E87">
        <f>""</f>
        <v/>
      </c>
      <c r="F87">
        <f>""</f>
        <v/>
      </c>
      <c r="H87">
        <f>""</f>
        <v/>
      </c>
    </row>
    <row r="88">
      <c r="B88">
        <f>""</f>
        <v/>
      </c>
      <c r="C88">
        <f>""</f>
        <v/>
      </c>
      <c r="E88">
        <f>""</f>
        <v/>
      </c>
      <c r="F88">
        <f>""</f>
        <v/>
      </c>
      <c r="H88">
        <f>""</f>
        <v/>
      </c>
    </row>
    <row r="89">
      <c r="B89">
        <f>""</f>
        <v/>
      </c>
      <c r="C89">
        <f>""</f>
        <v/>
      </c>
      <c r="E89">
        <f>""</f>
        <v/>
      </c>
      <c r="F89">
        <f>""</f>
        <v/>
      </c>
      <c r="H89">
        <f>""</f>
        <v/>
      </c>
    </row>
    <row r="90">
      <c r="B90">
        <f>""</f>
        <v/>
      </c>
      <c r="C90">
        <f>""</f>
        <v/>
      </c>
      <c r="E90">
        <f>""</f>
        <v/>
      </c>
      <c r="F90">
        <f>""</f>
        <v/>
      </c>
      <c r="H90">
        <f>""</f>
        <v/>
      </c>
    </row>
    <row r="91">
      <c r="B91">
        <f>""</f>
        <v/>
      </c>
      <c r="C91">
        <f>""</f>
        <v/>
      </c>
      <c r="E91">
        <f>""</f>
        <v/>
      </c>
      <c r="F91">
        <f>""</f>
        <v/>
      </c>
      <c r="H91">
        <f>""</f>
        <v/>
      </c>
    </row>
    <row r="92">
      <c r="B92">
        <f>""</f>
        <v/>
      </c>
      <c r="C92">
        <f>""</f>
        <v/>
      </c>
      <c r="E92">
        <f>""</f>
        <v/>
      </c>
      <c r="F92">
        <f>""</f>
        <v/>
      </c>
      <c r="H92">
        <f>""</f>
        <v/>
      </c>
    </row>
    <row r="93">
      <c r="B93">
        <f>""</f>
        <v/>
      </c>
      <c r="C93">
        <f>""</f>
        <v/>
      </c>
      <c r="E93">
        <f>""</f>
        <v/>
      </c>
      <c r="F93">
        <f>""</f>
        <v/>
      </c>
      <c r="H93">
        <f>""</f>
        <v/>
      </c>
    </row>
    <row r="94">
      <c r="B94">
        <f>""</f>
        <v/>
      </c>
      <c r="C94">
        <f>""</f>
        <v/>
      </c>
      <c r="E94">
        <f>""</f>
        <v/>
      </c>
      <c r="F94">
        <f>""</f>
        <v/>
      </c>
      <c r="H94">
        <f>""</f>
        <v/>
      </c>
    </row>
    <row r="95">
      <c r="B95">
        <f>""</f>
        <v/>
      </c>
      <c r="C95">
        <f>""</f>
        <v/>
      </c>
      <c r="E95">
        <f>""</f>
        <v/>
      </c>
      <c r="F95">
        <f>""</f>
        <v/>
      </c>
      <c r="H95">
        <f>""</f>
        <v/>
      </c>
    </row>
    <row r="96">
      <c r="B96">
        <f>""</f>
        <v/>
      </c>
      <c r="C96">
        <f>""</f>
        <v/>
      </c>
      <c r="E96">
        <f>""</f>
        <v/>
      </c>
      <c r="F96">
        <f>""</f>
        <v/>
      </c>
      <c r="H96">
        <f>""</f>
        <v/>
      </c>
    </row>
    <row r="97">
      <c r="B97">
        <f>""</f>
        <v/>
      </c>
      <c r="C97">
        <f>""</f>
        <v/>
      </c>
      <c r="E97">
        <f>""</f>
        <v/>
      </c>
      <c r="F97">
        <f>""</f>
        <v/>
      </c>
      <c r="H97">
        <f>""</f>
        <v/>
      </c>
    </row>
    <row r="98">
      <c r="B98">
        <f>""</f>
        <v/>
      </c>
      <c r="C98">
        <f>""</f>
        <v/>
      </c>
      <c r="E98">
        <f>""</f>
        <v/>
      </c>
      <c r="F98">
        <f>""</f>
        <v/>
      </c>
      <c r="H98">
        <f>""</f>
        <v/>
      </c>
    </row>
    <row r="99">
      <c r="B99">
        <f>""</f>
        <v/>
      </c>
      <c r="C99">
        <f>""</f>
        <v/>
      </c>
      <c r="E99">
        <f>""</f>
        <v/>
      </c>
      <c r="F99">
        <f>""</f>
        <v/>
      </c>
      <c r="H99">
        <f>""</f>
        <v/>
      </c>
    </row>
    <row r="100">
      <c r="B100">
        <f>""</f>
        <v/>
      </c>
      <c r="C100">
        <f>""</f>
        <v/>
      </c>
      <c r="E100">
        <f>""</f>
        <v/>
      </c>
      <c r="F100">
        <f>""</f>
        <v/>
      </c>
      <c r="H100">
        <f>""</f>
        <v/>
      </c>
    </row>
    <row r="101">
      <c r="B101">
        <f>""</f>
        <v/>
      </c>
      <c r="C101">
        <f>""</f>
        <v/>
      </c>
      <c r="E101">
        <f>""</f>
        <v/>
      </c>
      <c r="F101">
        <f>""</f>
        <v/>
      </c>
      <c r="H101">
        <f>""</f>
        <v/>
      </c>
    </row>
  </sheetData>
  <mergeCells count="3">
    <mergeCell ref="A13:C13"/>
    <mergeCell ref="A1:R1"/>
    <mergeCell ref="E13:F1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11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39" customWidth="1" min="4" max="4"/>
    <col width="23" customWidth="1" min="5" max="5"/>
    <col width="12" customWidth="1" min="6" max="6"/>
    <col width="14" customWidth="1" min="7" max="7"/>
    <col width="14" customWidth="1" min="8" max="8"/>
    <col width="16" customWidth="1" min="9" max="9"/>
    <col width="25" customWidth="1" min="10" max="10"/>
    <col width="16" customWidth="1" min="11" max="11"/>
    <col width="15" customWidth="1" min="12" max="12"/>
    <col width="14" customWidth="1" min="13" max="13"/>
    <col width="13" customWidth="1" min="14" max="14"/>
    <col width="16" customWidth="1" min="15" max="15"/>
    <col width="14" customWidth="1" min="16" max="16"/>
    <col width="38" customWidth="1" min="17" max="17"/>
  </cols>
  <sheetData>
    <row r="1" ht="30" customHeight="1">
      <c r="A1" s="1" t="inlineStr">
        <is>
          <t>Hotel Opening Master Checklist</t>
        </is>
      </c>
    </row>
    <row r="2" ht="34" customHeight="1">
      <c r="A2" s="8" t="inlineStr">
        <is>
          <t>Task ID</t>
        </is>
      </c>
      <c r="B2" s="8" t="inlineStr">
        <is>
          <t>Phase</t>
        </is>
      </c>
      <c r="C2" s="8" t="inlineStr">
        <is>
          <t>Department</t>
        </is>
      </c>
      <c r="D2" s="8" t="inlineStr">
        <is>
          <t>Opening Task</t>
        </is>
      </c>
      <c r="E2" s="8" t="inlineStr">
        <is>
          <t>Assigned Lead</t>
        </is>
      </c>
      <c r="F2" s="8" t="inlineStr">
        <is>
          <t>Priority</t>
        </is>
      </c>
      <c r="G2" s="8" t="inlineStr">
        <is>
          <t>Planned Start</t>
        </is>
      </c>
      <c r="H2" s="8" t="inlineStr">
        <is>
          <t>Due Date</t>
        </is>
      </c>
      <c r="I2" s="8" t="inlineStr">
        <is>
          <t>Completion Date</t>
        </is>
      </c>
      <c r="J2" s="8" t="inlineStr">
        <is>
          <t>Dependency / Predecessor</t>
        </is>
      </c>
      <c r="K2" s="8" t="inlineStr">
        <is>
          <t>Planned Budget</t>
        </is>
      </c>
      <c r="L2" s="8" t="inlineStr">
        <is>
          <t>Actual Spend</t>
        </is>
      </c>
      <c r="M2" s="8" t="inlineStr">
        <is>
          <t>Variance</t>
        </is>
      </c>
      <c r="N2" s="8" t="inlineStr">
        <is>
          <t>% Complete</t>
        </is>
      </c>
      <c r="O2" s="8" t="inlineStr">
        <is>
          <t>Status</t>
        </is>
      </c>
      <c r="P2" s="8" t="inlineStr">
        <is>
          <t>Days to Due</t>
        </is>
      </c>
      <c r="Q2" s="8" t="inlineStr">
        <is>
          <t>Notes</t>
        </is>
      </c>
    </row>
    <row r="3">
      <c r="A3" s="15" t="inlineStr">
        <is>
          <t>OPN-001</t>
        </is>
      </c>
      <c r="B3" s="15" t="inlineStr">
        <is>
          <t>Planning</t>
        </is>
      </c>
      <c r="C3" s="15" t="inlineStr">
        <is>
          <t>Executive Office</t>
        </is>
      </c>
      <c r="D3" s="16" t="inlineStr">
        <is>
          <t>Approve opening governance calendar</t>
        </is>
      </c>
      <c r="E3" s="17">
        <f>IFERROR(IF('Checklist'!C3="","",VLOOKUP('Checklist'!C3,'Parameters'!$A$3:$B$9,2,0)),"")</f>
        <v/>
      </c>
      <c r="F3" s="15" t="inlineStr">
        <is>
          <t>High</t>
        </is>
      </c>
      <c r="G3" s="32" t="n">
        <v>46181</v>
      </c>
      <c r="H3" s="32" t="n">
        <v>46231</v>
      </c>
      <c r="I3" s="32" t="n">
        <v>46229</v>
      </c>
      <c r="J3" s="16" t="inlineStr"/>
      <c r="K3" s="19" t="n">
        <v>4500</v>
      </c>
      <c r="L3" s="19" t="n">
        <v>4300</v>
      </c>
      <c r="M3" s="20">
        <f>IFERROR(IF('Checklist'!D3="","",IF('Checklist'!L3="","",'Checklist'!L3-'Checklist'!K3)),"")</f>
        <v/>
      </c>
      <c r="N3" s="21" t="n">
        <v>1</v>
      </c>
      <c r="O3" s="17">
        <f>IFERROR(IF('Checklist'!D3="","",IF(OR('Checklist'!I3&lt;&gt;"",'Checklist'!N3&gt;=1),"Complete",IF('Checklist'!H3="","Not Scheduled",IF(TODAY()&gt;'Checklist'!H3,"Overdue",IF('Checklist'!H3-TODAY()&lt;='Parameters'!$E$3,"Due Soon","On Track"))))),"")</f>
        <v/>
      </c>
      <c r="P3" s="22">
        <f>IFERROR(IF(OR('Checklist'!D3="",'Checklist'!H3="",'Checklist'!O3="Complete"),"",'Checklist'!H3-TODAY()),"")</f>
        <v/>
      </c>
      <c r="Q3" s="16" t="inlineStr">
        <is>
          <t>Leadership sign-off filed</t>
        </is>
      </c>
    </row>
    <row r="4">
      <c r="A4" s="15" t="inlineStr">
        <is>
          <t>OPN-002</t>
        </is>
      </c>
      <c r="B4" s="15" t="inlineStr">
        <is>
          <t>Pre-Opening</t>
        </is>
      </c>
      <c r="C4" s="15" t="inlineStr">
        <is>
          <t>Engineering</t>
        </is>
      </c>
      <c r="D4" s="16" t="inlineStr">
        <is>
          <t>Complete life-safety systems inspection</t>
        </is>
      </c>
      <c r="E4" s="23">
        <f>IFERROR(IF('Checklist'!C4="","",VLOOKUP('Checklist'!C4,'Parameters'!$A$3:$B$9,2,0)),"")</f>
        <v/>
      </c>
      <c r="F4" s="15" t="inlineStr">
        <is>
          <t>Critical</t>
        </is>
      </c>
      <c r="G4" s="32" t="n">
        <v>46216</v>
      </c>
      <c r="H4" s="32" t="n">
        <v>46261</v>
      </c>
      <c r="I4" s="32" t="n"/>
      <c r="J4" s="16" t="inlineStr">
        <is>
          <t>OPN-001</t>
        </is>
      </c>
      <c r="K4" s="19" t="n">
        <v>18000</v>
      </c>
      <c r="L4" s="19" t="n">
        <v>17250</v>
      </c>
      <c r="M4" s="24">
        <f>IFERROR(IF('Checklist'!D4="","",IF('Checklist'!L4="","",'Checklist'!L4-'Checklist'!K4)),"")</f>
        <v/>
      </c>
      <c r="N4" s="21" t="n">
        <v>0.8</v>
      </c>
      <c r="O4" s="23">
        <f>IFERROR(IF('Checklist'!D4="","",IF(OR('Checklist'!I4&lt;&gt;"",'Checklist'!N4&gt;=1),"Complete",IF('Checklist'!H4="","Not Scheduled",IF(TODAY()&gt;'Checklist'!H4,"Overdue",IF('Checklist'!H4-TODAY()&lt;='Parameters'!$E$3,"Due Soon","On Track"))))),"")</f>
        <v/>
      </c>
      <c r="P4" s="25">
        <f>IFERROR(IF(OR('Checklist'!D4="",'Checklist'!H4="",'Checklist'!O4="Complete"),"",'Checklist'!H4-TODAY()),"")</f>
        <v/>
      </c>
      <c r="Q4" s="16" t="inlineStr">
        <is>
          <t>Follow-up test is pending</t>
        </is>
      </c>
    </row>
    <row r="5">
      <c r="A5" s="15" t="inlineStr">
        <is>
          <t>OPN-003</t>
        </is>
      </c>
      <c r="B5" s="15" t="inlineStr">
        <is>
          <t>Pre-Opening</t>
        </is>
      </c>
      <c r="C5" s="15" t="inlineStr">
        <is>
          <t>Front Office</t>
        </is>
      </c>
      <c r="D5" s="16" t="inlineStr">
        <is>
          <t>Configure front desk operating procedures</t>
        </is>
      </c>
      <c r="E5" s="17">
        <f>IFERROR(IF('Checklist'!C5="","",VLOOKUP('Checklist'!C5,'Parameters'!$A$3:$B$9,2,0)),"")</f>
        <v/>
      </c>
      <c r="F5" s="15" t="inlineStr">
        <is>
          <t>High</t>
        </is>
      </c>
      <c r="G5" s="32" t="n">
        <v>46231</v>
      </c>
      <c r="H5" s="32" t="n">
        <v>46276</v>
      </c>
      <c r="I5" s="32" t="n"/>
      <c r="J5" s="16" t="inlineStr">
        <is>
          <t>OPN-001</t>
        </is>
      </c>
      <c r="K5" s="19" t="n">
        <v>6500</v>
      </c>
      <c r="L5" s="19" t="n">
        <v>3100</v>
      </c>
      <c r="M5" s="20">
        <f>IFERROR(IF('Checklist'!D5="","",IF('Checklist'!L5="","",'Checklist'!L5-'Checklist'!K5)),"")</f>
        <v/>
      </c>
      <c r="N5" s="21" t="n">
        <v>0.65</v>
      </c>
      <c r="O5" s="17">
        <f>IFERROR(IF('Checklist'!D5="","",IF(OR('Checklist'!I5&lt;&gt;"",'Checklist'!N5&gt;=1),"Complete",IF('Checklist'!H5="","Not Scheduled",IF(TODAY()&gt;'Checklist'!H5,"Overdue",IF('Checklist'!H5-TODAY()&lt;='Parameters'!$E$3,"Due Soon","On Track"))))),"")</f>
        <v/>
      </c>
      <c r="P5" s="22">
        <f>IFERROR(IF(OR('Checklist'!D5="",'Checklist'!H5="",'Checklist'!O5="Complete"),"",'Checklist'!H5-TODAY()),"")</f>
        <v/>
      </c>
      <c r="Q5" s="16" t="inlineStr">
        <is>
          <t>Night audit workflow included</t>
        </is>
      </c>
    </row>
    <row r="6">
      <c r="A6" s="15" t="inlineStr">
        <is>
          <t>OPN-004</t>
        </is>
      </c>
      <c r="B6" s="15" t="inlineStr">
        <is>
          <t>Pre-Opening</t>
        </is>
      </c>
      <c r="C6" s="15" t="inlineStr">
        <is>
          <t>Housekeeping</t>
        </is>
      </c>
      <c r="D6" s="16" t="inlineStr">
        <is>
          <t>Receive and stage opening linen inventory</t>
        </is>
      </c>
      <c r="E6" s="23">
        <f>IFERROR(IF('Checklist'!C6="","",VLOOKUP('Checklist'!C6,'Parameters'!$A$3:$B$9,2,0)),"")</f>
        <v/>
      </c>
      <c r="F6" s="15" t="inlineStr">
        <is>
          <t>High</t>
        </is>
      </c>
      <c r="G6" s="32" t="n">
        <v>46236</v>
      </c>
      <c r="H6" s="32" t="n">
        <v>46283</v>
      </c>
      <c r="I6" s="32" t="n"/>
      <c r="J6" s="16" t="inlineStr">
        <is>
          <t>OPN-001</t>
        </is>
      </c>
      <c r="K6" s="19" t="n">
        <v>42000</v>
      </c>
      <c r="L6" s="19" t="n">
        <v>26000</v>
      </c>
      <c r="M6" s="24">
        <f>IFERROR(IF('Checklist'!D6="","",IF('Checklist'!L6="","",'Checklist'!L6-'Checklist'!K6)),"")</f>
        <v/>
      </c>
      <c r="N6" s="21" t="n">
        <v>0.55</v>
      </c>
      <c r="O6" s="23">
        <f>IFERROR(IF('Checklist'!D6="","",IF(OR('Checklist'!I6&lt;&gt;"",'Checklist'!N6&gt;=1),"Complete",IF('Checklist'!H6="","Not Scheduled",IF(TODAY()&gt;'Checklist'!H6,"Overdue",IF('Checklist'!H6-TODAY()&lt;='Parameters'!$E$3,"Due Soon","On Track"))))),"")</f>
        <v/>
      </c>
      <c r="P6" s="25">
        <f>IFERROR(IF(OR('Checklist'!D6="",'Checklist'!H6="",'Checklist'!O6="Complete"),"",'Checklist'!H6-TODAY()),"")</f>
        <v/>
      </c>
      <c r="Q6" s="16" t="inlineStr">
        <is>
          <t>Final delivery scheduled</t>
        </is>
      </c>
    </row>
    <row r="7">
      <c r="A7" s="15" t="inlineStr">
        <is>
          <t>OPN-005</t>
        </is>
      </c>
      <c r="B7" s="15" t="inlineStr">
        <is>
          <t>Pre-Opening</t>
        </is>
      </c>
      <c r="C7" s="15" t="inlineStr">
        <is>
          <t>Food &amp; Beverage</t>
        </is>
      </c>
      <c r="D7" s="16" t="inlineStr">
        <is>
          <t>Finalize restaurant opening menus</t>
        </is>
      </c>
      <c r="E7" s="17">
        <f>IFERROR(IF('Checklist'!C7="","",VLOOKUP('Checklist'!C7,'Parameters'!$A$3:$B$9,2,0)),"")</f>
        <v/>
      </c>
      <c r="F7" s="15" t="inlineStr">
        <is>
          <t>Medium</t>
        </is>
      </c>
      <c r="G7" s="32" t="n">
        <v>46241</v>
      </c>
      <c r="H7" s="32" t="n">
        <v>46296</v>
      </c>
      <c r="I7" s="32" t="n"/>
      <c r="J7" s="16" t="inlineStr"/>
      <c r="K7" s="19" t="n">
        <v>7800</v>
      </c>
      <c r="L7" s="19" t="n">
        <v>5200</v>
      </c>
      <c r="M7" s="20">
        <f>IFERROR(IF('Checklist'!D7="","",IF('Checklist'!L7="","",'Checklist'!L7-'Checklist'!K7)),"")</f>
        <v/>
      </c>
      <c r="N7" s="21" t="n">
        <v>0.7</v>
      </c>
      <c r="O7" s="17">
        <f>IFERROR(IF('Checklist'!D7="","",IF(OR('Checklist'!I7&lt;&gt;"",'Checklist'!N7&gt;=1),"Complete",IF('Checklist'!H7="","Not Scheduled",IF(TODAY()&gt;'Checklist'!H7,"Overdue",IF('Checklist'!H7-TODAY()&lt;='Parameters'!$E$3,"Due Soon","On Track"))))),"")</f>
        <v/>
      </c>
      <c r="P7" s="22">
        <f>IFERROR(IF(OR('Checklist'!D7="",'Checklist'!H7="",'Checklist'!O7="Complete"),"",'Checklist'!H7-TODAY()),"")</f>
        <v/>
      </c>
      <c r="Q7" s="16" t="inlineStr">
        <is>
          <t>Seasonal pricing under review</t>
        </is>
      </c>
    </row>
    <row r="8">
      <c r="A8" s="15" t="inlineStr">
        <is>
          <t>OPN-006</t>
        </is>
      </c>
      <c r="B8" s="15" t="inlineStr">
        <is>
          <t>Pre-Opening</t>
        </is>
      </c>
      <c r="C8" s="15" t="inlineStr">
        <is>
          <t>Sales &amp; Marketing</t>
        </is>
      </c>
      <c r="D8" s="16" t="inlineStr">
        <is>
          <t>Launch local opening campaign</t>
        </is>
      </c>
      <c r="E8" s="23">
        <f>IFERROR(IF('Checklist'!C8="","",VLOOKUP('Checklist'!C8,'Parameters'!$A$3:$B$9,2,0)),"")</f>
        <v/>
      </c>
      <c r="F8" s="15" t="inlineStr">
        <is>
          <t>High</t>
        </is>
      </c>
      <c r="G8" s="32" t="n">
        <v>46251</v>
      </c>
      <c r="H8" s="32" t="n">
        <v>46311</v>
      </c>
      <c r="I8" s="32" t="n"/>
      <c r="J8" s="16" t="inlineStr">
        <is>
          <t>OPN-001</t>
        </is>
      </c>
      <c r="K8" s="19" t="n">
        <v>35000</v>
      </c>
      <c r="L8" s="19" t="n">
        <v>14000</v>
      </c>
      <c r="M8" s="24">
        <f>IFERROR(IF('Checklist'!D8="","",IF('Checklist'!L8="","",'Checklist'!L8-'Checklist'!K8)),"")</f>
        <v/>
      </c>
      <c r="N8" s="21" t="n">
        <v>0.4</v>
      </c>
      <c r="O8" s="23">
        <f>IFERROR(IF('Checklist'!D8="","",IF(OR('Checklist'!I8&lt;&gt;"",'Checklist'!N8&gt;=1),"Complete",IF('Checklist'!H8="","Not Scheduled",IF(TODAY()&gt;'Checklist'!H8,"Overdue",IF('Checklist'!H8-TODAY()&lt;='Parameters'!$E$3,"Due Soon","On Track"))))),"")</f>
        <v/>
      </c>
      <c r="P8" s="25">
        <f>IFERROR(IF(OR('Checklist'!D8="",'Checklist'!H8="",'Checklist'!O8="Complete"),"",'Checklist'!H8-TODAY()),"")</f>
        <v/>
      </c>
      <c r="Q8" s="16" t="inlineStr">
        <is>
          <t>Digital and neighborhood channels</t>
        </is>
      </c>
    </row>
    <row r="9">
      <c r="A9" s="15" t="inlineStr">
        <is>
          <t>OPN-007</t>
        </is>
      </c>
      <c r="B9" s="15" t="inlineStr">
        <is>
          <t>Planning</t>
        </is>
      </c>
      <c r="C9" s="15" t="inlineStr">
        <is>
          <t>Finance &amp; HR</t>
        </is>
      </c>
      <c r="D9" s="16" t="inlineStr">
        <is>
          <t>Complete new-hire payroll setup review</t>
        </is>
      </c>
      <c r="E9" s="17">
        <f>IFERROR(IF('Checklist'!C9="","",VLOOKUP('Checklist'!C9,'Parameters'!$A$3:$B$9,2,0)),"")</f>
        <v/>
      </c>
      <c r="F9" s="15" t="inlineStr">
        <is>
          <t>Critical</t>
        </is>
      </c>
      <c r="G9" s="32" t="n">
        <v>46226</v>
      </c>
      <c r="H9" s="32" t="n">
        <v>46268</v>
      </c>
      <c r="I9" s="32" t="n"/>
      <c r="J9" s="16" t="inlineStr">
        <is>
          <t>OPN-001</t>
        </is>
      </c>
      <c r="K9" s="19" t="n">
        <v>9000</v>
      </c>
      <c r="L9" s="19" t="n">
        <v>8700</v>
      </c>
      <c r="M9" s="20">
        <f>IFERROR(IF('Checklist'!D9="","",IF('Checklist'!L9="","",'Checklist'!L9-'Checklist'!K9)),"")</f>
        <v/>
      </c>
      <c r="N9" s="21" t="n">
        <v>0.9</v>
      </c>
      <c r="O9" s="17">
        <f>IFERROR(IF('Checklist'!D9="","",IF(OR('Checklist'!I9&lt;&gt;"",'Checklist'!N9&gt;=1),"Complete",IF('Checklist'!H9="","Not Scheduled",IF(TODAY()&gt;'Checklist'!H9,"Overdue",IF('Checklist'!H9-TODAY()&lt;='Parameters'!$E$3,"Due Soon","On Track"))))),"")</f>
        <v/>
      </c>
      <c r="P9" s="22">
        <f>IFERROR(IF(OR('Checklist'!D9="",'Checklist'!H9="",'Checklist'!O9="Complete"),"",'Checklist'!H9-TODAY()),"")</f>
        <v/>
      </c>
      <c r="Q9" s="16" t="inlineStr">
        <is>
          <t>Escalated for final verification</t>
        </is>
      </c>
    </row>
    <row r="10">
      <c r="A10" s="15" t="inlineStr">
        <is>
          <t>OPN-008</t>
        </is>
      </c>
      <c r="B10" s="15" t="inlineStr">
        <is>
          <t>Opening Week</t>
        </is>
      </c>
      <c r="C10" s="15" t="inlineStr">
        <is>
          <t>Front Office</t>
        </is>
      </c>
      <c r="D10" s="16" t="inlineStr">
        <is>
          <t>Run full guest arrival simulation</t>
        </is>
      </c>
      <c r="E10" s="23">
        <f>IFERROR(IF('Checklist'!C10="","",VLOOKUP('Checklist'!C10,'Parameters'!$A$3:$B$9,2,0)),"")</f>
        <v/>
      </c>
      <c r="F10" s="15" t="inlineStr">
        <is>
          <t>Critical</t>
        </is>
      </c>
      <c r="G10" s="32" t="n">
        <v>46261</v>
      </c>
      <c r="H10" s="32" t="n">
        <v>46279</v>
      </c>
      <c r="I10" s="32" t="n"/>
      <c r="J10" s="16" t="inlineStr">
        <is>
          <t>OPN-003</t>
        </is>
      </c>
      <c r="K10" s="19" t="n">
        <v>2500</v>
      </c>
      <c r="L10" s="19" t="n">
        <v>0</v>
      </c>
      <c r="M10" s="24">
        <f>IFERROR(IF('Checklist'!D10="","",IF('Checklist'!L10="","",'Checklist'!L10-'Checklist'!K10)),"")</f>
        <v/>
      </c>
      <c r="N10" s="21" t="n">
        <v>0.2</v>
      </c>
      <c r="O10" s="23">
        <f>IFERROR(IF('Checklist'!D10="","",IF(OR('Checklist'!I10&lt;&gt;"",'Checklist'!N10&gt;=1),"Complete",IF('Checklist'!H10="","Not Scheduled",IF(TODAY()&gt;'Checklist'!H10,"Overdue",IF('Checklist'!H10-TODAY()&lt;='Parameters'!$E$3,"Due Soon","On Track"))))),"")</f>
        <v/>
      </c>
      <c r="P10" s="25">
        <f>IFERROR(IF(OR('Checklist'!D10="",'Checklist'!H10="",'Checklist'!O10="Complete"),"",'Checklist'!H10-TODAY()),"")</f>
        <v/>
      </c>
      <c r="Q10" s="16" t="inlineStr">
        <is>
          <t>Use fictional guest profiles only</t>
        </is>
      </c>
    </row>
    <row r="11">
      <c r="A11" s="15" t="inlineStr">
        <is>
          <t>OPN-009</t>
        </is>
      </c>
      <c r="B11" s="15" t="inlineStr">
        <is>
          <t>Opening Week</t>
        </is>
      </c>
      <c r="C11" s="15" t="inlineStr">
        <is>
          <t>Housekeeping</t>
        </is>
      </c>
      <c r="D11" s="16" t="inlineStr">
        <is>
          <t>Complete model-room quality audit</t>
        </is>
      </c>
      <c r="E11" s="17">
        <f>IFERROR(IF('Checklist'!C11="","",VLOOKUP('Checklist'!C11,'Parameters'!$A$3:$B$9,2,0)),"")</f>
        <v/>
      </c>
      <c r="F11" s="15" t="inlineStr">
        <is>
          <t>Medium</t>
        </is>
      </c>
      <c r="G11" s="32" t="n">
        <v>46263</v>
      </c>
      <c r="H11" s="32" t="n">
        <v>46289</v>
      </c>
      <c r="I11" s="32" t="n"/>
      <c r="J11" s="16" t="inlineStr">
        <is>
          <t>OPN-004</t>
        </is>
      </c>
      <c r="K11" s="19" t="n">
        <v>1200</v>
      </c>
      <c r="L11" s="19" t="n">
        <v>0</v>
      </c>
      <c r="M11" s="20">
        <f>IFERROR(IF('Checklist'!D11="","",IF('Checklist'!L11="","",'Checklist'!L11-'Checklist'!K11)),"")</f>
        <v/>
      </c>
      <c r="N11" s="21" t="n">
        <v>0.1</v>
      </c>
      <c r="O11" s="17">
        <f>IFERROR(IF('Checklist'!D11="","",IF(OR('Checklist'!I11&lt;&gt;"",'Checklist'!N11&gt;=1),"Complete",IF('Checklist'!H11="","Not Scheduled",IF(TODAY()&gt;'Checklist'!H11,"Overdue",IF('Checklist'!H11-TODAY()&lt;='Parameters'!$E$3,"Due Soon","On Track"))))),"")</f>
        <v/>
      </c>
      <c r="P11" s="22">
        <f>IFERROR(IF(OR('Checklist'!D11="",'Checklist'!H11="",'Checklist'!O11="Complete"),"",'Checklist'!H11-TODAY()),"")</f>
        <v/>
      </c>
      <c r="Q11" s="16" t="inlineStr">
        <is>
          <t>Inspect all room-type standards</t>
        </is>
      </c>
    </row>
    <row r="12">
      <c r="A12" s="15" t="inlineStr">
        <is>
          <t>OPN-010</t>
        </is>
      </c>
      <c r="B12" s="15" t="inlineStr">
        <is>
          <t>Post-Opening</t>
        </is>
      </c>
      <c r="C12" s="15" t="inlineStr">
        <is>
          <t>Executive Office</t>
        </is>
      </c>
      <c r="D12" s="16" t="inlineStr">
        <is>
          <t>Conduct 30-day operating review</t>
        </is>
      </c>
      <c r="E12" s="23">
        <f>IFERROR(IF('Checklist'!C12="","",VLOOKUP('Checklist'!C12,'Parameters'!$A$3:$B$9,2,0)),"")</f>
        <v/>
      </c>
      <c r="F12" s="15" t="inlineStr">
        <is>
          <t>Medium</t>
        </is>
      </c>
      <c r="G12" s="32" t="n">
        <v>46301</v>
      </c>
      <c r="H12" s="32" t="n">
        <v>46331</v>
      </c>
      <c r="I12" s="32" t="n"/>
      <c r="J12" s="16" t="inlineStr"/>
      <c r="K12" s="19" t="n">
        <v>3000</v>
      </c>
      <c r="L12" s="19" t="n"/>
      <c r="M12" s="24">
        <f>IFERROR(IF('Checklist'!D12="","",IF('Checklist'!L12="","",'Checklist'!L12-'Checklist'!K12)),"")</f>
        <v/>
      </c>
      <c r="N12" s="21" t="n">
        <v>0</v>
      </c>
      <c r="O12" s="23">
        <f>IFERROR(IF('Checklist'!D12="","",IF(OR('Checklist'!I12&lt;&gt;"",'Checklist'!N12&gt;=1),"Complete",IF('Checklist'!H12="","Not Scheduled",IF(TODAY()&gt;'Checklist'!H12,"Overdue",IF('Checklist'!H12-TODAY()&lt;='Parameters'!$E$3,"Due Soon","On Track"))))),"")</f>
        <v/>
      </c>
      <c r="P12" s="25">
        <f>IFERROR(IF(OR('Checklist'!D12="",'Checklist'!H12="",'Checklist'!O12="Complete"),"",'Checklist'!H12-TODAY()),"")</f>
        <v/>
      </c>
      <c r="Q12" s="16" t="inlineStr">
        <is>
          <t>Review service, staffing, and costs</t>
        </is>
      </c>
    </row>
    <row r="13">
      <c r="A13" s="15" t="n"/>
      <c r="B13" s="15" t="n"/>
      <c r="C13" s="15" t="n"/>
      <c r="D13" s="16" t="n"/>
      <c r="E13" s="17">
        <f>IFERROR(IF('Checklist'!C13="","",VLOOKUP('Checklist'!C13,'Parameters'!$A$3:$B$9,2,0)),"")</f>
        <v/>
      </c>
      <c r="F13" s="15" t="n"/>
      <c r="G13" s="32" t="n"/>
      <c r="H13" s="32" t="n"/>
      <c r="I13" s="32" t="n"/>
      <c r="J13" s="16" t="n"/>
      <c r="K13" s="19" t="n"/>
      <c r="L13" s="19" t="n"/>
      <c r="M13" s="20">
        <f>IFERROR(IF('Checklist'!D13="","",IF('Checklist'!L13="","",'Checklist'!L13-'Checklist'!K13)),"")</f>
        <v/>
      </c>
      <c r="N13" s="21" t="n"/>
      <c r="O13" s="17">
        <f>IFERROR(IF('Checklist'!D13="","",IF(OR('Checklist'!I13&lt;&gt;"",'Checklist'!N13&gt;=1),"Complete",IF('Checklist'!H13="","Not Scheduled",IF(TODAY()&gt;'Checklist'!H13,"Overdue",IF('Checklist'!H13-TODAY()&lt;='Parameters'!$E$3,"Due Soon","On Track"))))),"")</f>
        <v/>
      </c>
      <c r="P13" s="22">
        <f>IFERROR(IF(OR('Checklist'!D13="",'Checklist'!H13="",'Checklist'!O13="Complete"),"",'Checklist'!H13-TODAY()),"")</f>
        <v/>
      </c>
      <c r="Q13" s="16" t="n"/>
    </row>
    <row r="14">
      <c r="A14" s="15" t="n"/>
      <c r="B14" s="15" t="n"/>
      <c r="C14" s="15" t="n"/>
      <c r="D14" s="16" t="n"/>
      <c r="E14" s="23">
        <f>IFERROR(IF('Checklist'!C14="","",VLOOKUP('Checklist'!C14,'Parameters'!$A$3:$B$9,2,0)),"")</f>
        <v/>
      </c>
      <c r="F14" s="15" t="n"/>
      <c r="G14" s="32" t="n"/>
      <c r="H14" s="32" t="n"/>
      <c r="I14" s="32" t="n"/>
      <c r="J14" s="16" t="n"/>
      <c r="K14" s="19" t="n"/>
      <c r="L14" s="19" t="n"/>
      <c r="M14" s="24">
        <f>IFERROR(IF('Checklist'!D14="","",IF('Checklist'!L14="","",'Checklist'!L14-'Checklist'!K14)),"")</f>
        <v/>
      </c>
      <c r="N14" s="21" t="n"/>
      <c r="O14" s="23">
        <f>IFERROR(IF('Checklist'!D14="","",IF(OR('Checklist'!I14&lt;&gt;"",'Checklist'!N14&gt;=1),"Complete",IF('Checklist'!H14="","Not Scheduled",IF(TODAY()&gt;'Checklist'!H14,"Overdue",IF('Checklist'!H14-TODAY()&lt;='Parameters'!$E$3,"Due Soon","On Track"))))),"")</f>
        <v/>
      </c>
      <c r="P14" s="25">
        <f>IFERROR(IF(OR('Checklist'!D14="",'Checklist'!H14="",'Checklist'!O14="Complete"),"",'Checklist'!H14-TODAY()),"")</f>
        <v/>
      </c>
      <c r="Q14" s="16" t="n"/>
    </row>
    <row r="15">
      <c r="A15" s="15" t="n"/>
      <c r="B15" s="15" t="n"/>
      <c r="C15" s="15" t="n"/>
      <c r="D15" s="16" t="n"/>
      <c r="E15" s="17">
        <f>IFERROR(IF('Checklist'!C15="","",VLOOKUP('Checklist'!C15,'Parameters'!$A$3:$B$9,2,0)),"")</f>
        <v/>
      </c>
      <c r="F15" s="15" t="n"/>
      <c r="G15" s="32" t="n"/>
      <c r="H15" s="32" t="n"/>
      <c r="I15" s="32" t="n"/>
      <c r="J15" s="16" t="n"/>
      <c r="K15" s="19" t="n"/>
      <c r="L15" s="19" t="n"/>
      <c r="M15" s="20">
        <f>IFERROR(IF('Checklist'!D15="","",IF('Checklist'!L15="","",'Checklist'!L15-'Checklist'!K15)),"")</f>
        <v/>
      </c>
      <c r="N15" s="21" t="n"/>
      <c r="O15" s="17">
        <f>IFERROR(IF('Checklist'!D15="","",IF(OR('Checklist'!I15&lt;&gt;"",'Checklist'!N15&gt;=1),"Complete",IF('Checklist'!H15="","Not Scheduled",IF(TODAY()&gt;'Checklist'!H15,"Overdue",IF('Checklist'!H15-TODAY()&lt;='Parameters'!$E$3,"Due Soon","On Track"))))),"")</f>
        <v/>
      </c>
      <c r="P15" s="22">
        <f>IFERROR(IF(OR('Checklist'!D15="",'Checklist'!H15="",'Checklist'!O15="Complete"),"",'Checklist'!H15-TODAY()),"")</f>
        <v/>
      </c>
      <c r="Q15" s="16" t="n"/>
    </row>
    <row r="16">
      <c r="A16" s="15" t="n"/>
      <c r="B16" s="15" t="n"/>
      <c r="C16" s="15" t="n"/>
      <c r="D16" s="16" t="n"/>
      <c r="E16" s="23">
        <f>IFERROR(IF('Checklist'!C16="","",VLOOKUP('Checklist'!C16,'Parameters'!$A$3:$B$9,2,0)),"")</f>
        <v/>
      </c>
      <c r="F16" s="15" t="n"/>
      <c r="G16" s="32" t="n"/>
      <c r="H16" s="32" t="n"/>
      <c r="I16" s="32" t="n"/>
      <c r="J16" s="16" t="n"/>
      <c r="K16" s="19" t="n"/>
      <c r="L16" s="19" t="n"/>
      <c r="M16" s="24">
        <f>IFERROR(IF('Checklist'!D16="","",IF('Checklist'!L16="","",'Checklist'!L16-'Checklist'!K16)),"")</f>
        <v/>
      </c>
      <c r="N16" s="21" t="n"/>
      <c r="O16" s="23">
        <f>IFERROR(IF('Checklist'!D16="","",IF(OR('Checklist'!I16&lt;&gt;"",'Checklist'!N16&gt;=1),"Complete",IF('Checklist'!H16="","Not Scheduled",IF(TODAY()&gt;'Checklist'!H16,"Overdue",IF('Checklist'!H16-TODAY()&lt;='Parameters'!$E$3,"Due Soon","On Track"))))),"")</f>
        <v/>
      </c>
      <c r="P16" s="25">
        <f>IFERROR(IF(OR('Checklist'!D16="",'Checklist'!H16="",'Checklist'!O16="Complete"),"",'Checklist'!H16-TODAY()),"")</f>
        <v/>
      </c>
      <c r="Q16" s="16" t="n"/>
    </row>
    <row r="17">
      <c r="A17" s="15" t="n"/>
      <c r="B17" s="15" t="n"/>
      <c r="C17" s="15" t="n"/>
      <c r="D17" s="16" t="n"/>
      <c r="E17" s="17">
        <f>IFERROR(IF('Checklist'!C17="","",VLOOKUP('Checklist'!C17,'Parameters'!$A$3:$B$9,2,0)),"")</f>
        <v/>
      </c>
      <c r="F17" s="15" t="n"/>
      <c r="G17" s="32" t="n"/>
      <c r="H17" s="32" t="n"/>
      <c r="I17" s="32" t="n"/>
      <c r="J17" s="16" t="n"/>
      <c r="K17" s="19" t="n"/>
      <c r="L17" s="19" t="n"/>
      <c r="M17" s="20">
        <f>IFERROR(IF('Checklist'!D17="","",IF('Checklist'!L17="","",'Checklist'!L17-'Checklist'!K17)),"")</f>
        <v/>
      </c>
      <c r="N17" s="21" t="n"/>
      <c r="O17" s="17">
        <f>IFERROR(IF('Checklist'!D17="","",IF(OR('Checklist'!I17&lt;&gt;"",'Checklist'!N17&gt;=1),"Complete",IF('Checklist'!H17="","Not Scheduled",IF(TODAY()&gt;'Checklist'!H17,"Overdue",IF('Checklist'!H17-TODAY()&lt;='Parameters'!$E$3,"Due Soon","On Track"))))),"")</f>
        <v/>
      </c>
      <c r="P17" s="22">
        <f>IFERROR(IF(OR('Checklist'!D17="",'Checklist'!H17="",'Checklist'!O17="Complete"),"",'Checklist'!H17-TODAY()),"")</f>
        <v/>
      </c>
      <c r="Q17" s="16" t="n"/>
    </row>
    <row r="18">
      <c r="A18" s="15" t="n"/>
      <c r="B18" s="15" t="n"/>
      <c r="C18" s="15" t="n"/>
      <c r="D18" s="16" t="n"/>
      <c r="E18" s="23">
        <f>IFERROR(IF('Checklist'!C18="","",VLOOKUP('Checklist'!C18,'Parameters'!$A$3:$B$9,2,0)),"")</f>
        <v/>
      </c>
      <c r="F18" s="15" t="n"/>
      <c r="G18" s="32" t="n"/>
      <c r="H18" s="32" t="n"/>
      <c r="I18" s="32" t="n"/>
      <c r="J18" s="16" t="n"/>
      <c r="K18" s="19" t="n"/>
      <c r="L18" s="19" t="n"/>
      <c r="M18" s="24">
        <f>IFERROR(IF('Checklist'!D18="","",IF('Checklist'!L18="","",'Checklist'!L18-'Checklist'!K18)),"")</f>
        <v/>
      </c>
      <c r="N18" s="21" t="n"/>
      <c r="O18" s="23">
        <f>IFERROR(IF('Checklist'!D18="","",IF(OR('Checklist'!I18&lt;&gt;"",'Checklist'!N18&gt;=1),"Complete",IF('Checklist'!H18="","Not Scheduled",IF(TODAY()&gt;'Checklist'!H18,"Overdue",IF('Checklist'!H18-TODAY()&lt;='Parameters'!$E$3,"Due Soon","On Track"))))),"")</f>
        <v/>
      </c>
      <c r="P18" s="25">
        <f>IFERROR(IF(OR('Checklist'!D18="",'Checklist'!H18="",'Checklist'!O18="Complete"),"",'Checklist'!H18-TODAY()),"")</f>
        <v/>
      </c>
      <c r="Q18" s="16" t="n"/>
    </row>
    <row r="19">
      <c r="A19" s="15" t="n"/>
      <c r="B19" s="15" t="n"/>
      <c r="C19" s="15" t="n"/>
      <c r="D19" s="16" t="n"/>
      <c r="E19" s="17">
        <f>IFERROR(IF('Checklist'!C19="","",VLOOKUP('Checklist'!C19,'Parameters'!$A$3:$B$9,2,0)),"")</f>
        <v/>
      </c>
      <c r="F19" s="15" t="n"/>
      <c r="G19" s="32" t="n"/>
      <c r="H19" s="32" t="n"/>
      <c r="I19" s="32" t="n"/>
      <c r="J19" s="16" t="n"/>
      <c r="K19" s="19" t="n"/>
      <c r="L19" s="19" t="n"/>
      <c r="M19" s="20">
        <f>IFERROR(IF('Checklist'!D19="","",IF('Checklist'!L19="","",'Checklist'!L19-'Checklist'!K19)),"")</f>
        <v/>
      </c>
      <c r="N19" s="21" t="n"/>
      <c r="O19" s="17">
        <f>IFERROR(IF('Checklist'!D19="","",IF(OR('Checklist'!I19&lt;&gt;"",'Checklist'!N19&gt;=1),"Complete",IF('Checklist'!H19="","Not Scheduled",IF(TODAY()&gt;'Checklist'!H19,"Overdue",IF('Checklist'!H19-TODAY()&lt;='Parameters'!$E$3,"Due Soon","On Track"))))),"")</f>
        <v/>
      </c>
      <c r="P19" s="22">
        <f>IFERROR(IF(OR('Checklist'!D19="",'Checklist'!H19="",'Checklist'!O19="Complete"),"",'Checklist'!H19-TODAY()),"")</f>
        <v/>
      </c>
      <c r="Q19" s="16" t="n"/>
    </row>
    <row r="20">
      <c r="A20" s="15" t="n"/>
      <c r="B20" s="15" t="n"/>
      <c r="C20" s="15" t="n"/>
      <c r="D20" s="16" t="n"/>
      <c r="E20" s="23">
        <f>IFERROR(IF('Checklist'!C20="","",VLOOKUP('Checklist'!C20,'Parameters'!$A$3:$B$9,2,0)),"")</f>
        <v/>
      </c>
      <c r="F20" s="15" t="n"/>
      <c r="G20" s="32" t="n"/>
      <c r="H20" s="32" t="n"/>
      <c r="I20" s="32" t="n"/>
      <c r="J20" s="16" t="n"/>
      <c r="K20" s="19" t="n"/>
      <c r="L20" s="19" t="n"/>
      <c r="M20" s="24">
        <f>IFERROR(IF('Checklist'!D20="","",IF('Checklist'!L20="","",'Checklist'!L20-'Checklist'!K20)),"")</f>
        <v/>
      </c>
      <c r="N20" s="21" t="n"/>
      <c r="O20" s="23">
        <f>IFERROR(IF('Checklist'!D20="","",IF(OR('Checklist'!I20&lt;&gt;"",'Checklist'!N20&gt;=1),"Complete",IF('Checklist'!H20="","Not Scheduled",IF(TODAY()&gt;'Checklist'!H20,"Overdue",IF('Checklist'!H20-TODAY()&lt;='Parameters'!$E$3,"Due Soon","On Track"))))),"")</f>
        <v/>
      </c>
      <c r="P20" s="25">
        <f>IFERROR(IF(OR('Checklist'!D20="",'Checklist'!H20="",'Checklist'!O20="Complete"),"",'Checklist'!H20-TODAY()),"")</f>
        <v/>
      </c>
      <c r="Q20" s="16" t="n"/>
    </row>
    <row r="21">
      <c r="A21" s="15" t="n"/>
      <c r="B21" s="15" t="n"/>
      <c r="C21" s="15" t="n"/>
      <c r="D21" s="16" t="n"/>
      <c r="E21" s="17">
        <f>IFERROR(IF('Checklist'!C21="","",VLOOKUP('Checklist'!C21,'Parameters'!$A$3:$B$9,2,0)),"")</f>
        <v/>
      </c>
      <c r="F21" s="15" t="n"/>
      <c r="G21" s="32" t="n"/>
      <c r="H21" s="32" t="n"/>
      <c r="I21" s="32" t="n"/>
      <c r="J21" s="16" t="n"/>
      <c r="K21" s="19" t="n"/>
      <c r="L21" s="19" t="n"/>
      <c r="M21" s="20">
        <f>IFERROR(IF('Checklist'!D21="","",IF('Checklist'!L21="","",'Checklist'!L21-'Checklist'!K21)),"")</f>
        <v/>
      </c>
      <c r="N21" s="21" t="n"/>
      <c r="O21" s="17">
        <f>IFERROR(IF('Checklist'!D21="","",IF(OR('Checklist'!I21&lt;&gt;"",'Checklist'!N21&gt;=1),"Complete",IF('Checklist'!H21="","Not Scheduled",IF(TODAY()&gt;'Checklist'!H21,"Overdue",IF('Checklist'!H21-TODAY()&lt;='Parameters'!$E$3,"Due Soon","On Track"))))),"")</f>
        <v/>
      </c>
      <c r="P21" s="22">
        <f>IFERROR(IF(OR('Checklist'!D21="",'Checklist'!H21="",'Checklist'!O21="Complete"),"",'Checklist'!H21-TODAY()),"")</f>
        <v/>
      </c>
      <c r="Q21" s="16" t="n"/>
    </row>
    <row r="22">
      <c r="A22" s="15" t="n"/>
      <c r="B22" s="15" t="n"/>
      <c r="C22" s="15" t="n"/>
      <c r="D22" s="16" t="n"/>
      <c r="E22" s="23">
        <f>IFERROR(IF('Checklist'!C22="","",VLOOKUP('Checklist'!C22,'Parameters'!$A$3:$B$9,2,0)),"")</f>
        <v/>
      </c>
      <c r="F22" s="15" t="n"/>
      <c r="G22" s="32" t="n"/>
      <c r="H22" s="32" t="n"/>
      <c r="I22" s="32" t="n"/>
      <c r="J22" s="16" t="n"/>
      <c r="K22" s="19" t="n"/>
      <c r="L22" s="19" t="n"/>
      <c r="M22" s="24">
        <f>IFERROR(IF('Checklist'!D22="","",IF('Checklist'!L22="","",'Checklist'!L22-'Checklist'!K22)),"")</f>
        <v/>
      </c>
      <c r="N22" s="21" t="n"/>
      <c r="O22" s="23">
        <f>IFERROR(IF('Checklist'!D22="","",IF(OR('Checklist'!I22&lt;&gt;"",'Checklist'!N22&gt;=1),"Complete",IF('Checklist'!H22="","Not Scheduled",IF(TODAY()&gt;'Checklist'!H22,"Overdue",IF('Checklist'!H22-TODAY()&lt;='Parameters'!$E$3,"Due Soon","On Track"))))),"")</f>
        <v/>
      </c>
      <c r="P22" s="25">
        <f>IFERROR(IF(OR('Checklist'!D22="",'Checklist'!H22="",'Checklist'!O22="Complete"),"",'Checklist'!H22-TODAY()),"")</f>
        <v/>
      </c>
      <c r="Q22" s="16" t="n"/>
    </row>
    <row r="23">
      <c r="A23" s="15" t="n"/>
      <c r="B23" s="15" t="n"/>
      <c r="C23" s="15" t="n"/>
      <c r="D23" s="16" t="n"/>
      <c r="E23" s="17">
        <f>IFERROR(IF('Checklist'!C23="","",VLOOKUP('Checklist'!C23,'Parameters'!$A$3:$B$9,2,0)),"")</f>
        <v/>
      </c>
      <c r="F23" s="15" t="n"/>
      <c r="G23" s="32" t="n"/>
      <c r="H23" s="32" t="n"/>
      <c r="I23" s="32" t="n"/>
      <c r="J23" s="16" t="n"/>
      <c r="K23" s="19" t="n"/>
      <c r="L23" s="19" t="n"/>
      <c r="M23" s="20">
        <f>IFERROR(IF('Checklist'!D23="","",IF('Checklist'!L23="","",'Checklist'!L23-'Checklist'!K23)),"")</f>
        <v/>
      </c>
      <c r="N23" s="21" t="n"/>
      <c r="O23" s="17">
        <f>IFERROR(IF('Checklist'!D23="","",IF(OR('Checklist'!I23&lt;&gt;"",'Checklist'!N23&gt;=1),"Complete",IF('Checklist'!H23="","Not Scheduled",IF(TODAY()&gt;'Checklist'!H23,"Overdue",IF('Checklist'!H23-TODAY()&lt;='Parameters'!$E$3,"Due Soon","On Track"))))),"")</f>
        <v/>
      </c>
      <c r="P23" s="22">
        <f>IFERROR(IF(OR('Checklist'!D23="",'Checklist'!H23="",'Checklist'!O23="Complete"),"",'Checklist'!H23-TODAY()),"")</f>
        <v/>
      </c>
      <c r="Q23" s="16" t="n"/>
    </row>
    <row r="24">
      <c r="A24" s="15" t="n"/>
      <c r="B24" s="15" t="n"/>
      <c r="C24" s="15" t="n"/>
      <c r="D24" s="16" t="n"/>
      <c r="E24" s="23">
        <f>IFERROR(IF('Checklist'!C24="","",VLOOKUP('Checklist'!C24,'Parameters'!$A$3:$B$9,2,0)),"")</f>
        <v/>
      </c>
      <c r="F24" s="15" t="n"/>
      <c r="G24" s="32" t="n"/>
      <c r="H24" s="32" t="n"/>
      <c r="I24" s="32" t="n"/>
      <c r="J24" s="16" t="n"/>
      <c r="K24" s="19" t="n"/>
      <c r="L24" s="19" t="n"/>
      <c r="M24" s="24">
        <f>IFERROR(IF('Checklist'!D24="","",IF('Checklist'!L24="","",'Checklist'!L24-'Checklist'!K24)),"")</f>
        <v/>
      </c>
      <c r="N24" s="21" t="n"/>
      <c r="O24" s="23">
        <f>IFERROR(IF('Checklist'!D24="","",IF(OR('Checklist'!I24&lt;&gt;"",'Checklist'!N24&gt;=1),"Complete",IF('Checklist'!H24="","Not Scheduled",IF(TODAY()&gt;'Checklist'!H24,"Overdue",IF('Checklist'!H24-TODAY()&lt;='Parameters'!$E$3,"Due Soon","On Track"))))),"")</f>
        <v/>
      </c>
      <c r="P24" s="25">
        <f>IFERROR(IF(OR('Checklist'!D24="",'Checklist'!H24="",'Checklist'!O24="Complete"),"",'Checklist'!H24-TODAY()),"")</f>
        <v/>
      </c>
      <c r="Q24" s="16" t="n"/>
    </row>
    <row r="25">
      <c r="A25" s="15" t="n"/>
      <c r="B25" s="15" t="n"/>
      <c r="C25" s="15" t="n"/>
      <c r="D25" s="16" t="n"/>
      <c r="E25" s="17">
        <f>IFERROR(IF('Checklist'!C25="","",VLOOKUP('Checklist'!C25,'Parameters'!$A$3:$B$9,2,0)),"")</f>
        <v/>
      </c>
      <c r="F25" s="15" t="n"/>
      <c r="G25" s="32" t="n"/>
      <c r="H25" s="32" t="n"/>
      <c r="I25" s="32" t="n"/>
      <c r="J25" s="16" t="n"/>
      <c r="K25" s="19" t="n"/>
      <c r="L25" s="19" t="n"/>
      <c r="M25" s="20">
        <f>IFERROR(IF('Checklist'!D25="","",IF('Checklist'!L25="","",'Checklist'!L25-'Checklist'!K25)),"")</f>
        <v/>
      </c>
      <c r="N25" s="21" t="n"/>
      <c r="O25" s="17">
        <f>IFERROR(IF('Checklist'!D25="","",IF(OR('Checklist'!I25&lt;&gt;"",'Checklist'!N25&gt;=1),"Complete",IF('Checklist'!H25="","Not Scheduled",IF(TODAY()&gt;'Checklist'!H25,"Overdue",IF('Checklist'!H25-TODAY()&lt;='Parameters'!$E$3,"Due Soon","On Track"))))),"")</f>
        <v/>
      </c>
      <c r="P25" s="22">
        <f>IFERROR(IF(OR('Checklist'!D25="",'Checklist'!H25="",'Checklist'!O25="Complete"),"",'Checklist'!H25-TODAY()),"")</f>
        <v/>
      </c>
      <c r="Q25" s="16" t="n"/>
    </row>
    <row r="26">
      <c r="A26" s="15" t="n"/>
      <c r="B26" s="15" t="n"/>
      <c r="C26" s="15" t="n"/>
      <c r="D26" s="16" t="n"/>
      <c r="E26" s="23">
        <f>IFERROR(IF('Checklist'!C26="","",VLOOKUP('Checklist'!C26,'Parameters'!$A$3:$B$9,2,0)),"")</f>
        <v/>
      </c>
      <c r="F26" s="15" t="n"/>
      <c r="G26" s="32" t="n"/>
      <c r="H26" s="32" t="n"/>
      <c r="I26" s="32" t="n"/>
      <c r="J26" s="16" t="n"/>
      <c r="K26" s="19" t="n"/>
      <c r="L26" s="19" t="n"/>
      <c r="M26" s="24">
        <f>IFERROR(IF('Checklist'!D26="","",IF('Checklist'!L26="","",'Checklist'!L26-'Checklist'!K26)),"")</f>
        <v/>
      </c>
      <c r="N26" s="21" t="n"/>
      <c r="O26" s="23">
        <f>IFERROR(IF('Checklist'!D26="","",IF(OR('Checklist'!I26&lt;&gt;"",'Checklist'!N26&gt;=1),"Complete",IF('Checklist'!H26="","Not Scheduled",IF(TODAY()&gt;'Checklist'!H26,"Overdue",IF('Checklist'!H26-TODAY()&lt;='Parameters'!$E$3,"Due Soon","On Track"))))),"")</f>
        <v/>
      </c>
      <c r="P26" s="25">
        <f>IFERROR(IF(OR('Checklist'!D26="",'Checklist'!H26="",'Checklist'!O26="Complete"),"",'Checklist'!H26-TODAY()),"")</f>
        <v/>
      </c>
      <c r="Q26" s="16" t="n"/>
    </row>
    <row r="27">
      <c r="A27" s="15" t="n"/>
      <c r="B27" s="15" t="n"/>
      <c r="C27" s="15" t="n"/>
      <c r="D27" s="16" t="n"/>
      <c r="E27" s="17">
        <f>IFERROR(IF('Checklist'!C27="","",VLOOKUP('Checklist'!C27,'Parameters'!$A$3:$B$9,2,0)),"")</f>
        <v/>
      </c>
      <c r="F27" s="15" t="n"/>
      <c r="G27" s="32" t="n"/>
      <c r="H27" s="32" t="n"/>
      <c r="I27" s="32" t="n"/>
      <c r="J27" s="16" t="n"/>
      <c r="K27" s="19" t="n"/>
      <c r="L27" s="19" t="n"/>
      <c r="M27" s="20">
        <f>IFERROR(IF('Checklist'!D27="","",IF('Checklist'!L27="","",'Checklist'!L27-'Checklist'!K27)),"")</f>
        <v/>
      </c>
      <c r="N27" s="21" t="n"/>
      <c r="O27" s="17">
        <f>IFERROR(IF('Checklist'!D27="","",IF(OR('Checklist'!I27&lt;&gt;"",'Checklist'!N27&gt;=1),"Complete",IF('Checklist'!H27="","Not Scheduled",IF(TODAY()&gt;'Checklist'!H27,"Overdue",IF('Checklist'!H27-TODAY()&lt;='Parameters'!$E$3,"Due Soon","On Track"))))),"")</f>
        <v/>
      </c>
      <c r="P27" s="22">
        <f>IFERROR(IF(OR('Checklist'!D27="",'Checklist'!H27="",'Checklist'!O27="Complete"),"",'Checklist'!H27-TODAY()),"")</f>
        <v/>
      </c>
      <c r="Q27" s="16" t="n"/>
    </row>
    <row r="28">
      <c r="A28" s="15" t="n"/>
      <c r="B28" s="15" t="n"/>
      <c r="C28" s="15" t="n"/>
      <c r="D28" s="16" t="n"/>
      <c r="E28" s="23">
        <f>IFERROR(IF('Checklist'!C28="","",VLOOKUP('Checklist'!C28,'Parameters'!$A$3:$B$9,2,0)),"")</f>
        <v/>
      </c>
      <c r="F28" s="15" t="n"/>
      <c r="G28" s="32" t="n"/>
      <c r="H28" s="32" t="n"/>
      <c r="I28" s="32" t="n"/>
      <c r="J28" s="16" t="n"/>
      <c r="K28" s="19" t="n"/>
      <c r="L28" s="19" t="n"/>
      <c r="M28" s="24">
        <f>IFERROR(IF('Checklist'!D28="","",IF('Checklist'!L28="","",'Checklist'!L28-'Checklist'!K28)),"")</f>
        <v/>
      </c>
      <c r="N28" s="21" t="n"/>
      <c r="O28" s="23">
        <f>IFERROR(IF('Checklist'!D28="","",IF(OR('Checklist'!I28&lt;&gt;"",'Checklist'!N28&gt;=1),"Complete",IF('Checklist'!H28="","Not Scheduled",IF(TODAY()&gt;'Checklist'!H28,"Overdue",IF('Checklist'!H28-TODAY()&lt;='Parameters'!$E$3,"Due Soon","On Track"))))),"")</f>
        <v/>
      </c>
      <c r="P28" s="25">
        <f>IFERROR(IF(OR('Checklist'!D28="",'Checklist'!H28="",'Checklist'!O28="Complete"),"",'Checklist'!H28-TODAY()),"")</f>
        <v/>
      </c>
      <c r="Q28" s="16" t="n"/>
    </row>
    <row r="29">
      <c r="A29" s="15" t="n"/>
      <c r="B29" s="15" t="n"/>
      <c r="C29" s="15" t="n"/>
      <c r="D29" s="16" t="n"/>
      <c r="E29" s="17">
        <f>IFERROR(IF('Checklist'!C29="","",VLOOKUP('Checklist'!C29,'Parameters'!$A$3:$B$9,2,0)),"")</f>
        <v/>
      </c>
      <c r="F29" s="15" t="n"/>
      <c r="G29" s="32" t="n"/>
      <c r="H29" s="32" t="n"/>
      <c r="I29" s="32" t="n"/>
      <c r="J29" s="16" t="n"/>
      <c r="K29" s="19" t="n"/>
      <c r="L29" s="19" t="n"/>
      <c r="M29" s="20">
        <f>IFERROR(IF('Checklist'!D29="","",IF('Checklist'!L29="","",'Checklist'!L29-'Checklist'!K29)),"")</f>
        <v/>
      </c>
      <c r="N29" s="21" t="n"/>
      <c r="O29" s="17">
        <f>IFERROR(IF('Checklist'!D29="","",IF(OR('Checklist'!I29&lt;&gt;"",'Checklist'!N29&gt;=1),"Complete",IF('Checklist'!H29="","Not Scheduled",IF(TODAY()&gt;'Checklist'!H29,"Overdue",IF('Checklist'!H29-TODAY()&lt;='Parameters'!$E$3,"Due Soon","On Track"))))),"")</f>
        <v/>
      </c>
      <c r="P29" s="22">
        <f>IFERROR(IF(OR('Checklist'!D29="",'Checklist'!H29="",'Checklist'!O29="Complete"),"",'Checklist'!H29-TODAY()),"")</f>
        <v/>
      </c>
      <c r="Q29" s="16" t="n"/>
    </row>
    <row r="30">
      <c r="A30" s="15" t="n"/>
      <c r="B30" s="15" t="n"/>
      <c r="C30" s="15" t="n"/>
      <c r="D30" s="16" t="n"/>
      <c r="E30" s="23">
        <f>IFERROR(IF('Checklist'!C30="","",VLOOKUP('Checklist'!C30,'Parameters'!$A$3:$B$9,2,0)),"")</f>
        <v/>
      </c>
      <c r="F30" s="15" t="n"/>
      <c r="G30" s="32" t="n"/>
      <c r="H30" s="32" t="n"/>
      <c r="I30" s="32" t="n"/>
      <c r="J30" s="16" t="n"/>
      <c r="K30" s="19" t="n"/>
      <c r="L30" s="19" t="n"/>
      <c r="M30" s="24">
        <f>IFERROR(IF('Checklist'!D30="","",IF('Checklist'!L30="","",'Checklist'!L30-'Checklist'!K30)),"")</f>
        <v/>
      </c>
      <c r="N30" s="21" t="n"/>
      <c r="O30" s="23">
        <f>IFERROR(IF('Checklist'!D30="","",IF(OR('Checklist'!I30&lt;&gt;"",'Checklist'!N30&gt;=1),"Complete",IF('Checklist'!H30="","Not Scheduled",IF(TODAY()&gt;'Checklist'!H30,"Overdue",IF('Checklist'!H30-TODAY()&lt;='Parameters'!$E$3,"Due Soon","On Track"))))),"")</f>
        <v/>
      </c>
      <c r="P30" s="25">
        <f>IFERROR(IF(OR('Checklist'!D30="",'Checklist'!H30="",'Checklist'!O30="Complete"),"",'Checklist'!H30-TODAY()),"")</f>
        <v/>
      </c>
      <c r="Q30" s="16" t="n"/>
    </row>
    <row r="31">
      <c r="A31" s="15" t="n"/>
      <c r="B31" s="15" t="n"/>
      <c r="C31" s="15" t="n"/>
      <c r="D31" s="16" t="n"/>
      <c r="E31" s="17">
        <f>IFERROR(IF('Checklist'!C31="","",VLOOKUP('Checklist'!C31,'Parameters'!$A$3:$B$9,2,0)),"")</f>
        <v/>
      </c>
      <c r="F31" s="15" t="n"/>
      <c r="G31" s="32" t="n"/>
      <c r="H31" s="32" t="n"/>
      <c r="I31" s="32" t="n"/>
      <c r="J31" s="16" t="n"/>
      <c r="K31" s="19" t="n"/>
      <c r="L31" s="19" t="n"/>
      <c r="M31" s="20">
        <f>IFERROR(IF('Checklist'!D31="","",IF('Checklist'!L31="","",'Checklist'!L31-'Checklist'!K31)),"")</f>
        <v/>
      </c>
      <c r="N31" s="21" t="n"/>
      <c r="O31" s="17">
        <f>IFERROR(IF('Checklist'!D31="","",IF(OR('Checklist'!I31&lt;&gt;"",'Checklist'!N31&gt;=1),"Complete",IF('Checklist'!H31="","Not Scheduled",IF(TODAY()&gt;'Checklist'!H31,"Overdue",IF('Checklist'!H31-TODAY()&lt;='Parameters'!$E$3,"Due Soon","On Track"))))),"")</f>
        <v/>
      </c>
      <c r="P31" s="22">
        <f>IFERROR(IF(OR('Checklist'!D31="",'Checklist'!H31="",'Checklist'!O31="Complete"),"",'Checklist'!H31-TODAY()),"")</f>
        <v/>
      </c>
      <c r="Q31" s="16" t="n"/>
    </row>
    <row r="32">
      <c r="A32" s="15" t="n"/>
      <c r="B32" s="15" t="n"/>
      <c r="C32" s="15" t="n"/>
      <c r="D32" s="16" t="n"/>
      <c r="E32" s="23">
        <f>IFERROR(IF('Checklist'!C32="","",VLOOKUP('Checklist'!C32,'Parameters'!$A$3:$B$9,2,0)),"")</f>
        <v/>
      </c>
      <c r="F32" s="15" t="n"/>
      <c r="G32" s="32" t="n"/>
      <c r="H32" s="32" t="n"/>
      <c r="I32" s="32" t="n"/>
      <c r="J32" s="16" t="n"/>
      <c r="K32" s="19" t="n"/>
      <c r="L32" s="19" t="n"/>
      <c r="M32" s="24">
        <f>IFERROR(IF('Checklist'!D32="","",IF('Checklist'!L32="","",'Checklist'!L32-'Checklist'!K32)),"")</f>
        <v/>
      </c>
      <c r="N32" s="21" t="n"/>
      <c r="O32" s="23">
        <f>IFERROR(IF('Checklist'!D32="","",IF(OR('Checklist'!I32&lt;&gt;"",'Checklist'!N32&gt;=1),"Complete",IF('Checklist'!H32="","Not Scheduled",IF(TODAY()&gt;'Checklist'!H32,"Overdue",IF('Checklist'!H32-TODAY()&lt;='Parameters'!$E$3,"Due Soon","On Track"))))),"")</f>
        <v/>
      </c>
      <c r="P32" s="25">
        <f>IFERROR(IF(OR('Checklist'!D32="",'Checklist'!H32="",'Checklist'!O32="Complete"),"",'Checklist'!H32-TODAY()),"")</f>
        <v/>
      </c>
      <c r="Q32" s="16" t="n"/>
    </row>
    <row r="33">
      <c r="A33" s="15" t="n"/>
      <c r="B33" s="15" t="n"/>
      <c r="C33" s="15" t="n"/>
      <c r="D33" s="16" t="n"/>
      <c r="E33" s="17">
        <f>IFERROR(IF('Checklist'!C33="","",VLOOKUP('Checklist'!C33,'Parameters'!$A$3:$B$9,2,0)),"")</f>
        <v/>
      </c>
      <c r="F33" s="15" t="n"/>
      <c r="G33" s="32" t="n"/>
      <c r="H33" s="32" t="n"/>
      <c r="I33" s="32" t="n"/>
      <c r="J33" s="16" t="n"/>
      <c r="K33" s="19" t="n"/>
      <c r="L33" s="19" t="n"/>
      <c r="M33" s="20">
        <f>IFERROR(IF('Checklist'!D33="","",IF('Checklist'!L33="","",'Checklist'!L33-'Checklist'!K33)),"")</f>
        <v/>
      </c>
      <c r="N33" s="21" t="n"/>
      <c r="O33" s="17">
        <f>IFERROR(IF('Checklist'!D33="","",IF(OR('Checklist'!I33&lt;&gt;"",'Checklist'!N33&gt;=1),"Complete",IF('Checklist'!H33="","Not Scheduled",IF(TODAY()&gt;'Checklist'!H33,"Overdue",IF('Checklist'!H33-TODAY()&lt;='Parameters'!$E$3,"Due Soon","On Track"))))),"")</f>
        <v/>
      </c>
      <c r="P33" s="22">
        <f>IFERROR(IF(OR('Checklist'!D33="",'Checklist'!H33="",'Checklist'!O33="Complete"),"",'Checklist'!H33-TODAY()),"")</f>
        <v/>
      </c>
      <c r="Q33" s="16" t="n"/>
    </row>
    <row r="34">
      <c r="A34" s="15" t="n"/>
      <c r="B34" s="15" t="n"/>
      <c r="C34" s="15" t="n"/>
      <c r="D34" s="16" t="n"/>
      <c r="E34" s="23">
        <f>IFERROR(IF('Checklist'!C34="","",VLOOKUP('Checklist'!C34,'Parameters'!$A$3:$B$9,2,0)),"")</f>
        <v/>
      </c>
      <c r="F34" s="15" t="n"/>
      <c r="G34" s="32" t="n"/>
      <c r="H34" s="32" t="n"/>
      <c r="I34" s="32" t="n"/>
      <c r="J34" s="16" t="n"/>
      <c r="K34" s="19" t="n"/>
      <c r="L34" s="19" t="n"/>
      <c r="M34" s="24">
        <f>IFERROR(IF('Checklist'!D34="","",IF('Checklist'!L34="","",'Checklist'!L34-'Checklist'!K34)),"")</f>
        <v/>
      </c>
      <c r="N34" s="21" t="n"/>
      <c r="O34" s="23">
        <f>IFERROR(IF('Checklist'!D34="","",IF(OR('Checklist'!I34&lt;&gt;"",'Checklist'!N34&gt;=1),"Complete",IF('Checklist'!H34="","Not Scheduled",IF(TODAY()&gt;'Checklist'!H34,"Overdue",IF('Checklist'!H34-TODAY()&lt;='Parameters'!$E$3,"Due Soon","On Track"))))),"")</f>
        <v/>
      </c>
      <c r="P34" s="25">
        <f>IFERROR(IF(OR('Checklist'!D34="",'Checklist'!H34="",'Checklist'!O34="Complete"),"",'Checklist'!H34-TODAY()),"")</f>
        <v/>
      </c>
      <c r="Q34" s="16" t="n"/>
    </row>
    <row r="35">
      <c r="A35" s="15" t="n"/>
      <c r="B35" s="15" t="n"/>
      <c r="C35" s="15" t="n"/>
      <c r="D35" s="16" t="n"/>
      <c r="E35" s="17">
        <f>IFERROR(IF('Checklist'!C35="","",VLOOKUP('Checklist'!C35,'Parameters'!$A$3:$B$9,2,0)),"")</f>
        <v/>
      </c>
      <c r="F35" s="15" t="n"/>
      <c r="G35" s="32" t="n"/>
      <c r="H35" s="32" t="n"/>
      <c r="I35" s="32" t="n"/>
      <c r="J35" s="16" t="n"/>
      <c r="K35" s="19" t="n"/>
      <c r="L35" s="19" t="n"/>
      <c r="M35" s="20">
        <f>IFERROR(IF('Checklist'!D35="","",IF('Checklist'!L35="","",'Checklist'!L35-'Checklist'!K35)),"")</f>
        <v/>
      </c>
      <c r="N35" s="21" t="n"/>
      <c r="O35" s="17">
        <f>IFERROR(IF('Checklist'!D35="","",IF(OR('Checklist'!I35&lt;&gt;"",'Checklist'!N35&gt;=1),"Complete",IF('Checklist'!H35="","Not Scheduled",IF(TODAY()&gt;'Checklist'!H35,"Overdue",IF('Checklist'!H35-TODAY()&lt;='Parameters'!$E$3,"Due Soon","On Track"))))),"")</f>
        <v/>
      </c>
      <c r="P35" s="22">
        <f>IFERROR(IF(OR('Checklist'!D35="",'Checklist'!H35="",'Checklist'!O35="Complete"),"",'Checklist'!H35-TODAY()),"")</f>
        <v/>
      </c>
      <c r="Q35" s="16" t="n"/>
    </row>
    <row r="36">
      <c r="A36" s="15" t="n"/>
      <c r="B36" s="15" t="n"/>
      <c r="C36" s="15" t="n"/>
      <c r="D36" s="16" t="n"/>
      <c r="E36" s="23">
        <f>IFERROR(IF('Checklist'!C36="","",VLOOKUP('Checklist'!C36,'Parameters'!$A$3:$B$9,2,0)),"")</f>
        <v/>
      </c>
      <c r="F36" s="15" t="n"/>
      <c r="G36" s="32" t="n"/>
      <c r="H36" s="32" t="n"/>
      <c r="I36" s="32" t="n"/>
      <c r="J36" s="16" t="n"/>
      <c r="K36" s="19" t="n"/>
      <c r="L36" s="19" t="n"/>
      <c r="M36" s="24">
        <f>IFERROR(IF('Checklist'!D36="","",IF('Checklist'!L36="","",'Checklist'!L36-'Checklist'!K36)),"")</f>
        <v/>
      </c>
      <c r="N36" s="21" t="n"/>
      <c r="O36" s="23">
        <f>IFERROR(IF('Checklist'!D36="","",IF(OR('Checklist'!I36&lt;&gt;"",'Checklist'!N36&gt;=1),"Complete",IF('Checklist'!H36="","Not Scheduled",IF(TODAY()&gt;'Checklist'!H36,"Overdue",IF('Checklist'!H36-TODAY()&lt;='Parameters'!$E$3,"Due Soon","On Track"))))),"")</f>
        <v/>
      </c>
      <c r="P36" s="25">
        <f>IFERROR(IF(OR('Checklist'!D36="",'Checklist'!H36="",'Checklist'!O36="Complete"),"",'Checklist'!H36-TODAY()),"")</f>
        <v/>
      </c>
      <c r="Q36" s="16" t="n"/>
    </row>
    <row r="37">
      <c r="A37" s="15" t="n"/>
      <c r="B37" s="15" t="n"/>
      <c r="C37" s="15" t="n"/>
      <c r="D37" s="16" t="n"/>
      <c r="E37" s="17">
        <f>IFERROR(IF('Checklist'!C37="","",VLOOKUP('Checklist'!C37,'Parameters'!$A$3:$B$9,2,0)),"")</f>
        <v/>
      </c>
      <c r="F37" s="15" t="n"/>
      <c r="G37" s="32" t="n"/>
      <c r="H37" s="32" t="n"/>
      <c r="I37" s="32" t="n"/>
      <c r="J37" s="16" t="n"/>
      <c r="K37" s="19" t="n"/>
      <c r="L37" s="19" t="n"/>
      <c r="M37" s="20">
        <f>IFERROR(IF('Checklist'!D37="","",IF('Checklist'!L37="","",'Checklist'!L37-'Checklist'!K37)),"")</f>
        <v/>
      </c>
      <c r="N37" s="21" t="n"/>
      <c r="O37" s="17">
        <f>IFERROR(IF('Checklist'!D37="","",IF(OR('Checklist'!I37&lt;&gt;"",'Checklist'!N37&gt;=1),"Complete",IF('Checklist'!H37="","Not Scheduled",IF(TODAY()&gt;'Checklist'!H37,"Overdue",IF('Checklist'!H37-TODAY()&lt;='Parameters'!$E$3,"Due Soon","On Track"))))),"")</f>
        <v/>
      </c>
      <c r="P37" s="22">
        <f>IFERROR(IF(OR('Checklist'!D37="",'Checklist'!H37="",'Checklist'!O37="Complete"),"",'Checklist'!H37-TODAY()),"")</f>
        <v/>
      </c>
      <c r="Q37" s="16" t="n"/>
    </row>
    <row r="38">
      <c r="A38" s="15" t="n"/>
      <c r="B38" s="15" t="n"/>
      <c r="C38" s="15" t="n"/>
      <c r="D38" s="16" t="n"/>
      <c r="E38" s="23">
        <f>IFERROR(IF('Checklist'!C38="","",VLOOKUP('Checklist'!C38,'Parameters'!$A$3:$B$9,2,0)),"")</f>
        <v/>
      </c>
      <c r="F38" s="15" t="n"/>
      <c r="G38" s="32" t="n"/>
      <c r="H38" s="32" t="n"/>
      <c r="I38" s="32" t="n"/>
      <c r="J38" s="16" t="n"/>
      <c r="K38" s="19" t="n"/>
      <c r="L38" s="19" t="n"/>
      <c r="M38" s="24">
        <f>IFERROR(IF('Checklist'!D38="","",IF('Checklist'!L38="","",'Checklist'!L38-'Checklist'!K38)),"")</f>
        <v/>
      </c>
      <c r="N38" s="21" t="n"/>
      <c r="O38" s="23">
        <f>IFERROR(IF('Checklist'!D38="","",IF(OR('Checklist'!I38&lt;&gt;"",'Checklist'!N38&gt;=1),"Complete",IF('Checklist'!H38="","Not Scheduled",IF(TODAY()&gt;'Checklist'!H38,"Overdue",IF('Checklist'!H38-TODAY()&lt;='Parameters'!$E$3,"Due Soon","On Track"))))),"")</f>
        <v/>
      </c>
      <c r="P38" s="25">
        <f>IFERROR(IF(OR('Checklist'!D38="",'Checklist'!H38="",'Checklist'!O38="Complete"),"",'Checklist'!H38-TODAY()),"")</f>
        <v/>
      </c>
      <c r="Q38" s="16" t="n"/>
    </row>
    <row r="39">
      <c r="A39" s="15" t="n"/>
      <c r="B39" s="15" t="n"/>
      <c r="C39" s="15" t="n"/>
      <c r="D39" s="16" t="n"/>
      <c r="E39" s="17">
        <f>IFERROR(IF('Checklist'!C39="","",VLOOKUP('Checklist'!C39,'Parameters'!$A$3:$B$9,2,0)),"")</f>
        <v/>
      </c>
      <c r="F39" s="15" t="n"/>
      <c r="G39" s="32" t="n"/>
      <c r="H39" s="32" t="n"/>
      <c r="I39" s="32" t="n"/>
      <c r="J39" s="16" t="n"/>
      <c r="K39" s="19" t="n"/>
      <c r="L39" s="19" t="n"/>
      <c r="M39" s="20">
        <f>IFERROR(IF('Checklist'!D39="","",IF('Checklist'!L39="","",'Checklist'!L39-'Checklist'!K39)),"")</f>
        <v/>
      </c>
      <c r="N39" s="21" t="n"/>
      <c r="O39" s="17">
        <f>IFERROR(IF('Checklist'!D39="","",IF(OR('Checklist'!I39&lt;&gt;"",'Checklist'!N39&gt;=1),"Complete",IF('Checklist'!H39="","Not Scheduled",IF(TODAY()&gt;'Checklist'!H39,"Overdue",IF('Checklist'!H39-TODAY()&lt;='Parameters'!$E$3,"Due Soon","On Track"))))),"")</f>
        <v/>
      </c>
      <c r="P39" s="22">
        <f>IFERROR(IF(OR('Checklist'!D39="",'Checklist'!H39="",'Checklist'!O39="Complete"),"",'Checklist'!H39-TODAY()),"")</f>
        <v/>
      </c>
      <c r="Q39" s="16" t="n"/>
    </row>
    <row r="40">
      <c r="A40" s="15" t="n"/>
      <c r="B40" s="15" t="n"/>
      <c r="C40" s="15" t="n"/>
      <c r="D40" s="16" t="n"/>
      <c r="E40" s="23">
        <f>IFERROR(IF('Checklist'!C40="","",VLOOKUP('Checklist'!C40,'Parameters'!$A$3:$B$9,2,0)),"")</f>
        <v/>
      </c>
      <c r="F40" s="15" t="n"/>
      <c r="G40" s="32" t="n"/>
      <c r="H40" s="32" t="n"/>
      <c r="I40" s="32" t="n"/>
      <c r="J40" s="16" t="n"/>
      <c r="K40" s="19" t="n"/>
      <c r="L40" s="19" t="n"/>
      <c r="M40" s="24">
        <f>IFERROR(IF('Checklist'!D40="","",IF('Checklist'!L40="","",'Checklist'!L40-'Checklist'!K40)),"")</f>
        <v/>
      </c>
      <c r="N40" s="21" t="n"/>
      <c r="O40" s="23">
        <f>IFERROR(IF('Checklist'!D40="","",IF(OR('Checklist'!I40&lt;&gt;"",'Checklist'!N40&gt;=1),"Complete",IF('Checklist'!H40="","Not Scheduled",IF(TODAY()&gt;'Checklist'!H40,"Overdue",IF('Checklist'!H40-TODAY()&lt;='Parameters'!$E$3,"Due Soon","On Track"))))),"")</f>
        <v/>
      </c>
      <c r="P40" s="25">
        <f>IFERROR(IF(OR('Checklist'!D40="",'Checklist'!H40="",'Checklist'!O40="Complete"),"",'Checklist'!H40-TODAY()),"")</f>
        <v/>
      </c>
      <c r="Q40" s="16" t="n"/>
    </row>
    <row r="41">
      <c r="A41" s="15" t="n"/>
      <c r="B41" s="15" t="n"/>
      <c r="C41" s="15" t="n"/>
      <c r="D41" s="16" t="n"/>
      <c r="E41" s="17">
        <f>IFERROR(IF('Checklist'!C41="","",VLOOKUP('Checklist'!C41,'Parameters'!$A$3:$B$9,2,0)),"")</f>
        <v/>
      </c>
      <c r="F41" s="15" t="n"/>
      <c r="G41" s="32" t="n"/>
      <c r="H41" s="32" t="n"/>
      <c r="I41" s="32" t="n"/>
      <c r="J41" s="16" t="n"/>
      <c r="K41" s="19" t="n"/>
      <c r="L41" s="19" t="n"/>
      <c r="M41" s="20">
        <f>IFERROR(IF('Checklist'!D41="","",IF('Checklist'!L41="","",'Checklist'!L41-'Checklist'!K41)),"")</f>
        <v/>
      </c>
      <c r="N41" s="21" t="n"/>
      <c r="O41" s="17">
        <f>IFERROR(IF('Checklist'!D41="","",IF(OR('Checklist'!I41&lt;&gt;"",'Checklist'!N41&gt;=1),"Complete",IF('Checklist'!H41="","Not Scheduled",IF(TODAY()&gt;'Checklist'!H41,"Overdue",IF('Checklist'!H41-TODAY()&lt;='Parameters'!$E$3,"Due Soon","On Track"))))),"")</f>
        <v/>
      </c>
      <c r="P41" s="22">
        <f>IFERROR(IF(OR('Checklist'!D41="",'Checklist'!H41="",'Checklist'!O41="Complete"),"",'Checklist'!H41-TODAY()),"")</f>
        <v/>
      </c>
      <c r="Q41" s="16" t="n"/>
    </row>
    <row r="42">
      <c r="A42" s="15" t="n"/>
      <c r="B42" s="15" t="n"/>
      <c r="C42" s="15" t="n"/>
      <c r="D42" s="16" t="n"/>
      <c r="E42" s="23">
        <f>IFERROR(IF('Checklist'!C42="","",VLOOKUP('Checklist'!C42,'Parameters'!$A$3:$B$9,2,0)),"")</f>
        <v/>
      </c>
      <c r="F42" s="15" t="n"/>
      <c r="G42" s="32" t="n"/>
      <c r="H42" s="32" t="n"/>
      <c r="I42" s="32" t="n"/>
      <c r="J42" s="16" t="n"/>
      <c r="K42" s="19" t="n"/>
      <c r="L42" s="19" t="n"/>
      <c r="M42" s="24">
        <f>IFERROR(IF('Checklist'!D42="","",IF('Checklist'!L42="","",'Checklist'!L42-'Checklist'!K42)),"")</f>
        <v/>
      </c>
      <c r="N42" s="21" t="n"/>
      <c r="O42" s="23">
        <f>IFERROR(IF('Checklist'!D42="","",IF(OR('Checklist'!I42&lt;&gt;"",'Checklist'!N42&gt;=1),"Complete",IF('Checklist'!H42="","Not Scheduled",IF(TODAY()&gt;'Checklist'!H42,"Overdue",IF('Checklist'!H42-TODAY()&lt;='Parameters'!$E$3,"Due Soon","On Track"))))),"")</f>
        <v/>
      </c>
      <c r="P42" s="25">
        <f>IFERROR(IF(OR('Checklist'!D42="",'Checklist'!H42="",'Checklist'!O42="Complete"),"",'Checklist'!H42-TODAY()),"")</f>
        <v/>
      </c>
      <c r="Q42" s="16" t="n"/>
    </row>
    <row r="43">
      <c r="A43" s="15" t="n"/>
      <c r="B43" s="15" t="n"/>
      <c r="C43" s="15" t="n"/>
      <c r="D43" s="16" t="n"/>
      <c r="E43" s="17">
        <f>IFERROR(IF('Checklist'!C43="","",VLOOKUP('Checklist'!C43,'Parameters'!$A$3:$B$9,2,0)),"")</f>
        <v/>
      </c>
      <c r="F43" s="15" t="n"/>
      <c r="G43" s="32" t="n"/>
      <c r="H43" s="32" t="n"/>
      <c r="I43" s="32" t="n"/>
      <c r="J43" s="16" t="n"/>
      <c r="K43" s="19" t="n"/>
      <c r="L43" s="19" t="n"/>
      <c r="M43" s="20">
        <f>IFERROR(IF('Checklist'!D43="","",IF('Checklist'!L43="","",'Checklist'!L43-'Checklist'!K43)),"")</f>
        <v/>
      </c>
      <c r="N43" s="21" t="n"/>
      <c r="O43" s="17">
        <f>IFERROR(IF('Checklist'!D43="","",IF(OR('Checklist'!I43&lt;&gt;"",'Checklist'!N43&gt;=1),"Complete",IF('Checklist'!H43="","Not Scheduled",IF(TODAY()&gt;'Checklist'!H43,"Overdue",IF('Checklist'!H43-TODAY()&lt;='Parameters'!$E$3,"Due Soon","On Track"))))),"")</f>
        <v/>
      </c>
      <c r="P43" s="22">
        <f>IFERROR(IF(OR('Checklist'!D43="",'Checklist'!H43="",'Checklist'!O43="Complete"),"",'Checklist'!H43-TODAY()),"")</f>
        <v/>
      </c>
      <c r="Q43" s="16" t="n"/>
    </row>
    <row r="44">
      <c r="A44" s="15" t="n"/>
      <c r="B44" s="15" t="n"/>
      <c r="C44" s="15" t="n"/>
      <c r="D44" s="16" t="n"/>
      <c r="E44" s="23">
        <f>IFERROR(IF('Checklist'!C44="","",VLOOKUP('Checklist'!C44,'Parameters'!$A$3:$B$9,2,0)),"")</f>
        <v/>
      </c>
      <c r="F44" s="15" t="n"/>
      <c r="G44" s="32" t="n"/>
      <c r="H44" s="32" t="n"/>
      <c r="I44" s="32" t="n"/>
      <c r="J44" s="16" t="n"/>
      <c r="K44" s="19" t="n"/>
      <c r="L44" s="19" t="n"/>
      <c r="M44" s="24">
        <f>IFERROR(IF('Checklist'!D44="","",IF('Checklist'!L44="","",'Checklist'!L44-'Checklist'!K44)),"")</f>
        <v/>
      </c>
      <c r="N44" s="21" t="n"/>
      <c r="O44" s="23">
        <f>IFERROR(IF('Checklist'!D44="","",IF(OR('Checklist'!I44&lt;&gt;"",'Checklist'!N44&gt;=1),"Complete",IF('Checklist'!H44="","Not Scheduled",IF(TODAY()&gt;'Checklist'!H44,"Overdue",IF('Checklist'!H44-TODAY()&lt;='Parameters'!$E$3,"Due Soon","On Track"))))),"")</f>
        <v/>
      </c>
      <c r="P44" s="25">
        <f>IFERROR(IF(OR('Checklist'!D44="",'Checklist'!H44="",'Checklist'!O44="Complete"),"",'Checklist'!H44-TODAY()),"")</f>
        <v/>
      </c>
      <c r="Q44" s="16" t="n"/>
    </row>
    <row r="45">
      <c r="A45" s="15" t="n"/>
      <c r="B45" s="15" t="n"/>
      <c r="C45" s="15" t="n"/>
      <c r="D45" s="16" t="n"/>
      <c r="E45" s="17">
        <f>IFERROR(IF('Checklist'!C45="","",VLOOKUP('Checklist'!C45,'Parameters'!$A$3:$B$9,2,0)),"")</f>
        <v/>
      </c>
      <c r="F45" s="15" t="n"/>
      <c r="G45" s="32" t="n"/>
      <c r="H45" s="32" t="n"/>
      <c r="I45" s="32" t="n"/>
      <c r="J45" s="16" t="n"/>
      <c r="K45" s="19" t="n"/>
      <c r="L45" s="19" t="n"/>
      <c r="M45" s="20">
        <f>IFERROR(IF('Checklist'!D45="","",IF('Checklist'!L45="","",'Checklist'!L45-'Checklist'!K45)),"")</f>
        <v/>
      </c>
      <c r="N45" s="21" t="n"/>
      <c r="O45" s="17">
        <f>IFERROR(IF('Checklist'!D45="","",IF(OR('Checklist'!I45&lt;&gt;"",'Checklist'!N45&gt;=1),"Complete",IF('Checklist'!H45="","Not Scheduled",IF(TODAY()&gt;'Checklist'!H45,"Overdue",IF('Checklist'!H45-TODAY()&lt;='Parameters'!$E$3,"Due Soon","On Track"))))),"")</f>
        <v/>
      </c>
      <c r="P45" s="22">
        <f>IFERROR(IF(OR('Checklist'!D45="",'Checklist'!H45="",'Checklist'!O45="Complete"),"",'Checklist'!H45-TODAY()),"")</f>
        <v/>
      </c>
      <c r="Q45" s="16" t="n"/>
    </row>
    <row r="46">
      <c r="A46" s="15" t="n"/>
      <c r="B46" s="15" t="n"/>
      <c r="C46" s="15" t="n"/>
      <c r="D46" s="16" t="n"/>
      <c r="E46" s="23">
        <f>IFERROR(IF('Checklist'!C46="","",VLOOKUP('Checklist'!C46,'Parameters'!$A$3:$B$9,2,0)),"")</f>
        <v/>
      </c>
      <c r="F46" s="15" t="n"/>
      <c r="G46" s="32" t="n"/>
      <c r="H46" s="32" t="n"/>
      <c r="I46" s="32" t="n"/>
      <c r="J46" s="16" t="n"/>
      <c r="K46" s="19" t="n"/>
      <c r="L46" s="19" t="n"/>
      <c r="M46" s="24">
        <f>IFERROR(IF('Checklist'!D46="","",IF('Checklist'!L46="","",'Checklist'!L46-'Checklist'!K46)),"")</f>
        <v/>
      </c>
      <c r="N46" s="21" t="n"/>
      <c r="O46" s="23">
        <f>IFERROR(IF('Checklist'!D46="","",IF(OR('Checklist'!I46&lt;&gt;"",'Checklist'!N46&gt;=1),"Complete",IF('Checklist'!H46="","Not Scheduled",IF(TODAY()&gt;'Checklist'!H46,"Overdue",IF('Checklist'!H46-TODAY()&lt;='Parameters'!$E$3,"Due Soon","On Track"))))),"")</f>
        <v/>
      </c>
      <c r="P46" s="25">
        <f>IFERROR(IF(OR('Checklist'!D46="",'Checklist'!H46="",'Checklist'!O46="Complete"),"",'Checklist'!H46-TODAY()),"")</f>
        <v/>
      </c>
      <c r="Q46" s="16" t="n"/>
    </row>
    <row r="47">
      <c r="A47" s="15" t="n"/>
      <c r="B47" s="15" t="n"/>
      <c r="C47" s="15" t="n"/>
      <c r="D47" s="16" t="n"/>
      <c r="E47" s="17">
        <f>IFERROR(IF('Checklist'!C47="","",VLOOKUP('Checklist'!C47,'Parameters'!$A$3:$B$9,2,0)),"")</f>
        <v/>
      </c>
      <c r="F47" s="15" t="n"/>
      <c r="G47" s="32" t="n"/>
      <c r="H47" s="32" t="n"/>
      <c r="I47" s="32" t="n"/>
      <c r="J47" s="16" t="n"/>
      <c r="K47" s="19" t="n"/>
      <c r="L47" s="19" t="n"/>
      <c r="M47" s="20">
        <f>IFERROR(IF('Checklist'!D47="","",IF('Checklist'!L47="","",'Checklist'!L47-'Checklist'!K47)),"")</f>
        <v/>
      </c>
      <c r="N47" s="21" t="n"/>
      <c r="O47" s="17">
        <f>IFERROR(IF('Checklist'!D47="","",IF(OR('Checklist'!I47&lt;&gt;"",'Checklist'!N47&gt;=1),"Complete",IF('Checklist'!H47="","Not Scheduled",IF(TODAY()&gt;'Checklist'!H47,"Overdue",IF('Checklist'!H47-TODAY()&lt;='Parameters'!$E$3,"Due Soon","On Track"))))),"")</f>
        <v/>
      </c>
      <c r="P47" s="22">
        <f>IFERROR(IF(OR('Checklist'!D47="",'Checklist'!H47="",'Checklist'!O47="Complete"),"",'Checklist'!H47-TODAY()),"")</f>
        <v/>
      </c>
      <c r="Q47" s="16" t="n"/>
    </row>
    <row r="48">
      <c r="A48" s="15" t="n"/>
      <c r="B48" s="15" t="n"/>
      <c r="C48" s="15" t="n"/>
      <c r="D48" s="16" t="n"/>
      <c r="E48" s="23">
        <f>IFERROR(IF('Checklist'!C48="","",VLOOKUP('Checklist'!C48,'Parameters'!$A$3:$B$9,2,0)),"")</f>
        <v/>
      </c>
      <c r="F48" s="15" t="n"/>
      <c r="G48" s="32" t="n"/>
      <c r="H48" s="32" t="n"/>
      <c r="I48" s="32" t="n"/>
      <c r="J48" s="16" t="n"/>
      <c r="K48" s="19" t="n"/>
      <c r="L48" s="19" t="n"/>
      <c r="M48" s="24">
        <f>IFERROR(IF('Checklist'!D48="","",IF('Checklist'!L48="","",'Checklist'!L48-'Checklist'!K48)),"")</f>
        <v/>
      </c>
      <c r="N48" s="21" t="n"/>
      <c r="O48" s="23">
        <f>IFERROR(IF('Checklist'!D48="","",IF(OR('Checklist'!I48&lt;&gt;"",'Checklist'!N48&gt;=1),"Complete",IF('Checklist'!H48="","Not Scheduled",IF(TODAY()&gt;'Checklist'!H48,"Overdue",IF('Checklist'!H48-TODAY()&lt;='Parameters'!$E$3,"Due Soon","On Track"))))),"")</f>
        <v/>
      </c>
      <c r="P48" s="25">
        <f>IFERROR(IF(OR('Checklist'!D48="",'Checklist'!H48="",'Checklist'!O48="Complete"),"",'Checklist'!H48-TODAY()),"")</f>
        <v/>
      </c>
      <c r="Q48" s="16" t="n"/>
    </row>
    <row r="49">
      <c r="A49" s="15" t="n"/>
      <c r="B49" s="15" t="n"/>
      <c r="C49" s="15" t="n"/>
      <c r="D49" s="16" t="n"/>
      <c r="E49" s="17">
        <f>IFERROR(IF('Checklist'!C49="","",VLOOKUP('Checklist'!C49,'Parameters'!$A$3:$B$9,2,0)),"")</f>
        <v/>
      </c>
      <c r="F49" s="15" t="n"/>
      <c r="G49" s="32" t="n"/>
      <c r="H49" s="32" t="n"/>
      <c r="I49" s="32" t="n"/>
      <c r="J49" s="16" t="n"/>
      <c r="K49" s="19" t="n"/>
      <c r="L49" s="19" t="n"/>
      <c r="M49" s="20">
        <f>IFERROR(IF('Checklist'!D49="","",IF('Checklist'!L49="","",'Checklist'!L49-'Checklist'!K49)),"")</f>
        <v/>
      </c>
      <c r="N49" s="21" t="n"/>
      <c r="O49" s="17">
        <f>IFERROR(IF('Checklist'!D49="","",IF(OR('Checklist'!I49&lt;&gt;"",'Checklist'!N49&gt;=1),"Complete",IF('Checklist'!H49="","Not Scheduled",IF(TODAY()&gt;'Checklist'!H49,"Overdue",IF('Checklist'!H49-TODAY()&lt;='Parameters'!$E$3,"Due Soon","On Track"))))),"")</f>
        <v/>
      </c>
      <c r="P49" s="22">
        <f>IFERROR(IF(OR('Checklist'!D49="",'Checklist'!H49="",'Checklist'!O49="Complete"),"",'Checklist'!H49-TODAY()),"")</f>
        <v/>
      </c>
      <c r="Q49" s="16" t="n"/>
    </row>
    <row r="50">
      <c r="A50" s="15" t="n"/>
      <c r="B50" s="15" t="n"/>
      <c r="C50" s="15" t="n"/>
      <c r="D50" s="16" t="n"/>
      <c r="E50" s="23">
        <f>IFERROR(IF('Checklist'!C50="","",VLOOKUP('Checklist'!C50,'Parameters'!$A$3:$B$9,2,0)),"")</f>
        <v/>
      </c>
      <c r="F50" s="15" t="n"/>
      <c r="G50" s="32" t="n"/>
      <c r="H50" s="32" t="n"/>
      <c r="I50" s="32" t="n"/>
      <c r="J50" s="16" t="n"/>
      <c r="K50" s="19" t="n"/>
      <c r="L50" s="19" t="n"/>
      <c r="M50" s="24">
        <f>IFERROR(IF('Checklist'!D50="","",IF('Checklist'!L50="","",'Checklist'!L50-'Checklist'!K50)),"")</f>
        <v/>
      </c>
      <c r="N50" s="21" t="n"/>
      <c r="O50" s="23">
        <f>IFERROR(IF('Checklist'!D50="","",IF(OR('Checklist'!I50&lt;&gt;"",'Checklist'!N50&gt;=1),"Complete",IF('Checklist'!H50="","Not Scheduled",IF(TODAY()&gt;'Checklist'!H50,"Overdue",IF('Checklist'!H50-TODAY()&lt;='Parameters'!$E$3,"Due Soon","On Track"))))),"")</f>
        <v/>
      </c>
      <c r="P50" s="25">
        <f>IFERROR(IF(OR('Checklist'!D50="",'Checklist'!H50="",'Checklist'!O50="Complete"),"",'Checklist'!H50-TODAY()),"")</f>
        <v/>
      </c>
      <c r="Q50" s="16" t="n"/>
    </row>
    <row r="51">
      <c r="A51" s="15" t="n"/>
      <c r="B51" s="15" t="n"/>
      <c r="C51" s="15" t="n"/>
      <c r="D51" s="16" t="n"/>
      <c r="E51" s="17">
        <f>IFERROR(IF('Checklist'!C51="","",VLOOKUP('Checklist'!C51,'Parameters'!$A$3:$B$9,2,0)),"")</f>
        <v/>
      </c>
      <c r="F51" s="15" t="n"/>
      <c r="G51" s="32" t="n"/>
      <c r="H51" s="32" t="n"/>
      <c r="I51" s="32" t="n"/>
      <c r="J51" s="16" t="n"/>
      <c r="K51" s="19" t="n"/>
      <c r="L51" s="19" t="n"/>
      <c r="M51" s="20">
        <f>IFERROR(IF('Checklist'!D51="","",IF('Checklist'!L51="","",'Checklist'!L51-'Checklist'!K51)),"")</f>
        <v/>
      </c>
      <c r="N51" s="21" t="n"/>
      <c r="O51" s="17">
        <f>IFERROR(IF('Checklist'!D51="","",IF(OR('Checklist'!I51&lt;&gt;"",'Checklist'!N51&gt;=1),"Complete",IF('Checklist'!H51="","Not Scheduled",IF(TODAY()&gt;'Checklist'!H51,"Overdue",IF('Checklist'!H51-TODAY()&lt;='Parameters'!$E$3,"Due Soon","On Track"))))),"")</f>
        <v/>
      </c>
      <c r="P51" s="22">
        <f>IFERROR(IF(OR('Checklist'!D51="",'Checklist'!H51="",'Checklist'!O51="Complete"),"",'Checklist'!H51-TODAY()),"")</f>
        <v/>
      </c>
      <c r="Q51" s="16" t="n"/>
    </row>
    <row r="52">
      <c r="A52" s="15" t="n"/>
      <c r="B52" s="15" t="n"/>
      <c r="C52" s="15" t="n"/>
      <c r="D52" s="16" t="n"/>
      <c r="E52" s="23">
        <f>IFERROR(IF('Checklist'!C52="","",VLOOKUP('Checklist'!C52,'Parameters'!$A$3:$B$9,2,0)),"")</f>
        <v/>
      </c>
      <c r="F52" s="15" t="n"/>
      <c r="G52" s="32" t="n"/>
      <c r="H52" s="32" t="n"/>
      <c r="I52" s="32" t="n"/>
      <c r="J52" s="16" t="n"/>
      <c r="K52" s="19" t="n"/>
      <c r="L52" s="19" t="n"/>
      <c r="M52" s="24">
        <f>IFERROR(IF('Checklist'!D52="","",IF('Checklist'!L52="","",'Checklist'!L52-'Checklist'!K52)),"")</f>
        <v/>
      </c>
      <c r="N52" s="21" t="n"/>
      <c r="O52" s="23">
        <f>IFERROR(IF('Checklist'!D52="","",IF(OR('Checklist'!I52&lt;&gt;"",'Checklist'!N52&gt;=1),"Complete",IF('Checklist'!H52="","Not Scheduled",IF(TODAY()&gt;'Checklist'!H52,"Overdue",IF('Checklist'!H52-TODAY()&lt;='Parameters'!$E$3,"Due Soon","On Track"))))),"")</f>
        <v/>
      </c>
      <c r="P52" s="25">
        <f>IFERROR(IF(OR('Checklist'!D52="",'Checklist'!H52="",'Checklist'!O52="Complete"),"",'Checklist'!H52-TODAY()),"")</f>
        <v/>
      </c>
      <c r="Q52" s="16" t="n"/>
    </row>
    <row r="53">
      <c r="A53" s="15" t="n"/>
      <c r="B53" s="15" t="n"/>
      <c r="C53" s="15" t="n"/>
      <c r="D53" s="16" t="n"/>
      <c r="E53" s="17">
        <f>IFERROR(IF('Checklist'!C53="","",VLOOKUP('Checklist'!C53,'Parameters'!$A$3:$B$9,2,0)),"")</f>
        <v/>
      </c>
      <c r="F53" s="15" t="n"/>
      <c r="G53" s="32" t="n"/>
      <c r="H53" s="32" t="n"/>
      <c r="I53" s="32" t="n"/>
      <c r="J53" s="16" t="n"/>
      <c r="K53" s="19" t="n"/>
      <c r="L53" s="19" t="n"/>
      <c r="M53" s="20">
        <f>IFERROR(IF('Checklist'!D53="","",IF('Checklist'!L53="","",'Checklist'!L53-'Checklist'!K53)),"")</f>
        <v/>
      </c>
      <c r="N53" s="21" t="n"/>
      <c r="O53" s="17">
        <f>IFERROR(IF('Checklist'!D53="","",IF(OR('Checklist'!I53&lt;&gt;"",'Checklist'!N53&gt;=1),"Complete",IF('Checklist'!H53="","Not Scheduled",IF(TODAY()&gt;'Checklist'!H53,"Overdue",IF('Checklist'!H53-TODAY()&lt;='Parameters'!$E$3,"Due Soon","On Track"))))),"")</f>
        <v/>
      </c>
      <c r="P53" s="22">
        <f>IFERROR(IF(OR('Checklist'!D53="",'Checklist'!H53="",'Checklist'!O53="Complete"),"",'Checklist'!H53-TODAY()),"")</f>
        <v/>
      </c>
      <c r="Q53" s="16" t="n"/>
    </row>
    <row r="54">
      <c r="A54" s="15" t="n"/>
      <c r="B54" s="15" t="n"/>
      <c r="C54" s="15" t="n"/>
      <c r="D54" s="16" t="n"/>
      <c r="E54" s="23">
        <f>IFERROR(IF('Checklist'!C54="","",VLOOKUP('Checklist'!C54,'Parameters'!$A$3:$B$9,2,0)),"")</f>
        <v/>
      </c>
      <c r="F54" s="15" t="n"/>
      <c r="G54" s="32" t="n"/>
      <c r="H54" s="32" t="n"/>
      <c r="I54" s="32" t="n"/>
      <c r="J54" s="16" t="n"/>
      <c r="K54" s="19" t="n"/>
      <c r="L54" s="19" t="n"/>
      <c r="M54" s="24">
        <f>IFERROR(IF('Checklist'!D54="","",IF('Checklist'!L54="","",'Checklist'!L54-'Checklist'!K54)),"")</f>
        <v/>
      </c>
      <c r="N54" s="21" t="n"/>
      <c r="O54" s="23">
        <f>IFERROR(IF('Checklist'!D54="","",IF(OR('Checklist'!I54&lt;&gt;"",'Checklist'!N54&gt;=1),"Complete",IF('Checklist'!H54="","Not Scheduled",IF(TODAY()&gt;'Checklist'!H54,"Overdue",IF('Checklist'!H54-TODAY()&lt;='Parameters'!$E$3,"Due Soon","On Track"))))),"")</f>
        <v/>
      </c>
      <c r="P54" s="25">
        <f>IFERROR(IF(OR('Checklist'!D54="",'Checklist'!H54="",'Checklist'!O54="Complete"),"",'Checklist'!H54-TODAY()),"")</f>
        <v/>
      </c>
      <c r="Q54" s="16" t="n"/>
    </row>
    <row r="55">
      <c r="A55" s="15" t="n"/>
      <c r="B55" s="15" t="n"/>
      <c r="C55" s="15" t="n"/>
      <c r="D55" s="16" t="n"/>
      <c r="E55" s="17">
        <f>IFERROR(IF('Checklist'!C55="","",VLOOKUP('Checklist'!C55,'Parameters'!$A$3:$B$9,2,0)),"")</f>
        <v/>
      </c>
      <c r="F55" s="15" t="n"/>
      <c r="G55" s="32" t="n"/>
      <c r="H55" s="32" t="n"/>
      <c r="I55" s="32" t="n"/>
      <c r="J55" s="16" t="n"/>
      <c r="K55" s="19" t="n"/>
      <c r="L55" s="19" t="n"/>
      <c r="M55" s="20">
        <f>IFERROR(IF('Checklist'!D55="","",IF('Checklist'!L55="","",'Checklist'!L55-'Checklist'!K55)),"")</f>
        <v/>
      </c>
      <c r="N55" s="21" t="n"/>
      <c r="O55" s="17">
        <f>IFERROR(IF('Checklist'!D55="","",IF(OR('Checklist'!I55&lt;&gt;"",'Checklist'!N55&gt;=1),"Complete",IF('Checklist'!H55="","Not Scheduled",IF(TODAY()&gt;'Checklist'!H55,"Overdue",IF('Checklist'!H55-TODAY()&lt;='Parameters'!$E$3,"Due Soon","On Track"))))),"")</f>
        <v/>
      </c>
      <c r="P55" s="22">
        <f>IFERROR(IF(OR('Checklist'!D55="",'Checklist'!H55="",'Checklist'!O55="Complete"),"",'Checklist'!H55-TODAY()),"")</f>
        <v/>
      </c>
      <c r="Q55" s="16" t="n"/>
    </row>
    <row r="56">
      <c r="A56" s="15" t="n"/>
      <c r="B56" s="15" t="n"/>
      <c r="C56" s="15" t="n"/>
      <c r="D56" s="16" t="n"/>
      <c r="E56" s="23">
        <f>IFERROR(IF('Checklist'!C56="","",VLOOKUP('Checklist'!C56,'Parameters'!$A$3:$B$9,2,0)),"")</f>
        <v/>
      </c>
      <c r="F56" s="15" t="n"/>
      <c r="G56" s="32" t="n"/>
      <c r="H56" s="32" t="n"/>
      <c r="I56" s="32" t="n"/>
      <c r="J56" s="16" t="n"/>
      <c r="K56" s="19" t="n"/>
      <c r="L56" s="19" t="n"/>
      <c r="M56" s="24">
        <f>IFERROR(IF('Checklist'!D56="","",IF('Checklist'!L56="","",'Checklist'!L56-'Checklist'!K56)),"")</f>
        <v/>
      </c>
      <c r="N56" s="21" t="n"/>
      <c r="O56" s="23">
        <f>IFERROR(IF('Checklist'!D56="","",IF(OR('Checklist'!I56&lt;&gt;"",'Checklist'!N56&gt;=1),"Complete",IF('Checklist'!H56="","Not Scheduled",IF(TODAY()&gt;'Checklist'!H56,"Overdue",IF('Checklist'!H56-TODAY()&lt;='Parameters'!$E$3,"Due Soon","On Track"))))),"")</f>
        <v/>
      </c>
      <c r="P56" s="25">
        <f>IFERROR(IF(OR('Checklist'!D56="",'Checklist'!H56="",'Checklist'!O56="Complete"),"",'Checklist'!H56-TODAY()),"")</f>
        <v/>
      </c>
      <c r="Q56" s="16" t="n"/>
    </row>
    <row r="57">
      <c r="A57" s="15" t="n"/>
      <c r="B57" s="15" t="n"/>
      <c r="C57" s="15" t="n"/>
      <c r="D57" s="16" t="n"/>
      <c r="E57" s="17">
        <f>IFERROR(IF('Checklist'!C57="","",VLOOKUP('Checklist'!C57,'Parameters'!$A$3:$B$9,2,0)),"")</f>
        <v/>
      </c>
      <c r="F57" s="15" t="n"/>
      <c r="G57" s="32" t="n"/>
      <c r="H57" s="32" t="n"/>
      <c r="I57" s="32" t="n"/>
      <c r="J57" s="16" t="n"/>
      <c r="K57" s="19" t="n"/>
      <c r="L57" s="19" t="n"/>
      <c r="M57" s="20">
        <f>IFERROR(IF('Checklist'!D57="","",IF('Checklist'!L57="","",'Checklist'!L57-'Checklist'!K57)),"")</f>
        <v/>
      </c>
      <c r="N57" s="21" t="n"/>
      <c r="O57" s="17">
        <f>IFERROR(IF('Checklist'!D57="","",IF(OR('Checklist'!I57&lt;&gt;"",'Checklist'!N57&gt;=1),"Complete",IF('Checklist'!H57="","Not Scheduled",IF(TODAY()&gt;'Checklist'!H57,"Overdue",IF('Checklist'!H57-TODAY()&lt;='Parameters'!$E$3,"Due Soon","On Track"))))),"")</f>
        <v/>
      </c>
      <c r="P57" s="22">
        <f>IFERROR(IF(OR('Checklist'!D57="",'Checklist'!H57="",'Checklist'!O57="Complete"),"",'Checklist'!H57-TODAY()),"")</f>
        <v/>
      </c>
      <c r="Q57" s="16" t="n"/>
    </row>
    <row r="58">
      <c r="A58" s="15" t="n"/>
      <c r="B58" s="15" t="n"/>
      <c r="C58" s="15" t="n"/>
      <c r="D58" s="16" t="n"/>
      <c r="E58" s="23">
        <f>IFERROR(IF('Checklist'!C58="","",VLOOKUP('Checklist'!C58,'Parameters'!$A$3:$B$9,2,0)),"")</f>
        <v/>
      </c>
      <c r="F58" s="15" t="n"/>
      <c r="G58" s="32" t="n"/>
      <c r="H58" s="32" t="n"/>
      <c r="I58" s="32" t="n"/>
      <c r="J58" s="16" t="n"/>
      <c r="K58" s="19" t="n"/>
      <c r="L58" s="19" t="n"/>
      <c r="M58" s="24">
        <f>IFERROR(IF('Checklist'!D58="","",IF('Checklist'!L58="","",'Checklist'!L58-'Checklist'!K58)),"")</f>
        <v/>
      </c>
      <c r="N58" s="21" t="n"/>
      <c r="O58" s="23">
        <f>IFERROR(IF('Checklist'!D58="","",IF(OR('Checklist'!I58&lt;&gt;"",'Checklist'!N58&gt;=1),"Complete",IF('Checklist'!H58="","Not Scheduled",IF(TODAY()&gt;'Checklist'!H58,"Overdue",IF('Checklist'!H58-TODAY()&lt;='Parameters'!$E$3,"Due Soon","On Track"))))),"")</f>
        <v/>
      </c>
      <c r="P58" s="25">
        <f>IFERROR(IF(OR('Checklist'!D58="",'Checklist'!H58="",'Checklist'!O58="Complete"),"",'Checklist'!H58-TODAY()),"")</f>
        <v/>
      </c>
      <c r="Q58" s="16" t="n"/>
    </row>
    <row r="59">
      <c r="A59" s="15" t="n"/>
      <c r="B59" s="15" t="n"/>
      <c r="C59" s="15" t="n"/>
      <c r="D59" s="16" t="n"/>
      <c r="E59" s="17">
        <f>IFERROR(IF('Checklist'!C59="","",VLOOKUP('Checklist'!C59,'Parameters'!$A$3:$B$9,2,0)),"")</f>
        <v/>
      </c>
      <c r="F59" s="15" t="n"/>
      <c r="G59" s="32" t="n"/>
      <c r="H59" s="32" t="n"/>
      <c r="I59" s="32" t="n"/>
      <c r="J59" s="16" t="n"/>
      <c r="K59" s="19" t="n"/>
      <c r="L59" s="19" t="n"/>
      <c r="M59" s="20">
        <f>IFERROR(IF('Checklist'!D59="","",IF('Checklist'!L59="","",'Checklist'!L59-'Checklist'!K59)),"")</f>
        <v/>
      </c>
      <c r="N59" s="21" t="n"/>
      <c r="O59" s="17">
        <f>IFERROR(IF('Checklist'!D59="","",IF(OR('Checklist'!I59&lt;&gt;"",'Checklist'!N59&gt;=1),"Complete",IF('Checklist'!H59="","Not Scheduled",IF(TODAY()&gt;'Checklist'!H59,"Overdue",IF('Checklist'!H59-TODAY()&lt;='Parameters'!$E$3,"Due Soon","On Track"))))),"")</f>
        <v/>
      </c>
      <c r="P59" s="22">
        <f>IFERROR(IF(OR('Checklist'!D59="",'Checklist'!H59="",'Checklist'!O59="Complete"),"",'Checklist'!H59-TODAY()),"")</f>
        <v/>
      </c>
      <c r="Q59" s="16" t="n"/>
    </row>
    <row r="60">
      <c r="A60" s="15" t="n"/>
      <c r="B60" s="15" t="n"/>
      <c r="C60" s="15" t="n"/>
      <c r="D60" s="16" t="n"/>
      <c r="E60" s="23">
        <f>IFERROR(IF('Checklist'!C60="","",VLOOKUP('Checklist'!C60,'Parameters'!$A$3:$B$9,2,0)),"")</f>
        <v/>
      </c>
      <c r="F60" s="15" t="n"/>
      <c r="G60" s="32" t="n"/>
      <c r="H60" s="32" t="n"/>
      <c r="I60" s="32" t="n"/>
      <c r="J60" s="16" t="n"/>
      <c r="K60" s="19" t="n"/>
      <c r="L60" s="19" t="n"/>
      <c r="M60" s="24">
        <f>IFERROR(IF('Checklist'!D60="","",IF('Checklist'!L60="","",'Checklist'!L60-'Checklist'!K60)),"")</f>
        <v/>
      </c>
      <c r="N60" s="21" t="n"/>
      <c r="O60" s="23">
        <f>IFERROR(IF('Checklist'!D60="","",IF(OR('Checklist'!I60&lt;&gt;"",'Checklist'!N60&gt;=1),"Complete",IF('Checklist'!H60="","Not Scheduled",IF(TODAY()&gt;'Checklist'!H60,"Overdue",IF('Checklist'!H60-TODAY()&lt;='Parameters'!$E$3,"Due Soon","On Track"))))),"")</f>
        <v/>
      </c>
      <c r="P60" s="25">
        <f>IFERROR(IF(OR('Checklist'!D60="",'Checklist'!H60="",'Checklist'!O60="Complete"),"",'Checklist'!H60-TODAY()),"")</f>
        <v/>
      </c>
      <c r="Q60" s="16" t="n"/>
    </row>
    <row r="61">
      <c r="A61" s="15" t="n"/>
      <c r="B61" s="15" t="n"/>
      <c r="C61" s="15" t="n"/>
      <c r="D61" s="16" t="n"/>
      <c r="E61" s="17">
        <f>IFERROR(IF('Checklist'!C61="","",VLOOKUP('Checklist'!C61,'Parameters'!$A$3:$B$9,2,0)),"")</f>
        <v/>
      </c>
      <c r="F61" s="15" t="n"/>
      <c r="G61" s="32" t="n"/>
      <c r="H61" s="32" t="n"/>
      <c r="I61" s="32" t="n"/>
      <c r="J61" s="16" t="n"/>
      <c r="K61" s="19" t="n"/>
      <c r="L61" s="19" t="n"/>
      <c r="M61" s="20">
        <f>IFERROR(IF('Checklist'!D61="","",IF('Checklist'!L61="","",'Checklist'!L61-'Checklist'!K61)),"")</f>
        <v/>
      </c>
      <c r="N61" s="21" t="n"/>
      <c r="O61" s="17">
        <f>IFERROR(IF('Checklist'!D61="","",IF(OR('Checklist'!I61&lt;&gt;"",'Checklist'!N61&gt;=1),"Complete",IF('Checklist'!H61="","Not Scheduled",IF(TODAY()&gt;'Checklist'!H61,"Overdue",IF('Checklist'!H61-TODAY()&lt;='Parameters'!$E$3,"Due Soon","On Track"))))),"")</f>
        <v/>
      </c>
      <c r="P61" s="22">
        <f>IFERROR(IF(OR('Checklist'!D61="",'Checklist'!H61="",'Checklist'!O61="Complete"),"",'Checklist'!H61-TODAY()),"")</f>
        <v/>
      </c>
      <c r="Q61" s="16" t="n"/>
    </row>
    <row r="62">
      <c r="A62" s="15" t="n"/>
      <c r="B62" s="15" t="n"/>
      <c r="C62" s="15" t="n"/>
      <c r="D62" s="16" t="n"/>
      <c r="E62" s="23">
        <f>IFERROR(IF('Checklist'!C62="","",VLOOKUP('Checklist'!C62,'Parameters'!$A$3:$B$9,2,0)),"")</f>
        <v/>
      </c>
      <c r="F62" s="15" t="n"/>
      <c r="G62" s="32" t="n"/>
      <c r="H62" s="32" t="n"/>
      <c r="I62" s="32" t="n"/>
      <c r="J62" s="16" t="n"/>
      <c r="K62" s="19" t="n"/>
      <c r="L62" s="19" t="n"/>
      <c r="M62" s="24">
        <f>IFERROR(IF('Checklist'!D62="","",IF('Checklist'!L62="","",'Checklist'!L62-'Checklist'!K62)),"")</f>
        <v/>
      </c>
      <c r="N62" s="21" t="n"/>
      <c r="O62" s="23">
        <f>IFERROR(IF('Checklist'!D62="","",IF(OR('Checklist'!I62&lt;&gt;"",'Checklist'!N62&gt;=1),"Complete",IF('Checklist'!H62="","Not Scheduled",IF(TODAY()&gt;'Checklist'!H62,"Overdue",IF('Checklist'!H62-TODAY()&lt;='Parameters'!$E$3,"Due Soon","On Track"))))),"")</f>
        <v/>
      </c>
      <c r="P62" s="25">
        <f>IFERROR(IF(OR('Checklist'!D62="",'Checklist'!H62="",'Checklist'!O62="Complete"),"",'Checklist'!H62-TODAY()),"")</f>
        <v/>
      </c>
      <c r="Q62" s="16" t="n"/>
    </row>
    <row r="63">
      <c r="A63" s="15" t="n"/>
      <c r="B63" s="15" t="n"/>
      <c r="C63" s="15" t="n"/>
      <c r="D63" s="16" t="n"/>
      <c r="E63" s="17">
        <f>IFERROR(IF('Checklist'!C63="","",VLOOKUP('Checklist'!C63,'Parameters'!$A$3:$B$9,2,0)),"")</f>
        <v/>
      </c>
      <c r="F63" s="15" t="n"/>
      <c r="G63" s="32" t="n"/>
      <c r="H63" s="32" t="n"/>
      <c r="I63" s="32" t="n"/>
      <c r="J63" s="16" t="n"/>
      <c r="K63" s="19" t="n"/>
      <c r="L63" s="19" t="n"/>
      <c r="M63" s="20">
        <f>IFERROR(IF('Checklist'!D63="","",IF('Checklist'!L63="","",'Checklist'!L63-'Checklist'!K63)),"")</f>
        <v/>
      </c>
      <c r="N63" s="21" t="n"/>
      <c r="O63" s="17">
        <f>IFERROR(IF('Checklist'!D63="","",IF(OR('Checklist'!I63&lt;&gt;"",'Checklist'!N63&gt;=1),"Complete",IF('Checklist'!H63="","Not Scheduled",IF(TODAY()&gt;'Checklist'!H63,"Overdue",IF('Checklist'!H63-TODAY()&lt;='Parameters'!$E$3,"Due Soon","On Track"))))),"")</f>
        <v/>
      </c>
      <c r="P63" s="22">
        <f>IFERROR(IF(OR('Checklist'!D63="",'Checklist'!H63="",'Checklist'!O63="Complete"),"",'Checklist'!H63-TODAY()),"")</f>
        <v/>
      </c>
      <c r="Q63" s="16" t="n"/>
    </row>
    <row r="64">
      <c r="A64" s="15" t="n"/>
      <c r="B64" s="15" t="n"/>
      <c r="C64" s="15" t="n"/>
      <c r="D64" s="16" t="n"/>
      <c r="E64" s="23">
        <f>IFERROR(IF('Checklist'!C64="","",VLOOKUP('Checklist'!C64,'Parameters'!$A$3:$B$9,2,0)),"")</f>
        <v/>
      </c>
      <c r="F64" s="15" t="n"/>
      <c r="G64" s="32" t="n"/>
      <c r="H64" s="32" t="n"/>
      <c r="I64" s="32" t="n"/>
      <c r="J64" s="16" t="n"/>
      <c r="K64" s="19" t="n"/>
      <c r="L64" s="19" t="n"/>
      <c r="M64" s="24">
        <f>IFERROR(IF('Checklist'!D64="","",IF('Checklist'!L64="","",'Checklist'!L64-'Checklist'!K64)),"")</f>
        <v/>
      </c>
      <c r="N64" s="21" t="n"/>
      <c r="O64" s="23">
        <f>IFERROR(IF('Checklist'!D64="","",IF(OR('Checklist'!I64&lt;&gt;"",'Checklist'!N64&gt;=1),"Complete",IF('Checklist'!H64="","Not Scheduled",IF(TODAY()&gt;'Checklist'!H64,"Overdue",IF('Checklist'!H64-TODAY()&lt;='Parameters'!$E$3,"Due Soon","On Track"))))),"")</f>
        <v/>
      </c>
      <c r="P64" s="25">
        <f>IFERROR(IF(OR('Checklist'!D64="",'Checklist'!H64="",'Checklist'!O64="Complete"),"",'Checklist'!H64-TODAY()),"")</f>
        <v/>
      </c>
      <c r="Q64" s="16" t="n"/>
    </row>
    <row r="65">
      <c r="A65" s="15" t="n"/>
      <c r="B65" s="15" t="n"/>
      <c r="C65" s="15" t="n"/>
      <c r="D65" s="16" t="n"/>
      <c r="E65" s="17">
        <f>IFERROR(IF('Checklist'!C65="","",VLOOKUP('Checklist'!C65,'Parameters'!$A$3:$B$9,2,0)),"")</f>
        <v/>
      </c>
      <c r="F65" s="15" t="n"/>
      <c r="G65" s="32" t="n"/>
      <c r="H65" s="32" t="n"/>
      <c r="I65" s="32" t="n"/>
      <c r="J65" s="16" t="n"/>
      <c r="K65" s="19" t="n"/>
      <c r="L65" s="19" t="n"/>
      <c r="M65" s="20">
        <f>IFERROR(IF('Checklist'!D65="","",IF('Checklist'!L65="","",'Checklist'!L65-'Checklist'!K65)),"")</f>
        <v/>
      </c>
      <c r="N65" s="21" t="n"/>
      <c r="O65" s="17">
        <f>IFERROR(IF('Checklist'!D65="","",IF(OR('Checklist'!I65&lt;&gt;"",'Checklist'!N65&gt;=1),"Complete",IF('Checklist'!H65="","Not Scheduled",IF(TODAY()&gt;'Checklist'!H65,"Overdue",IF('Checklist'!H65-TODAY()&lt;='Parameters'!$E$3,"Due Soon","On Track"))))),"")</f>
        <v/>
      </c>
      <c r="P65" s="22">
        <f>IFERROR(IF(OR('Checklist'!D65="",'Checklist'!H65="",'Checklist'!O65="Complete"),"",'Checklist'!H65-TODAY()),"")</f>
        <v/>
      </c>
      <c r="Q65" s="16" t="n"/>
    </row>
    <row r="66">
      <c r="A66" s="15" t="n"/>
      <c r="B66" s="15" t="n"/>
      <c r="C66" s="15" t="n"/>
      <c r="D66" s="16" t="n"/>
      <c r="E66" s="23">
        <f>IFERROR(IF('Checklist'!C66="","",VLOOKUP('Checklist'!C66,'Parameters'!$A$3:$B$9,2,0)),"")</f>
        <v/>
      </c>
      <c r="F66" s="15" t="n"/>
      <c r="G66" s="32" t="n"/>
      <c r="H66" s="32" t="n"/>
      <c r="I66" s="32" t="n"/>
      <c r="J66" s="16" t="n"/>
      <c r="K66" s="19" t="n"/>
      <c r="L66" s="19" t="n"/>
      <c r="M66" s="24">
        <f>IFERROR(IF('Checklist'!D66="","",IF('Checklist'!L66="","",'Checklist'!L66-'Checklist'!K66)),"")</f>
        <v/>
      </c>
      <c r="N66" s="21" t="n"/>
      <c r="O66" s="23">
        <f>IFERROR(IF('Checklist'!D66="","",IF(OR('Checklist'!I66&lt;&gt;"",'Checklist'!N66&gt;=1),"Complete",IF('Checklist'!H66="","Not Scheduled",IF(TODAY()&gt;'Checklist'!H66,"Overdue",IF('Checklist'!H66-TODAY()&lt;='Parameters'!$E$3,"Due Soon","On Track"))))),"")</f>
        <v/>
      </c>
      <c r="P66" s="25">
        <f>IFERROR(IF(OR('Checklist'!D66="",'Checklist'!H66="",'Checklist'!O66="Complete"),"",'Checklist'!H66-TODAY()),"")</f>
        <v/>
      </c>
      <c r="Q66" s="16" t="n"/>
    </row>
    <row r="67">
      <c r="A67" s="15" t="n"/>
      <c r="B67" s="15" t="n"/>
      <c r="C67" s="15" t="n"/>
      <c r="D67" s="16" t="n"/>
      <c r="E67" s="17">
        <f>IFERROR(IF('Checklist'!C67="","",VLOOKUP('Checklist'!C67,'Parameters'!$A$3:$B$9,2,0)),"")</f>
        <v/>
      </c>
      <c r="F67" s="15" t="n"/>
      <c r="G67" s="32" t="n"/>
      <c r="H67" s="32" t="n"/>
      <c r="I67" s="32" t="n"/>
      <c r="J67" s="16" t="n"/>
      <c r="K67" s="19" t="n"/>
      <c r="L67" s="19" t="n"/>
      <c r="M67" s="20">
        <f>IFERROR(IF('Checklist'!D67="","",IF('Checklist'!L67="","",'Checklist'!L67-'Checklist'!K67)),"")</f>
        <v/>
      </c>
      <c r="N67" s="21" t="n"/>
      <c r="O67" s="17">
        <f>IFERROR(IF('Checklist'!D67="","",IF(OR('Checklist'!I67&lt;&gt;"",'Checklist'!N67&gt;=1),"Complete",IF('Checklist'!H67="","Not Scheduled",IF(TODAY()&gt;'Checklist'!H67,"Overdue",IF('Checklist'!H67-TODAY()&lt;='Parameters'!$E$3,"Due Soon","On Track"))))),"")</f>
        <v/>
      </c>
      <c r="P67" s="22">
        <f>IFERROR(IF(OR('Checklist'!D67="",'Checklist'!H67="",'Checklist'!O67="Complete"),"",'Checklist'!H67-TODAY()),"")</f>
        <v/>
      </c>
      <c r="Q67" s="16" t="n"/>
    </row>
    <row r="68">
      <c r="A68" s="15" t="n"/>
      <c r="B68" s="15" t="n"/>
      <c r="C68" s="15" t="n"/>
      <c r="D68" s="16" t="n"/>
      <c r="E68" s="23">
        <f>IFERROR(IF('Checklist'!C68="","",VLOOKUP('Checklist'!C68,'Parameters'!$A$3:$B$9,2,0)),"")</f>
        <v/>
      </c>
      <c r="F68" s="15" t="n"/>
      <c r="G68" s="32" t="n"/>
      <c r="H68" s="32" t="n"/>
      <c r="I68" s="32" t="n"/>
      <c r="J68" s="16" t="n"/>
      <c r="K68" s="19" t="n"/>
      <c r="L68" s="19" t="n"/>
      <c r="M68" s="24">
        <f>IFERROR(IF('Checklist'!D68="","",IF('Checklist'!L68="","",'Checklist'!L68-'Checklist'!K68)),"")</f>
        <v/>
      </c>
      <c r="N68" s="21" t="n"/>
      <c r="O68" s="23">
        <f>IFERROR(IF('Checklist'!D68="","",IF(OR('Checklist'!I68&lt;&gt;"",'Checklist'!N68&gt;=1),"Complete",IF('Checklist'!H68="","Not Scheduled",IF(TODAY()&gt;'Checklist'!H68,"Overdue",IF('Checklist'!H68-TODAY()&lt;='Parameters'!$E$3,"Due Soon","On Track"))))),"")</f>
        <v/>
      </c>
      <c r="P68" s="25">
        <f>IFERROR(IF(OR('Checklist'!D68="",'Checklist'!H68="",'Checklist'!O68="Complete"),"",'Checklist'!H68-TODAY()),"")</f>
        <v/>
      </c>
      <c r="Q68" s="16" t="n"/>
    </row>
    <row r="69">
      <c r="A69" s="15" t="n"/>
      <c r="B69" s="15" t="n"/>
      <c r="C69" s="15" t="n"/>
      <c r="D69" s="16" t="n"/>
      <c r="E69" s="17">
        <f>IFERROR(IF('Checklist'!C69="","",VLOOKUP('Checklist'!C69,'Parameters'!$A$3:$B$9,2,0)),"")</f>
        <v/>
      </c>
      <c r="F69" s="15" t="n"/>
      <c r="G69" s="32" t="n"/>
      <c r="H69" s="32" t="n"/>
      <c r="I69" s="32" t="n"/>
      <c r="J69" s="16" t="n"/>
      <c r="K69" s="19" t="n"/>
      <c r="L69" s="19" t="n"/>
      <c r="M69" s="20">
        <f>IFERROR(IF('Checklist'!D69="","",IF('Checklist'!L69="","",'Checklist'!L69-'Checklist'!K69)),"")</f>
        <v/>
      </c>
      <c r="N69" s="21" t="n"/>
      <c r="O69" s="17">
        <f>IFERROR(IF('Checklist'!D69="","",IF(OR('Checklist'!I69&lt;&gt;"",'Checklist'!N69&gt;=1),"Complete",IF('Checklist'!H69="","Not Scheduled",IF(TODAY()&gt;'Checklist'!H69,"Overdue",IF('Checklist'!H69-TODAY()&lt;='Parameters'!$E$3,"Due Soon","On Track"))))),"")</f>
        <v/>
      </c>
      <c r="P69" s="22">
        <f>IFERROR(IF(OR('Checklist'!D69="",'Checklist'!H69="",'Checklist'!O69="Complete"),"",'Checklist'!H69-TODAY()),"")</f>
        <v/>
      </c>
      <c r="Q69" s="16" t="n"/>
    </row>
    <row r="70">
      <c r="A70" s="15" t="n"/>
      <c r="B70" s="15" t="n"/>
      <c r="C70" s="15" t="n"/>
      <c r="D70" s="16" t="n"/>
      <c r="E70" s="23">
        <f>IFERROR(IF('Checklist'!C70="","",VLOOKUP('Checklist'!C70,'Parameters'!$A$3:$B$9,2,0)),"")</f>
        <v/>
      </c>
      <c r="F70" s="15" t="n"/>
      <c r="G70" s="32" t="n"/>
      <c r="H70" s="32" t="n"/>
      <c r="I70" s="32" t="n"/>
      <c r="J70" s="16" t="n"/>
      <c r="K70" s="19" t="n"/>
      <c r="L70" s="19" t="n"/>
      <c r="M70" s="24">
        <f>IFERROR(IF('Checklist'!D70="","",IF('Checklist'!L70="","",'Checklist'!L70-'Checklist'!K70)),"")</f>
        <v/>
      </c>
      <c r="N70" s="21" t="n"/>
      <c r="O70" s="23">
        <f>IFERROR(IF('Checklist'!D70="","",IF(OR('Checklist'!I70&lt;&gt;"",'Checklist'!N70&gt;=1),"Complete",IF('Checklist'!H70="","Not Scheduled",IF(TODAY()&gt;'Checklist'!H70,"Overdue",IF('Checklist'!H70-TODAY()&lt;='Parameters'!$E$3,"Due Soon","On Track"))))),"")</f>
        <v/>
      </c>
      <c r="P70" s="25">
        <f>IFERROR(IF(OR('Checklist'!D70="",'Checklist'!H70="",'Checklist'!O70="Complete"),"",'Checklist'!H70-TODAY()),"")</f>
        <v/>
      </c>
      <c r="Q70" s="16" t="n"/>
    </row>
    <row r="71">
      <c r="A71" s="15" t="n"/>
      <c r="B71" s="15" t="n"/>
      <c r="C71" s="15" t="n"/>
      <c r="D71" s="16" t="n"/>
      <c r="E71" s="17">
        <f>IFERROR(IF('Checklist'!C71="","",VLOOKUP('Checklist'!C71,'Parameters'!$A$3:$B$9,2,0)),"")</f>
        <v/>
      </c>
      <c r="F71" s="15" t="n"/>
      <c r="G71" s="32" t="n"/>
      <c r="H71" s="32" t="n"/>
      <c r="I71" s="32" t="n"/>
      <c r="J71" s="16" t="n"/>
      <c r="K71" s="19" t="n"/>
      <c r="L71" s="19" t="n"/>
      <c r="M71" s="20">
        <f>IFERROR(IF('Checklist'!D71="","",IF('Checklist'!L71="","",'Checklist'!L71-'Checklist'!K71)),"")</f>
        <v/>
      </c>
      <c r="N71" s="21" t="n"/>
      <c r="O71" s="17">
        <f>IFERROR(IF('Checklist'!D71="","",IF(OR('Checklist'!I71&lt;&gt;"",'Checklist'!N71&gt;=1),"Complete",IF('Checklist'!H71="","Not Scheduled",IF(TODAY()&gt;'Checklist'!H71,"Overdue",IF('Checklist'!H71-TODAY()&lt;='Parameters'!$E$3,"Due Soon","On Track"))))),"")</f>
        <v/>
      </c>
      <c r="P71" s="22">
        <f>IFERROR(IF(OR('Checklist'!D71="",'Checklist'!H71="",'Checklist'!O71="Complete"),"",'Checklist'!H71-TODAY()),"")</f>
        <v/>
      </c>
      <c r="Q71" s="16" t="n"/>
    </row>
    <row r="72">
      <c r="A72" s="15" t="n"/>
      <c r="B72" s="15" t="n"/>
      <c r="C72" s="15" t="n"/>
      <c r="D72" s="16" t="n"/>
      <c r="E72" s="23">
        <f>IFERROR(IF('Checklist'!C72="","",VLOOKUP('Checklist'!C72,'Parameters'!$A$3:$B$9,2,0)),"")</f>
        <v/>
      </c>
      <c r="F72" s="15" t="n"/>
      <c r="G72" s="32" t="n"/>
      <c r="H72" s="32" t="n"/>
      <c r="I72" s="32" t="n"/>
      <c r="J72" s="16" t="n"/>
      <c r="K72" s="19" t="n"/>
      <c r="L72" s="19" t="n"/>
      <c r="M72" s="24">
        <f>IFERROR(IF('Checklist'!D72="","",IF('Checklist'!L72="","",'Checklist'!L72-'Checklist'!K72)),"")</f>
        <v/>
      </c>
      <c r="N72" s="21" t="n"/>
      <c r="O72" s="23">
        <f>IFERROR(IF('Checklist'!D72="","",IF(OR('Checklist'!I72&lt;&gt;"",'Checklist'!N72&gt;=1),"Complete",IF('Checklist'!H72="","Not Scheduled",IF(TODAY()&gt;'Checklist'!H72,"Overdue",IF('Checklist'!H72-TODAY()&lt;='Parameters'!$E$3,"Due Soon","On Track"))))),"")</f>
        <v/>
      </c>
      <c r="P72" s="25">
        <f>IFERROR(IF(OR('Checklist'!D72="",'Checklist'!H72="",'Checklist'!O72="Complete"),"",'Checklist'!H72-TODAY()),"")</f>
        <v/>
      </c>
      <c r="Q72" s="16" t="n"/>
    </row>
    <row r="73">
      <c r="A73" s="15" t="n"/>
      <c r="B73" s="15" t="n"/>
      <c r="C73" s="15" t="n"/>
      <c r="D73" s="16" t="n"/>
      <c r="E73" s="17">
        <f>IFERROR(IF('Checklist'!C73="","",VLOOKUP('Checklist'!C73,'Parameters'!$A$3:$B$9,2,0)),"")</f>
        <v/>
      </c>
      <c r="F73" s="15" t="n"/>
      <c r="G73" s="32" t="n"/>
      <c r="H73" s="32" t="n"/>
      <c r="I73" s="32" t="n"/>
      <c r="J73" s="16" t="n"/>
      <c r="K73" s="19" t="n"/>
      <c r="L73" s="19" t="n"/>
      <c r="M73" s="20">
        <f>IFERROR(IF('Checklist'!D73="","",IF('Checklist'!L73="","",'Checklist'!L73-'Checklist'!K73)),"")</f>
        <v/>
      </c>
      <c r="N73" s="21" t="n"/>
      <c r="O73" s="17">
        <f>IFERROR(IF('Checklist'!D73="","",IF(OR('Checklist'!I73&lt;&gt;"",'Checklist'!N73&gt;=1),"Complete",IF('Checklist'!H73="","Not Scheduled",IF(TODAY()&gt;'Checklist'!H73,"Overdue",IF('Checklist'!H73-TODAY()&lt;='Parameters'!$E$3,"Due Soon","On Track"))))),"")</f>
        <v/>
      </c>
      <c r="P73" s="22">
        <f>IFERROR(IF(OR('Checklist'!D73="",'Checklist'!H73="",'Checklist'!O73="Complete"),"",'Checklist'!H73-TODAY()),"")</f>
        <v/>
      </c>
      <c r="Q73" s="16" t="n"/>
    </row>
    <row r="74">
      <c r="A74" s="15" t="n"/>
      <c r="B74" s="15" t="n"/>
      <c r="C74" s="15" t="n"/>
      <c r="D74" s="16" t="n"/>
      <c r="E74" s="23">
        <f>IFERROR(IF('Checklist'!C74="","",VLOOKUP('Checklist'!C74,'Parameters'!$A$3:$B$9,2,0)),"")</f>
        <v/>
      </c>
      <c r="F74" s="15" t="n"/>
      <c r="G74" s="32" t="n"/>
      <c r="H74" s="32" t="n"/>
      <c r="I74" s="32" t="n"/>
      <c r="J74" s="16" t="n"/>
      <c r="K74" s="19" t="n"/>
      <c r="L74" s="19" t="n"/>
      <c r="M74" s="24">
        <f>IFERROR(IF('Checklist'!D74="","",IF('Checklist'!L74="","",'Checklist'!L74-'Checklist'!K74)),"")</f>
        <v/>
      </c>
      <c r="N74" s="21" t="n"/>
      <c r="O74" s="23">
        <f>IFERROR(IF('Checklist'!D74="","",IF(OR('Checklist'!I74&lt;&gt;"",'Checklist'!N74&gt;=1),"Complete",IF('Checklist'!H74="","Not Scheduled",IF(TODAY()&gt;'Checklist'!H74,"Overdue",IF('Checklist'!H74-TODAY()&lt;='Parameters'!$E$3,"Due Soon","On Track"))))),"")</f>
        <v/>
      </c>
      <c r="P74" s="25">
        <f>IFERROR(IF(OR('Checklist'!D74="",'Checklist'!H74="",'Checklist'!O74="Complete"),"",'Checklist'!H74-TODAY()),"")</f>
        <v/>
      </c>
      <c r="Q74" s="16" t="n"/>
    </row>
    <row r="75">
      <c r="A75" s="15" t="n"/>
      <c r="B75" s="15" t="n"/>
      <c r="C75" s="15" t="n"/>
      <c r="D75" s="16" t="n"/>
      <c r="E75" s="17">
        <f>IFERROR(IF('Checklist'!C75="","",VLOOKUP('Checklist'!C75,'Parameters'!$A$3:$B$9,2,0)),"")</f>
        <v/>
      </c>
      <c r="F75" s="15" t="n"/>
      <c r="G75" s="32" t="n"/>
      <c r="H75" s="32" t="n"/>
      <c r="I75" s="32" t="n"/>
      <c r="J75" s="16" t="n"/>
      <c r="K75" s="19" t="n"/>
      <c r="L75" s="19" t="n"/>
      <c r="M75" s="20">
        <f>IFERROR(IF('Checklist'!D75="","",IF('Checklist'!L75="","",'Checklist'!L75-'Checklist'!K75)),"")</f>
        <v/>
      </c>
      <c r="N75" s="21" t="n"/>
      <c r="O75" s="17">
        <f>IFERROR(IF('Checklist'!D75="","",IF(OR('Checklist'!I75&lt;&gt;"",'Checklist'!N75&gt;=1),"Complete",IF('Checklist'!H75="","Not Scheduled",IF(TODAY()&gt;'Checklist'!H75,"Overdue",IF('Checklist'!H75-TODAY()&lt;='Parameters'!$E$3,"Due Soon","On Track"))))),"")</f>
        <v/>
      </c>
      <c r="P75" s="22">
        <f>IFERROR(IF(OR('Checklist'!D75="",'Checklist'!H75="",'Checklist'!O75="Complete"),"",'Checklist'!H75-TODAY()),"")</f>
        <v/>
      </c>
      <c r="Q75" s="16" t="n"/>
    </row>
    <row r="76">
      <c r="A76" s="15" t="n"/>
      <c r="B76" s="15" t="n"/>
      <c r="C76" s="15" t="n"/>
      <c r="D76" s="16" t="n"/>
      <c r="E76" s="23">
        <f>IFERROR(IF('Checklist'!C76="","",VLOOKUP('Checklist'!C76,'Parameters'!$A$3:$B$9,2,0)),"")</f>
        <v/>
      </c>
      <c r="F76" s="15" t="n"/>
      <c r="G76" s="32" t="n"/>
      <c r="H76" s="32" t="n"/>
      <c r="I76" s="32" t="n"/>
      <c r="J76" s="16" t="n"/>
      <c r="K76" s="19" t="n"/>
      <c r="L76" s="19" t="n"/>
      <c r="M76" s="24">
        <f>IFERROR(IF('Checklist'!D76="","",IF('Checklist'!L76="","",'Checklist'!L76-'Checklist'!K76)),"")</f>
        <v/>
      </c>
      <c r="N76" s="21" t="n"/>
      <c r="O76" s="23">
        <f>IFERROR(IF('Checklist'!D76="","",IF(OR('Checklist'!I76&lt;&gt;"",'Checklist'!N76&gt;=1),"Complete",IF('Checklist'!H76="","Not Scheduled",IF(TODAY()&gt;'Checklist'!H76,"Overdue",IF('Checklist'!H76-TODAY()&lt;='Parameters'!$E$3,"Due Soon","On Track"))))),"")</f>
        <v/>
      </c>
      <c r="P76" s="25">
        <f>IFERROR(IF(OR('Checklist'!D76="",'Checklist'!H76="",'Checklist'!O76="Complete"),"",'Checklist'!H76-TODAY()),"")</f>
        <v/>
      </c>
      <c r="Q76" s="16" t="n"/>
    </row>
    <row r="77">
      <c r="A77" s="15" t="n"/>
      <c r="B77" s="15" t="n"/>
      <c r="C77" s="15" t="n"/>
      <c r="D77" s="16" t="n"/>
      <c r="E77" s="17">
        <f>IFERROR(IF('Checklist'!C77="","",VLOOKUP('Checklist'!C77,'Parameters'!$A$3:$B$9,2,0)),"")</f>
        <v/>
      </c>
      <c r="F77" s="15" t="n"/>
      <c r="G77" s="32" t="n"/>
      <c r="H77" s="32" t="n"/>
      <c r="I77" s="32" t="n"/>
      <c r="J77" s="16" t="n"/>
      <c r="K77" s="19" t="n"/>
      <c r="L77" s="19" t="n"/>
      <c r="M77" s="20">
        <f>IFERROR(IF('Checklist'!D77="","",IF('Checklist'!L77="","",'Checklist'!L77-'Checklist'!K77)),"")</f>
        <v/>
      </c>
      <c r="N77" s="21" t="n"/>
      <c r="O77" s="17">
        <f>IFERROR(IF('Checklist'!D77="","",IF(OR('Checklist'!I77&lt;&gt;"",'Checklist'!N77&gt;=1),"Complete",IF('Checklist'!H77="","Not Scheduled",IF(TODAY()&gt;'Checklist'!H77,"Overdue",IF('Checklist'!H77-TODAY()&lt;='Parameters'!$E$3,"Due Soon","On Track"))))),"")</f>
        <v/>
      </c>
      <c r="P77" s="22">
        <f>IFERROR(IF(OR('Checklist'!D77="",'Checklist'!H77="",'Checklist'!O77="Complete"),"",'Checklist'!H77-TODAY()),"")</f>
        <v/>
      </c>
      <c r="Q77" s="16" t="n"/>
    </row>
    <row r="78">
      <c r="A78" s="15" t="n"/>
      <c r="B78" s="15" t="n"/>
      <c r="C78" s="15" t="n"/>
      <c r="D78" s="16" t="n"/>
      <c r="E78" s="23">
        <f>IFERROR(IF('Checklist'!C78="","",VLOOKUP('Checklist'!C78,'Parameters'!$A$3:$B$9,2,0)),"")</f>
        <v/>
      </c>
      <c r="F78" s="15" t="n"/>
      <c r="G78" s="32" t="n"/>
      <c r="H78" s="32" t="n"/>
      <c r="I78" s="32" t="n"/>
      <c r="J78" s="16" t="n"/>
      <c r="K78" s="19" t="n"/>
      <c r="L78" s="19" t="n"/>
      <c r="M78" s="24">
        <f>IFERROR(IF('Checklist'!D78="","",IF('Checklist'!L78="","",'Checklist'!L78-'Checklist'!K78)),"")</f>
        <v/>
      </c>
      <c r="N78" s="21" t="n"/>
      <c r="O78" s="23">
        <f>IFERROR(IF('Checklist'!D78="","",IF(OR('Checklist'!I78&lt;&gt;"",'Checklist'!N78&gt;=1),"Complete",IF('Checklist'!H78="","Not Scheduled",IF(TODAY()&gt;'Checklist'!H78,"Overdue",IF('Checklist'!H78-TODAY()&lt;='Parameters'!$E$3,"Due Soon","On Track"))))),"")</f>
        <v/>
      </c>
      <c r="P78" s="25">
        <f>IFERROR(IF(OR('Checklist'!D78="",'Checklist'!H78="",'Checklist'!O78="Complete"),"",'Checklist'!H78-TODAY()),"")</f>
        <v/>
      </c>
      <c r="Q78" s="16" t="n"/>
    </row>
    <row r="79">
      <c r="A79" s="15" t="n"/>
      <c r="B79" s="15" t="n"/>
      <c r="C79" s="15" t="n"/>
      <c r="D79" s="16" t="n"/>
      <c r="E79" s="17">
        <f>IFERROR(IF('Checklist'!C79="","",VLOOKUP('Checklist'!C79,'Parameters'!$A$3:$B$9,2,0)),"")</f>
        <v/>
      </c>
      <c r="F79" s="15" t="n"/>
      <c r="G79" s="32" t="n"/>
      <c r="H79" s="32" t="n"/>
      <c r="I79" s="32" t="n"/>
      <c r="J79" s="16" t="n"/>
      <c r="K79" s="19" t="n"/>
      <c r="L79" s="19" t="n"/>
      <c r="M79" s="20">
        <f>IFERROR(IF('Checklist'!D79="","",IF('Checklist'!L79="","",'Checklist'!L79-'Checklist'!K79)),"")</f>
        <v/>
      </c>
      <c r="N79" s="21" t="n"/>
      <c r="O79" s="17">
        <f>IFERROR(IF('Checklist'!D79="","",IF(OR('Checklist'!I79&lt;&gt;"",'Checklist'!N79&gt;=1),"Complete",IF('Checklist'!H79="","Not Scheduled",IF(TODAY()&gt;'Checklist'!H79,"Overdue",IF('Checklist'!H79-TODAY()&lt;='Parameters'!$E$3,"Due Soon","On Track"))))),"")</f>
        <v/>
      </c>
      <c r="P79" s="22">
        <f>IFERROR(IF(OR('Checklist'!D79="",'Checklist'!H79="",'Checklist'!O79="Complete"),"",'Checklist'!H79-TODAY()),"")</f>
        <v/>
      </c>
      <c r="Q79" s="16" t="n"/>
    </row>
    <row r="80">
      <c r="A80" s="15" t="n"/>
      <c r="B80" s="15" t="n"/>
      <c r="C80" s="15" t="n"/>
      <c r="D80" s="16" t="n"/>
      <c r="E80" s="23">
        <f>IFERROR(IF('Checklist'!C80="","",VLOOKUP('Checklist'!C80,'Parameters'!$A$3:$B$9,2,0)),"")</f>
        <v/>
      </c>
      <c r="F80" s="15" t="n"/>
      <c r="G80" s="32" t="n"/>
      <c r="H80" s="32" t="n"/>
      <c r="I80" s="32" t="n"/>
      <c r="J80" s="16" t="n"/>
      <c r="K80" s="19" t="n"/>
      <c r="L80" s="19" t="n"/>
      <c r="M80" s="24">
        <f>IFERROR(IF('Checklist'!D80="","",IF('Checklist'!L80="","",'Checklist'!L80-'Checklist'!K80)),"")</f>
        <v/>
      </c>
      <c r="N80" s="21" t="n"/>
      <c r="O80" s="23">
        <f>IFERROR(IF('Checklist'!D80="","",IF(OR('Checklist'!I80&lt;&gt;"",'Checklist'!N80&gt;=1),"Complete",IF('Checklist'!H80="","Not Scheduled",IF(TODAY()&gt;'Checklist'!H80,"Overdue",IF('Checklist'!H80-TODAY()&lt;='Parameters'!$E$3,"Due Soon","On Track"))))),"")</f>
        <v/>
      </c>
      <c r="P80" s="25">
        <f>IFERROR(IF(OR('Checklist'!D80="",'Checklist'!H80="",'Checklist'!O80="Complete"),"",'Checklist'!H80-TODAY()),"")</f>
        <v/>
      </c>
      <c r="Q80" s="16" t="n"/>
    </row>
    <row r="81">
      <c r="A81" s="15" t="n"/>
      <c r="B81" s="15" t="n"/>
      <c r="C81" s="15" t="n"/>
      <c r="D81" s="16" t="n"/>
      <c r="E81" s="17">
        <f>IFERROR(IF('Checklist'!C81="","",VLOOKUP('Checklist'!C81,'Parameters'!$A$3:$B$9,2,0)),"")</f>
        <v/>
      </c>
      <c r="F81" s="15" t="n"/>
      <c r="G81" s="32" t="n"/>
      <c r="H81" s="32" t="n"/>
      <c r="I81" s="32" t="n"/>
      <c r="J81" s="16" t="n"/>
      <c r="K81" s="19" t="n"/>
      <c r="L81" s="19" t="n"/>
      <c r="M81" s="20">
        <f>IFERROR(IF('Checklist'!D81="","",IF('Checklist'!L81="","",'Checklist'!L81-'Checklist'!K81)),"")</f>
        <v/>
      </c>
      <c r="N81" s="21" t="n"/>
      <c r="O81" s="17">
        <f>IFERROR(IF('Checklist'!D81="","",IF(OR('Checklist'!I81&lt;&gt;"",'Checklist'!N81&gt;=1),"Complete",IF('Checklist'!H81="","Not Scheduled",IF(TODAY()&gt;'Checklist'!H81,"Overdue",IF('Checklist'!H81-TODAY()&lt;='Parameters'!$E$3,"Due Soon","On Track"))))),"")</f>
        <v/>
      </c>
      <c r="P81" s="22">
        <f>IFERROR(IF(OR('Checklist'!D81="",'Checklist'!H81="",'Checklist'!O81="Complete"),"",'Checklist'!H81-TODAY()),"")</f>
        <v/>
      </c>
      <c r="Q81" s="16" t="n"/>
    </row>
    <row r="82">
      <c r="A82" s="15" t="n"/>
      <c r="B82" s="15" t="n"/>
      <c r="C82" s="15" t="n"/>
      <c r="D82" s="16" t="n"/>
      <c r="E82" s="23">
        <f>IFERROR(IF('Checklist'!C82="","",VLOOKUP('Checklist'!C82,'Parameters'!$A$3:$B$9,2,0)),"")</f>
        <v/>
      </c>
      <c r="F82" s="15" t="n"/>
      <c r="G82" s="32" t="n"/>
      <c r="H82" s="32" t="n"/>
      <c r="I82" s="32" t="n"/>
      <c r="J82" s="16" t="n"/>
      <c r="K82" s="19" t="n"/>
      <c r="L82" s="19" t="n"/>
      <c r="M82" s="24">
        <f>IFERROR(IF('Checklist'!D82="","",IF('Checklist'!L82="","",'Checklist'!L82-'Checklist'!K82)),"")</f>
        <v/>
      </c>
      <c r="N82" s="21" t="n"/>
      <c r="O82" s="23">
        <f>IFERROR(IF('Checklist'!D82="","",IF(OR('Checklist'!I82&lt;&gt;"",'Checklist'!N82&gt;=1),"Complete",IF('Checklist'!H82="","Not Scheduled",IF(TODAY()&gt;'Checklist'!H82,"Overdue",IF('Checklist'!H82-TODAY()&lt;='Parameters'!$E$3,"Due Soon","On Track"))))),"")</f>
        <v/>
      </c>
      <c r="P82" s="25">
        <f>IFERROR(IF(OR('Checklist'!D82="",'Checklist'!H82="",'Checklist'!O82="Complete"),"",'Checklist'!H82-TODAY()),"")</f>
        <v/>
      </c>
      <c r="Q82" s="16" t="n"/>
    </row>
    <row r="83">
      <c r="A83" s="15" t="n"/>
      <c r="B83" s="15" t="n"/>
      <c r="C83" s="15" t="n"/>
      <c r="D83" s="16" t="n"/>
      <c r="E83" s="17">
        <f>IFERROR(IF('Checklist'!C83="","",VLOOKUP('Checklist'!C83,'Parameters'!$A$3:$B$9,2,0)),"")</f>
        <v/>
      </c>
      <c r="F83" s="15" t="n"/>
      <c r="G83" s="32" t="n"/>
      <c r="H83" s="32" t="n"/>
      <c r="I83" s="32" t="n"/>
      <c r="J83" s="16" t="n"/>
      <c r="K83" s="19" t="n"/>
      <c r="L83" s="19" t="n"/>
      <c r="M83" s="20">
        <f>IFERROR(IF('Checklist'!D83="","",IF('Checklist'!L83="","",'Checklist'!L83-'Checklist'!K83)),"")</f>
        <v/>
      </c>
      <c r="N83" s="21" t="n"/>
      <c r="O83" s="17">
        <f>IFERROR(IF('Checklist'!D83="","",IF(OR('Checklist'!I83&lt;&gt;"",'Checklist'!N83&gt;=1),"Complete",IF('Checklist'!H83="","Not Scheduled",IF(TODAY()&gt;'Checklist'!H83,"Overdue",IF('Checklist'!H83-TODAY()&lt;='Parameters'!$E$3,"Due Soon","On Track"))))),"")</f>
        <v/>
      </c>
      <c r="P83" s="22">
        <f>IFERROR(IF(OR('Checklist'!D83="",'Checklist'!H83="",'Checklist'!O83="Complete"),"",'Checklist'!H83-TODAY()),"")</f>
        <v/>
      </c>
      <c r="Q83" s="16" t="n"/>
    </row>
    <row r="84">
      <c r="A84" s="15" t="n"/>
      <c r="B84" s="15" t="n"/>
      <c r="C84" s="15" t="n"/>
      <c r="D84" s="16" t="n"/>
      <c r="E84" s="23">
        <f>IFERROR(IF('Checklist'!C84="","",VLOOKUP('Checklist'!C84,'Parameters'!$A$3:$B$9,2,0)),"")</f>
        <v/>
      </c>
      <c r="F84" s="15" t="n"/>
      <c r="G84" s="32" t="n"/>
      <c r="H84" s="32" t="n"/>
      <c r="I84" s="32" t="n"/>
      <c r="J84" s="16" t="n"/>
      <c r="K84" s="19" t="n"/>
      <c r="L84" s="19" t="n"/>
      <c r="M84" s="24">
        <f>IFERROR(IF('Checklist'!D84="","",IF('Checklist'!L84="","",'Checklist'!L84-'Checklist'!K84)),"")</f>
        <v/>
      </c>
      <c r="N84" s="21" t="n"/>
      <c r="O84" s="23">
        <f>IFERROR(IF('Checklist'!D84="","",IF(OR('Checklist'!I84&lt;&gt;"",'Checklist'!N84&gt;=1),"Complete",IF('Checklist'!H84="","Not Scheduled",IF(TODAY()&gt;'Checklist'!H84,"Overdue",IF('Checklist'!H84-TODAY()&lt;='Parameters'!$E$3,"Due Soon","On Track"))))),"")</f>
        <v/>
      </c>
      <c r="P84" s="25">
        <f>IFERROR(IF(OR('Checklist'!D84="",'Checklist'!H84="",'Checklist'!O84="Complete"),"",'Checklist'!H84-TODAY()),"")</f>
        <v/>
      </c>
      <c r="Q84" s="16" t="n"/>
    </row>
    <row r="85">
      <c r="A85" s="15" t="n"/>
      <c r="B85" s="15" t="n"/>
      <c r="C85" s="15" t="n"/>
      <c r="D85" s="16" t="n"/>
      <c r="E85" s="17">
        <f>IFERROR(IF('Checklist'!C85="","",VLOOKUP('Checklist'!C85,'Parameters'!$A$3:$B$9,2,0)),"")</f>
        <v/>
      </c>
      <c r="F85" s="15" t="n"/>
      <c r="G85" s="32" t="n"/>
      <c r="H85" s="32" t="n"/>
      <c r="I85" s="32" t="n"/>
      <c r="J85" s="16" t="n"/>
      <c r="K85" s="19" t="n"/>
      <c r="L85" s="19" t="n"/>
      <c r="M85" s="20">
        <f>IFERROR(IF('Checklist'!D85="","",IF('Checklist'!L85="","",'Checklist'!L85-'Checklist'!K85)),"")</f>
        <v/>
      </c>
      <c r="N85" s="21" t="n"/>
      <c r="O85" s="17">
        <f>IFERROR(IF('Checklist'!D85="","",IF(OR('Checklist'!I85&lt;&gt;"",'Checklist'!N85&gt;=1),"Complete",IF('Checklist'!H85="","Not Scheduled",IF(TODAY()&gt;'Checklist'!H85,"Overdue",IF('Checklist'!H85-TODAY()&lt;='Parameters'!$E$3,"Due Soon","On Track"))))),"")</f>
        <v/>
      </c>
      <c r="P85" s="22">
        <f>IFERROR(IF(OR('Checklist'!D85="",'Checklist'!H85="",'Checklist'!O85="Complete"),"",'Checklist'!H85-TODAY()),"")</f>
        <v/>
      </c>
      <c r="Q85" s="16" t="n"/>
    </row>
    <row r="86">
      <c r="A86" s="15" t="n"/>
      <c r="B86" s="15" t="n"/>
      <c r="C86" s="15" t="n"/>
      <c r="D86" s="16" t="n"/>
      <c r="E86" s="23">
        <f>IFERROR(IF('Checklist'!C86="","",VLOOKUP('Checklist'!C86,'Parameters'!$A$3:$B$9,2,0)),"")</f>
        <v/>
      </c>
      <c r="F86" s="15" t="n"/>
      <c r="G86" s="32" t="n"/>
      <c r="H86" s="32" t="n"/>
      <c r="I86" s="32" t="n"/>
      <c r="J86" s="16" t="n"/>
      <c r="K86" s="19" t="n"/>
      <c r="L86" s="19" t="n"/>
      <c r="M86" s="24">
        <f>IFERROR(IF('Checklist'!D86="","",IF('Checklist'!L86="","",'Checklist'!L86-'Checklist'!K86)),"")</f>
        <v/>
      </c>
      <c r="N86" s="21" t="n"/>
      <c r="O86" s="23">
        <f>IFERROR(IF('Checklist'!D86="","",IF(OR('Checklist'!I86&lt;&gt;"",'Checklist'!N86&gt;=1),"Complete",IF('Checklist'!H86="","Not Scheduled",IF(TODAY()&gt;'Checklist'!H86,"Overdue",IF('Checklist'!H86-TODAY()&lt;='Parameters'!$E$3,"Due Soon","On Track"))))),"")</f>
        <v/>
      </c>
      <c r="P86" s="25">
        <f>IFERROR(IF(OR('Checklist'!D86="",'Checklist'!H86="",'Checklist'!O86="Complete"),"",'Checklist'!H86-TODAY()),"")</f>
        <v/>
      </c>
      <c r="Q86" s="16" t="n"/>
    </row>
    <row r="87">
      <c r="A87" s="15" t="n"/>
      <c r="B87" s="15" t="n"/>
      <c r="C87" s="15" t="n"/>
      <c r="D87" s="16" t="n"/>
      <c r="E87" s="17">
        <f>IFERROR(IF('Checklist'!C87="","",VLOOKUP('Checklist'!C87,'Parameters'!$A$3:$B$9,2,0)),"")</f>
        <v/>
      </c>
      <c r="F87" s="15" t="n"/>
      <c r="G87" s="32" t="n"/>
      <c r="H87" s="32" t="n"/>
      <c r="I87" s="32" t="n"/>
      <c r="J87" s="16" t="n"/>
      <c r="K87" s="19" t="n"/>
      <c r="L87" s="19" t="n"/>
      <c r="M87" s="20">
        <f>IFERROR(IF('Checklist'!D87="","",IF('Checklist'!L87="","",'Checklist'!L87-'Checklist'!K87)),"")</f>
        <v/>
      </c>
      <c r="N87" s="21" t="n"/>
      <c r="O87" s="17">
        <f>IFERROR(IF('Checklist'!D87="","",IF(OR('Checklist'!I87&lt;&gt;"",'Checklist'!N87&gt;=1),"Complete",IF('Checklist'!H87="","Not Scheduled",IF(TODAY()&gt;'Checklist'!H87,"Overdue",IF('Checklist'!H87-TODAY()&lt;='Parameters'!$E$3,"Due Soon","On Track"))))),"")</f>
        <v/>
      </c>
      <c r="P87" s="22">
        <f>IFERROR(IF(OR('Checklist'!D87="",'Checklist'!H87="",'Checklist'!O87="Complete"),"",'Checklist'!H87-TODAY()),"")</f>
        <v/>
      </c>
      <c r="Q87" s="16" t="n"/>
    </row>
    <row r="88">
      <c r="A88" s="15" t="n"/>
      <c r="B88" s="15" t="n"/>
      <c r="C88" s="15" t="n"/>
      <c r="D88" s="16" t="n"/>
      <c r="E88" s="23">
        <f>IFERROR(IF('Checklist'!C88="","",VLOOKUP('Checklist'!C88,'Parameters'!$A$3:$B$9,2,0)),"")</f>
        <v/>
      </c>
      <c r="F88" s="15" t="n"/>
      <c r="G88" s="32" t="n"/>
      <c r="H88" s="32" t="n"/>
      <c r="I88" s="32" t="n"/>
      <c r="J88" s="16" t="n"/>
      <c r="K88" s="19" t="n"/>
      <c r="L88" s="19" t="n"/>
      <c r="M88" s="24">
        <f>IFERROR(IF('Checklist'!D88="","",IF('Checklist'!L88="","",'Checklist'!L88-'Checklist'!K88)),"")</f>
        <v/>
      </c>
      <c r="N88" s="21" t="n"/>
      <c r="O88" s="23">
        <f>IFERROR(IF('Checklist'!D88="","",IF(OR('Checklist'!I88&lt;&gt;"",'Checklist'!N88&gt;=1),"Complete",IF('Checklist'!H88="","Not Scheduled",IF(TODAY()&gt;'Checklist'!H88,"Overdue",IF('Checklist'!H88-TODAY()&lt;='Parameters'!$E$3,"Due Soon","On Track"))))),"")</f>
        <v/>
      </c>
      <c r="P88" s="25">
        <f>IFERROR(IF(OR('Checklist'!D88="",'Checklist'!H88="",'Checklist'!O88="Complete"),"",'Checklist'!H88-TODAY()),"")</f>
        <v/>
      </c>
      <c r="Q88" s="16" t="n"/>
    </row>
    <row r="89">
      <c r="A89" s="15" t="n"/>
      <c r="B89" s="15" t="n"/>
      <c r="C89" s="15" t="n"/>
      <c r="D89" s="16" t="n"/>
      <c r="E89" s="17">
        <f>IFERROR(IF('Checklist'!C89="","",VLOOKUP('Checklist'!C89,'Parameters'!$A$3:$B$9,2,0)),"")</f>
        <v/>
      </c>
      <c r="F89" s="15" t="n"/>
      <c r="G89" s="32" t="n"/>
      <c r="H89" s="32" t="n"/>
      <c r="I89" s="32" t="n"/>
      <c r="J89" s="16" t="n"/>
      <c r="K89" s="19" t="n"/>
      <c r="L89" s="19" t="n"/>
      <c r="M89" s="20">
        <f>IFERROR(IF('Checklist'!D89="","",IF('Checklist'!L89="","",'Checklist'!L89-'Checklist'!K89)),"")</f>
        <v/>
      </c>
      <c r="N89" s="21" t="n"/>
      <c r="O89" s="17">
        <f>IFERROR(IF('Checklist'!D89="","",IF(OR('Checklist'!I89&lt;&gt;"",'Checklist'!N89&gt;=1),"Complete",IF('Checklist'!H89="","Not Scheduled",IF(TODAY()&gt;'Checklist'!H89,"Overdue",IF('Checklist'!H89-TODAY()&lt;='Parameters'!$E$3,"Due Soon","On Track"))))),"")</f>
        <v/>
      </c>
      <c r="P89" s="22">
        <f>IFERROR(IF(OR('Checklist'!D89="",'Checklist'!H89="",'Checklist'!O89="Complete"),"",'Checklist'!H89-TODAY()),"")</f>
        <v/>
      </c>
      <c r="Q89" s="16" t="n"/>
    </row>
    <row r="90">
      <c r="A90" s="15" t="n"/>
      <c r="B90" s="15" t="n"/>
      <c r="C90" s="15" t="n"/>
      <c r="D90" s="16" t="n"/>
      <c r="E90" s="23">
        <f>IFERROR(IF('Checklist'!C90="","",VLOOKUP('Checklist'!C90,'Parameters'!$A$3:$B$9,2,0)),"")</f>
        <v/>
      </c>
      <c r="F90" s="15" t="n"/>
      <c r="G90" s="32" t="n"/>
      <c r="H90" s="32" t="n"/>
      <c r="I90" s="32" t="n"/>
      <c r="J90" s="16" t="n"/>
      <c r="K90" s="19" t="n"/>
      <c r="L90" s="19" t="n"/>
      <c r="M90" s="24">
        <f>IFERROR(IF('Checklist'!D90="","",IF('Checklist'!L90="","",'Checklist'!L90-'Checklist'!K90)),"")</f>
        <v/>
      </c>
      <c r="N90" s="21" t="n"/>
      <c r="O90" s="23">
        <f>IFERROR(IF('Checklist'!D90="","",IF(OR('Checklist'!I90&lt;&gt;"",'Checklist'!N90&gt;=1),"Complete",IF('Checklist'!H90="","Not Scheduled",IF(TODAY()&gt;'Checklist'!H90,"Overdue",IF('Checklist'!H90-TODAY()&lt;='Parameters'!$E$3,"Due Soon","On Track"))))),"")</f>
        <v/>
      </c>
      <c r="P90" s="25">
        <f>IFERROR(IF(OR('Checklist'!D90="",'Checklist'!H90="",'Checklist'!O90="Complete"),"",'Checklist'!H90-TODAY()),"")</f>
        <v/>
      </c>
      <c r="Q90" s="16" t="n"/>
    </row>
    <row r="91">
      <c r="A91" s="15" t="n"/>
      <c r="B91" s="15" t="n"/>
      <c r="C91" s="15" t="n"/>
      <c r="D91" s="16" t="n"/>
      <c r="E91" s="17">
        <f>IFERROR(IF('Checklist'!C91="","",VLOOKUP('Checklist'!C91,'Parameters'!$A$3:$B$9,2,0)),"")</f>
        <v/>
      </c>
      <c r="F91" s="15" t="n"/>
      <c r="G91" s="32" t="n"/>
      <c r="H91" s="32" t="n"/>
      <c r="I91" s="32" t="n"/>
      <c r="J91" s="16" t="n"/>
      <c r="K91" s="19" t="n"/>
      <c r="L91" s="19" t="n"/>
      <c r="M91" s="20">
        <f>IFERROR(IF('Checklist'!D91="","",IF('Checklist'!L91="","",'Checklist'!L91-'Checklist'!K91)),"")</f>
        <v/>
      </c>
      <c r="N91" s="21" t="n"/>
      <c r="O91" s="17">
        <f>IFERROR(IF('Checklist'!D91="","",IF(OR('Checklist'!I91&lt;&gt;"",'Checklist'!N91&gt;=1),"Complete",IF('Checklist'!H91="","Not Scheduled",IF(TODAY()&gt;'Checklist'!H91,"Overdue",IF('Checklist'!H91-TODAY()&lt;='Parameters'!$E$3,"Due Soon","On Track"))))),"")</f>
        <v/>
      </c>
      <c r="P91" s="22">
        <f>IFERROR(IF(OR('Checklist'!D91="",'Checklist'!H91="",'Checklist'!O91="Complete"),"",'Checklist'!H91-TODAY()),"")</f>
        <v/>
      </c>
      <c r="Q91" s="16" t="n"/>
    </row>
    <row r="92">
      <c r="A92" s="15" t="n"/>
      <c r="B92" s="15" t="n"/>
      <c r="C92" s="15" t="n"/>
      <c r="D92" s="16" t="n"/>
      <c r="E92" s="23">
        <f>IFERROR(IF('Checklist'!C92="","",VLOOKUP('Checklist'!C92,'Parameters'!$A$3:$B$9,2,0)),"")</f>
        <v/>
      </c>
      <c r="F92" s="15" t="n"/>
      <c r="G92" s="32" t="n"/>
      <c r="H92" s="32" t="n"/>
      <c r="I92" s="32" t="n"/>
      <c r="J92" s="16" t="n"/>
      <c r="K92" s="19" t="n"/>
      <c r="L92" s="19" t="n"/>
      <c r="M92" s="24">
        <f>IFERROR(IF('Checklist'!D92="","",IF('Checklist'!L92="","",'Checklist'!L92-'Checklist'!K92)),"")</f>
        <v/>
      </c>
      <c r="N92" s="21" t="n"/>
      <c r="O92" s="23">
        <f>IFERROR(IF('Checklist'!D92="","",IF(OR('Checklist'!I92&lt;&gt;"",'Checklist'!N92&gt;=1),"Complete",IF('Checklist'!H92="","Not Scheduled",IF(TODAY()&gt;'Checklist'!H92,"Overdue",IF('Checklist'!H92-TODAY()&lt;='Parameters'!$E$3,"Due Soon","On Track"))))),"")</f>
        <v/>
      </c>
      <c r="P92" s="25">
        <f>IFERROR(IF(OR('Checklist'!D92="",'Checklist'!H92="",'Checklist'!O92="Complete"),"",'Checklist'!H92-TODAY()),"")</f>
        <v/>
      </c>
      <c r="Q92" s="16" t="n"/>
    </row>
    <row r="93">
      <c r="A93" s="15" t="n"/>
      <c r="B93" s="15" t="n"/>
      <c r="C93" s="15" t="n"/>
      <c r="D93" s="16" t="n"/>
      <c r="E93" s="17">
        <f>IFERROR(IF('Checklist'!C93="","",VLOOKUP('Checklist'!C93,'Parameters'!$A$3:$B$9,2,0)),"")</f>
        <v/>
      </c>
      <c r="F93" s="15" t="n"/>
      <c r="G93" s="32" t="n"/>
      <c r="H93" s="32" t="n"/>
      <c r="I93" s="32" t="n"/>
      <c r="J93" s="16" t="n"/>
      <c r="K93" s="19" t="n"/>
      <c r="L93" s="19" t="n"/>
      <c r="M93" s="20">
        <f>IFERROR(IF('Checklist'!D93="","",IF('Checklist'!L93="","",'Checklist'!L93-'Checklist'!K93)),"")</f>
        <v/>
      </c>
      <c r="N93" s="21" t="n"/>
      <c r="O93" s="17">
        <f>IFERROR(IF('Checklist'!D93="","",IF(OR('Checklist'!I93&lt;&gt;"",'Checklist'!N93&gt;=1),"Complete",IF('Checklist'!H93="","Not Scheduled",IF(TODAY()&gt;'Checklist'!H93,"Overdue",IF('Checklist'!H93-TODAY()&lt;='Parameters'!$E$3,"Due Soon","On Track"))))),"")</f>
        <v/>
      </c>
      <c r="P93" s="22">
        <f>IFERROR(IF(OR('Checklist'!D93="",'Checklist'!H93="",'Checklist'!O93="Complete"),"",'Checklist'!H93-TODAY()),"")</f>
        <v/>
      </c>
      <c r="Q93" s="16" t="n"/>
    </row>
    <row r="94">
      <c r="A94" s="15" t="n"/>
      <c r="B94" s="15" t="n"/>
      <c r="C94" s="15" t="n"/>
      <c r="D94" s="16" t="n"/>
      <c r="E94" s="23">
        <f>IFERROR(IF('Checklist'!C94="","",VLOOKUP('Checklist'!C94,'Parameters'!$A$3:$B$9,2,0)),"")</f>
        <v/>
      </c>
      <c r="F94" s="15" t="n"/>
      <c r="G94" s="32" t="n"/>
      <c r="H94" s="32" t="n"/>
      <c r="I94" s="32" t="n"/>
      <c r="J94" s="16" t="n"/>
      <c r="K94" s="19" t="n"/>
      <c r="L94" s="19" t="n"/>
      <c r="M94" s="24">
        <f>IFERROR(IF('Checklist'!D94="","",IF('Checklist'!L94="","",'Checklist'!L94-'Checklist'!K94)),"")</f>
        <v/>
      </c>
      <c r="N94" s="21" t="n"/>
      <c r="O94" s="23">
        <f>IFERROR(IF('Checklist'!D94="","",IF(OR('Checklist'!I94&lt;&gt;"",'Checklist'!N94&gt;=1),"Complete",IF('Checklist'!H94="","Not Scheduled",IF(TODAY()&gt;'Checklist'!H94,"Overdue",IF('Checklist'!H94-TODAY()&lt;='Parameters'!$E$3,"Due Soon","On Track"))))),"")</f>
        <v/>
      </c>
      <c r="P94" s="25">
        <f>IFERROR(IF(OR('Checklist'!D94="",'Checklist'!H94="",'Checklist'!O94="Complete"),"",'Checklist'!H94-TODAY()),"")</f>
        <v/>
      </c>
      <c r="Q94" s="16" t="n"/>
    </row>
    <row r="95">
      <c r="A95" s="15" t="n"/>
      <c r="B95" s="15" t="n"/>
      <c r="C95" s="15" t="n"/>
      <c r="D95" s="16" t="n"/>
      <c r="E95" s="17">
        <f>IFERROR(IF('Checklist'!C95="","",VLOOKUP('Checklist'!C95,'Parameters'!$A$3:$B$9,2,0)),"")</f>
        <v/>
      </c>
      <c r="F95" s="15" t="n"/>
      <c r="G95" s="32" t="n"/>
      <c r="H95" s="32" t="n"/>
      <c r="I95" s="32" t="n"/>
      <c r="J95" s="16" t="n"/>
      <c r="K95" s="19" t="n"/>
      <c r="L95" s="19" t="n"/>
      <c r="M95" s="20">
        <f>IFERROR(IF('Checklist'!D95="","",IF('Checklist'!L95="","",'Checklist'!L95-'Checklist'!K95)),"")</f>
        <v/>
      </c>
      <c r="N95" s="21" t="n"/>
      <c r="O95" s="17">
        <f>IFERROR(IF('Checklist'!D95="","",IF(OR('Checklist'!I95&lt;&gt;"",'Checklist'!N95&gt;=1),"Complete",IF('Checklist'!H95="","Not Scheduled",IF(TODAY()&gt;'Checklist'!H95,"Overdue",IF('Checklist'!H95-TODAY()&lt;='Parameters'!$E$3,"Due Soon","On Track"))))),"")</f>
        <v/>
      </c>
      <c r="P95" s="22">
        <f>IFERROR(IF(OR('Checklist'!D95="",'Checklist'!H95="",'Checklist'!O95="Complete"),"",'Checklist'!H95-TODAY()),"")</f>
        <v/>
      </c>
      <c r="Q95" s="16" t="n"/>
    </row>
    <row r="96">
      <c r="A96" s="15" t="n"/>
      <c r="B96" s="15" t="n"/>
      <c r="C96" s="15" t="n"/>
      <c r="D96" s="16" t="n"/>
      <c r="E96" s="23">
        <f>IFERROR(IF('Checklist'!C96="","",VLOOKUP('Checklist'!C96,'Parameters'!$A$3:$B$9,2,0)),"")</f>
        <v/>
      </c>
      <c r="F96" s="15" t="n"/>
      <c r="G96" s="32" t="n"/>
      <c r="H96" s="32" t="n"/>
      <c r="I96" s="32" t="n"/>
      <c r="J96" s="16" t="n"/>
      <c r="K96" s="19" t="n"/>
      <c r="L96" s="19" t="n"/>
      <c r="M96" s="24">
        <f>IFERROR(IF('Checklist'!D96="","",IF('Checklist'!L96="","",'Checklist'!L96-'Checklist'!K96)),"")</f>
        <v/>
      </c>
      <c r="N96" s="21" t="n"/>
      <c r="O96" s="23">
        <f>IFERROR(IF('Checklist'!D96="","",IF(OR('Checklist'!I96&lt;&gt;"",'Checklist'!N96&gt;=1),"Complete",IF('Checklist'!H96="","Not Scheduled",IF(TODAY()&gt;'Checklist'!H96,"Overdue",IF('Checklist'!H96-TODAY()&lt;='Parameters'!$E$3,"Due Soon","On Track"))))),"")</f>
        <v/>
      </c>
      <c r="P96" s="25">
        <f>IFERROR(IF(OR('Checklist'!D96="",'Checklist'!H96="",'Checklist'!O96="Complete"),"",'Checklist'!H96-TODAY()),"")</f>
        <v/>
      </c>
      <c r="Q96" s="16" t="n"/>
    </row>
    <row r="97">
      <c r="A97" s="15" t="n"/>
      <c r="B97" s="15" t="n"/>
      <c r="C97" s="15" t="n"/>
      <c r="D97" s="16" t="n"/>
      <c r="E97" s="17">
        <f>IFERROR(IF('Checklist'!C97="","",VLOOKUP('Checklist'!C97,'Parameters'!$A$3:$B$9,2,0)),"")</f>
        <v/>
      </c>
      <c r="F97" s="15" t="n"/>
      <c r="G97" s="32" t="n"/>
      <c r="H97" s="32" t="n"/>
      <c r="I97" s="32" t="n"/>
      <c r="J97" s="16" t="n"/>
      <c r="K97" s="19" t="n"/>
      <c r="L97" s="19" t="n"/>
      <c r="M97" s="20">
        <f>IFERROR(IF('Checklist'!D97="","",IF('Checklist'!L97="","",'Checklist'!L97-'Checklist'!K97)),"")</f>
        <v/>
      </c>
      <c r="N97" s="21" t="n"/>
      <c r="O97" s="17">
        <f>IFERROR(IF('Checklist'!D97="","",IF(OR('Checklist'!I97&lt;&gt;"",'Checklist'!N97&gt;=1),"Complete",IF('Checklist'!H97="","Not Scheduled",IF(TODAY()&gt;'Checklist'!H97,"Overdue",IF('Checklist'!H97-TODAY()&lt;='Parameters'!$E$3,"Due Soon","On Track"))))),"")</f>
        <v/>
      </c>
      <c r="P97" s="22">
        <f>IFERROR(IF(OR('Checklist'!D97="",'Checklist'!H97="",'Checklist'!O97="Complete"),"",'Checklist'!H97-TODAY()),"")</f>
        <v/>
      </c>
      <c r="Q97" s="16" t="n"/>
    </row>
    <row r="98">
      <c r="A98" s="15" t="n"/>
      <c r="B98" s="15" t="n"/>
      <c r="C98" s="15" t="n"/>
      <c r="D98" s="16" t="n"/>
      <c r="E98" s="23">
        <f>IFERROR(IF('Checklist'!C98="","",VLOOKUP('Checklist'!C98,'Parameters'!$A$3:$B$9,2,0)),"")</f>
        <v/>
      </c>
      <c r="F98" s="15" t="n"/>
      <c r="G98" s="32" t="n"/>
      <c r="H98" s="32" t="n"/>
      <c r="I98" s="32" t="n"/>
      <c r="J98" s="16" t="n"/>
      <c r="K98" s="19" t="n"/>
      <c r="L98" s="19" t="n"/>
      <c r="M98" s="24">
        <f>IFERROR(IF('Checklist'!D98="","",IF('Checklist'!L98="","",'Checklist'!L98-'Checklist'!K98)),"")</f>
        <v/>
      </c>
      <c r="N98" s="21" t="n"/>
      <c r="O98" s="23">
        <f>IFERROR(IF('Checklist'!D98="","",IF(OR('Checklist'!I98&lt;&gt;"",'Checklist'!N98&gt;=1),"Complete",IF('Checklist'!H98="","Not Scheduled",IF(TODAY()&gt;'Checklist'!H98,"Overdue",IF('Checklist'!H98-TODAY()&lt;='Parameters'!$E$3,"Due Soon","On Track"))))),"")</f>
        <v/>
      </c>
      <c r="P98" s="25">
        <f>IFERROR(IF(OR('Checklist'!D98="",'Checklist'!H98="",'Checklist'!O98="Complete"),"",'Checklist'!H98-TODAY()),"")</f>
        <v/>
      </c>
      <c r="Q98" s="16" t="n"/>
    </row>
    <row r="99">
      <c r="A99" s="15" t="n"/>
      <c r="B99" s="15" t="n"/>
      <c r="C99" s="15" t="n"/>
      <c r="D99" s="16" t="n"/>
      <c r="E99" s="17">
        <f>IFERROR(IF('Checklist'!C99="","",VLOOKUP('Checklist'!C99,'Parameters'!$A$3:$B$9,2,0)),"")</f>
        <v/>
      </c>
      <c r="F99" s="15" t="n"/>
      <c r="G99" s="32" t="n"/>
      <c r="H99" s="32" t="n"/>
      <c r="I99" s="32" t="n"/>
      <c r="J99" s="16" t="n"/>
      <c r="K99" s="19" t="n"/>
      <c r="L99" s="19" t="n"/>
      <c r="M99" s="20">
        <f>IFERROR(IF('Checklist'!D99="","",IF('Checklist'!L99="","",'Checklist'!L99-'Checklist'!K99)),"")</f>
        <v/>
      </c>
      <c r="N99" s="21" t="n"/>
      <c r="O99" s="17">
        <f>IFERROR(IF('Checklist'!D99="","",IF(OR('Checklist'!I99&lt;&gt;"",'Checklist'!N99&gt;=1),"Complete",IF('Checklist'!H99="","Not Scheduled",IF(TODAY()&gt;'Checklist'!H99,"Overdue",IF('Checklist'!H99-TODAY()&lt;='Parameters'!$E$3,"Due Soon","On Track"))))),"")</f>
        <v/>
      </c>
      <c r="P99" s="22">
        <f>IFERROR(IF(OR('Checklist'!D99="",'Checklist'!H99="",'Checklist'!O99="Complete"),"",'Checklist'!H99-TODAY()),"")</f>
        <v/>
      </c>
      <c r="Q99" s="16" t="n"/>
    </row>
    <row r="100">
      <c r="A100" s="15" t="n"/>
      <c r="B100" s="15" t="n"/>
      <c r="C100" s="15" t="n"/>
      <c r="D100" s="16" t="n"/>
      <c r="E100" s="23">
        <f>IFERROR(IF('Checklist'!C100="","",VLOOKUP('Checklist'!C100,'Parameters'!$A$3:$B$9,2,0)),"")</f>
        <v/>
      </c>
      <c r="F100" s="15" t="n"/>
      <c r="G100" s="32" t="n"/>
      <c r="H100" s="32" t="n"/>
      <c r="I100" s="32" t="n"/>
      <c r="J100" s="16" t="n"/>
      <c r="K100" s="19" t="n"/>
      <c r="L100" s="19" t="n"/>
      <c r="M100" s="24">
        <f>IFERROR(IF('Checklist'!D100="","",IF('Checklist'!L100="","",'Checklist'!L100-'Checklist'!K100)),"")</f>
        <v/>
      </c>
      <c r="N100" s="21" t="n"/>
      <c r="O100" s="23">
        <f>IFERROR(IF('Checklist'!D100="","",IF(OR('Checklist'!I100&lt;&gt;"",'Checklist'!N100&gt;=1),"Complete",IF('Checklist'!H100="","Not Scheduled",IF(TODAY()&gt;'Checklist'!H100,"Overdue",IF('Checklist'!H100-TODAY()&lt;='Parameters'!$E$3,"Due Soon","On Track"))))),"")</f>
        <v/>
      </c>
      <c r="P100" s="25">
        <f>IFERROR(IF(OR('Checklist'!D100="",'Checklist'!H100="",'Checklist'!O100="Complete"),"",'Checklist'!H100-TODAY()),"")</f>
        <v/>
      </c>
      <c r="Q100" s="16" t="n"/>
    </row>
    <row r="101">
      <c r="A101" s="15" t="n"/>
      <c r="B101" s="15" t="n"/>
      <c r="C101" s="15" t="n"/>
      <c r="D101" s="16" t="n"/>
      <c r="E101" s="17">
        <f>IFERROR(IF('Checklist'!C101="","",VLOOKUP('Checklist'!C101,'Parameters'!$A$3:$B$9,2,0)),"")</f>
        <v/>
      </c>
      <c r="F101" s="15" t="n"/>
      <c r="G101" s="32" t="n"/>
      <c r="H101" s="32" t="n"/>
      <c r="I101" s="32" t="n"/>
      <c r="J101" s="16" t="n"/>
      <c r="K101" s="19" t="n"/>
      <c r="L101" s="19" t="n"/>
      <c r="M101" s="20">
        <f>IFERROR(IF('Checklist'!D101="","",IF('Checklist'!L101="","",'Checklist'!L101-'Checklist'!K101)),"")</f>
        <v/>
      </c>
      <c r="N101" s="21" t="n"/>
      <c r="O101" s="17">
        <f>IFERROR(IF('Checklist'!D101="","",IF(OR('Checklist'!I101&lt;&gt;"",'Checklist'!N101&gt;=1),"Complete",IF('Checklist'!H101="","Not Scheduled",IF(TODAY()&gt;'Checklist'!H101,"Overdue",IF('Checklist'!H101-TODAY()&lt;='Parameters'!$E$3,"Due Soon","On Track"))))),"")</f>
        <v/>
      </c>
      <c r="P101" s="22">
        <f>IFERROR(IF(OR('Checklist'!D101="",'Checklist'!H101="",'Checklist'!O101="Complete"),"",'Checklist'!H101-TODAY()),"")</f>
        <v/>
      </c>
      <c r="Q101" s="16" t="n"/>
    </row>
    <row r="102">
      <c r="A102" s="15" t="n"/>
      <c r="B102" s="15" t="n"/>
      <c r="C102" s="15" t="n"/>
      <c r="D102" s="16" t="n"/>
      <c r="E102" s="23">
        <f>IFERROR(IF('Checklist'!C102="","",VLOOKUP('Checklist'!C102,'Parameters'!$A$3:$B$9,2,0)),"")</f>
        <v/>
      </c>
      <c r="F102" s="15" t="n"/>
      <c r="G102" s="32" t="n"/>
      <c r="H102" s="32" t="n"/>
      <c r="I102" s="32" t="n"/>
      <c r="J102" s="16" t="n"/>
      <c r="K102" s="19" t="n"/>
      <c r="L102" s="19" t="n"/>
      <c r="M102" s="24">
        <f>IFERROR(IF('Checklist'!D102="","",IF('Checklist'!L102="","",'Checklist'!L102-'Checklist'!K102)),"")</f>
        <v/>
      </c>
      <c r="N102" s="21" t="n"/>
      <c r="O102" s="23">
        <f>IFERROR(IF('Checklist'!D102="","",IF(OR('Checklist'!I102&lt;&gt;"",'Checklist'!N102&gt;=1),"Complete",IF('Checklist'!H102="","Not Scheduled",IF(TODAY()&gt;'Checklist'!H102,"Overdue",IF('Checklist'!H102-TODAY()&lt;='Parameters'!$E$3,"Due Soon","On Track"))))),"")</f>
        <v/>
      </c>
      <c r="P102" s="25">
        <f>IFERROR(IF(OR('Checklist'!D102="",'Checklist'!H102="",'Checklist'!O102="Complete"),"",'Checklist'!H102-TODAY()),"")</f>
        <v/>
      </c>
      <c r="Q102" s="16" t="n"/>
    </row>
    <row r="103">
      <c r="A103" s="15" t="n"/>
      <c r="B103" s="15" t="n"/>
      <c r="C103" s="15" t="n"/>
      <c r="D103" s="16" t="n"/>
      <c r="E103" s="17">
        <f>IFERROR(IF('Checklist'!C103="","",VLOOKUP('Checklist'!C103,'Parameters'!$A$3:$B$9,2,0)),"")</f>
        <v/>
      </c>
      <c r="F103" s="15" t="n"/>
      <c r="G103" s="32" t="n"/>
      <c r="H103" s="32" t="n"/>
      <c r="I103" s="32" t="n"/>
      <c r="J103" s="16" t="n"/>
      <c r="K103" s="19" t="n"/>
      <c r="L103" s="19" t="n"/>
      <c r="M103" s="20">
        <f>IFERROR(IF('Checklist'!D103="","",IF('Checklist'!L103="","",'Checklist'!L103-'Checklist'!K103)),"")</f>
        <v/>
      </c>
      <c r="N103" s="21" t="n"/>
      <c r="O103" s="17">
        <f>IFERROR(IF('Checklist'!D103="","",IF(OR('Checklist'!I103&lt;&gt;"",'Checklist'!N103&gt;=1),"Complete",IF('Checklist'!H103="","Not Scheduled",IF(TODAY()&gt;'Checklist'!H103,"Overdue",IF('Checklist'!H103-TODAY()&lt;='Parameters'!$E$3,"Due Soon","On Track"))))),"")</f>
        <v/>
      </c>
      <c r="P103" s="22">
        <f>IFERROR(IF(OR('Checklist'!D103="",'Checklist'!H103="",'Checklist'!O103="Complete"),"",'Checklist'!H103-TODAY()),"")</f>
        <v/>
      </c>
      <c r="Q103" s="16" t="n"/>
    </row>
    <row r="104">
      <c r="A104" s="15" t="n"/>
      <c r="B104" s="15" t="n"/>
      <c r="C104" s="15" t="n"/>
      <c r="D104" s="16" t="n"/>
      <c r="E104" s="23">
        <f>IFERROR(IF('Checklist'!C104="","",VLOOKUP('Checklist'!C104,'Parameters'!$A$3:$B$9,2,0)),"")</f>
        <v/>
      </c>
      <c r="F104" s="15" t="n"/>
      <c r="G104" s="32" t="n"/>
      <c r="H104" s="32" t="n"/>
      <c r="I104" s="32" t="n"/>
      <c r="J104" s="16" t="n"/>
      <c r="K104" s="19" t="n"/>
      <c r="L104" s="19" t="n"/>
      <c r="M104" s="24">
        <f>IFERROR(IF('Checklist'!D104="","",IF('Checklist'!L104="","",'Checklist'!L104-'Checklist'!K104)),"")</f>
        <v/>
      </c>
      <c r="N104" s="21" t="n"/>
      <c r="O104" s="23">
        <f>IFERROR(IF('Checklist'!D104="","",IF(OR('Checklist'!I104&lt;&gt;"",'Checklist'!N104&gt;=1),"Complete",IF('Checklist'!H104="","Not Scheduled",IF(TODAY()&gt;'Checklist'!H104,"Overdue",IF('Checklist'!H104-TODAY()&lt;='Parameters'!$E$3,"Due Soon","On Track"))))),"")</f>
        <v/>
      </c>
      <c r="P104" s="25">
        <f>IFERROR(IF(OR('Checklist'!D104="",'Checklist'!H104="",'Checklist'!O104="Complete"),"",'Checklist'!H104-TODAY()),"")</f>
        <v/>
      </c>
      <c r="Q104" s="16" t="n"/>
    </row>
    <row r="105">
      <c r="A105" s="15" t="n"/>
      <c r="B105" s="15" t="n"/>
      <c r="C105" s="15" t="n"/>
      <c r="D105" s="16" t="n"/>
      <c r="E105" s="17">
        <f>IFERROR(IF('Checklist'!C105="","",VLOOKUP('Checklist'!C105,'Parameters'!$A$3:$B$9,2,0)),"")</f>
        <v/>
      </c>
      <c r="F105" s="15" t="n"/>
      <c r="G105" s="32" t="n"/>
      <c r="H105" s="32" t="n"/>
      <c r="I105" s="32" t="n"/>
      <c r="J105" s="16" t="n"/>
      <c r="K105" s="19" t="n"/>
      <c r="L105" s="19" t="n"/>
      <c r="M105" s="20">
        <f>IFERROR(IF('Checklist'!D105="","",IF('Checklist'!L105="","",'Checklist'!L105-'Checklist'!K105)),"")</f>
        <v/>
      </c>
      <c r="N105" s="21" t="n"/>
      <c r="O105" s="17">
        <f>IFERROR(IF('Checklist'!D105="","",IF(OR('Checklist'!I105&lt;&gt;"",'Checklist'!N105&gt;=1),"Complete",IF('Checklist'!H105="","Not Scheduled",IF(TODAY()&gt;'Checklist'!H105,"Overdue",IF('Checklist'!H105-TODAY()&lt;='Parameters'!$E$3,"Due Soon","On Track"))))),"")</f>
        <v/>
      </c>
      <c r="P105" s="22">
        <f>IFERROR(IF(OR('Checklist'!D105="",'Checklist'!H105="",'Checklist'!O105="Complete"),"",'Checklist'!H105-TODAY()),"")</f>
        <v/>
      </c>
      <c r="Q105" s="16" t="n"/>
    </row>
    <row r="106">
      <c r="A106" s="15" t="n"/>
      <c r="B106" s="15" t="n"/>
      <c r="C106" s="15" t="n"/>
      <c r="D106" s="16" t="n"/>
      <c r="E106" s="23">
        <f>IFERROR(IF('Checklist'!C106="","",VLOOKUP('Checklist'!C106,'Parameters'!$A$3:$B$9,2,0)),"")</f>
        <v/>
      </c>
      <c r="F106" s="15" t="n"/>
      <c r="G106" s="32" t="n"/>
      <c r="H106" s="32" t="n"/>
      <c r="I106" s="32" t="n"/>
      <c r="J106" s="16" t="n"/>
      <c r="K106" s="19" t="n"/>
      <c r="L106" s="19" t="n"/>
      <c r="M106" s="24">
        <f>IFERROR(IF('Checklist'!D106="","",IF('Checklist'!L106="","",'Checklist'!L106-'Checklist'!K106)),"")</f>
        <v/>
      </c>
      <c r="N106" s="21" t="n"/>
      <c r="O106" s="23">
        <f>IFERROR(IF('Checklist'!D106="","",IF(OR('Checklist'!I106&lt;&gt;"",'Checklist'!N106&gt;=1),"Complete",IF('Checklist'!H106="","Not Scheduled",IF(TODAY()&gt;'Checklist'!H106,"Overdue",IF('Checklist'!H106-TODAY()&lt;='Parameters'!$E$3,"Due Soon","On Track"))))),"")</f>
        <v/>
      </c>
      <c r="P106" s="25">
        <f>IFERROR(IF(OR('Checklist'!D106="",'Checklist'!H106="",'Checklist'!O106="Complete"),"",'Checklist'!H106-TODAY()),"")</f>
        <v/>
      </c>
      <c r="Q106" s="16" t="n"/>
    </row>
    <row r="107">
      <c r="A107" s="15" t="n"/>
      <c r="B107" s="15" t="n"/>
      <c r="C107" s="15" t="n"/>
      <c r="D107" s="16" t="n"/>
      <c r="E107" s="17">
        <f>IFERROR(IF('Checklist'!C107="","",VLOOKUP('Checklist'!C107,'Parameters'!$A$3:$B$9,2,0)),"")</f>
        <v/>
      </c>
      <c r="F107" s="15" t="n"/>
      <c r="G107" s="32" t="n"/>
      <c r="H107" s="32" t="n"/>
      <c r="I107" s="32" t="n"/>
      <c r="J107" s="16" t="n"/>
      <c r="K107" s="19" t="n"/>
      <c r="L107" s="19" t="n"/>
      <c r="M107" s="20">
        <f>IFERROR(IF('Checklist'!D107="","",IF('Checklist'!L107="","",'Checklist'!L107-'Checklist'!K107)),"")</f>
        <v/>
      </c>
      <c r="N107" s="21" t="n"/>
      <c r="O107" s="17">
        <f>IFERROR(IF('Checklist'!D107="","",IF(OR('Checklist'!I107&lt;&gt;"",'Checklist'!N107&gt;=1),"Complete",IF('Checklist'!H107="","Not Scheduled",IF(TODAY()&gt;'Checklist'!H107,"Overdue",IF('Checklist'!H107-TODAY()&lt;='Parameters'!$E$3,"Due Soon","On Track"))))),"")</f>
        <v/>
      </c>
      <c r="P107" s="22">
        <f>IFERROR(IF(OR('Checklist'!D107="",'Checklist'!H107="",'Checklist'!O107="Complete"),"",'Checklist'!H107-TODAY()),"")</f>
        <v/>
      </c>
      <c r="Q107" s="16" t="n"/>
    </row>
    <row r="108">
      <c r="A108" s="15" t="n"/>
      <c r="B108" s="15" t="n"/>
      <c r="C108" s="15" t="n"/>
      <c r="D108" s="16" t="n"/>
      <c r="E108" s="23">
        <f>IFERROR(IF('Checklist'!C108="","",VLOOKUP('Checklist'!C108,'Parameters'!$A$3:$B$9,2,0)),"")</f>
        <v/>
      </c>
      <c r="F108" s="15" t="n"/>
      <c r="G108" s="32" t="n"/>
      <c r="H108" s="32" t="n"/>
      <c r="I108" s="32" t="n"/>
      <c r="J108" s="16" t="n"/>
      <c r="K108" s="19" t="n"/>
      <c r="L108" s="19" t="n"/>
      <c r="M108" s="24">
        <f>IFERROR(IF('Checklist'!D108="","",IF('Checklist'!L108="","",'Checklist'!L108-'Checklist'!K108)),"")</f>
        <v/>
      </c>
      <c r="N108" s="21" t="n"/>
      <c r="O108" s="23">
        <f>IFERROR(IF('Checklist'!D108="","",IF(OR('Checklist'!I108&lt;&gt;"",'Checklist'!N108&gt;=1),"Complete",IF('Checklist'!H108="","Not Scheduled",IF(TODAY()&gt;'Checklist'!H108,"Overdue",IF('Checklist'!H108-TODAY()&lt;='Parameters'!$E$3,"Due Soon","On Track"))))),"")</f>
        <v/>
      </c>
      <c r="P108" s="25">
        <f>IFERROR(IF(OR('Checklist'!D108="",'Checklist'!H108="",'Checklist'!O108="Complete"),"",'Checklist'!H108-TODAY()),"")</f>
        <v/>
      </c>
      <c r="Q108" s="16" t="n"/>
    </row>
    <row r="109">
      <c r="A109" s="15" t="n"/>
      <c r="B109" s="15" t="n"/>
      <c r="C109" s="15" t="n"/>
      <c r="D109" s="16" t="n"/>
      <c r="E109" s="17">
        <f>IFERROR(IF('Checklist'!C109="","",VLOOKUP('Checklist'!C109,'Parameters'!$A$3:$B$9,2,0)),"")</f>
        <v/>
      </c>
      <c r="F109" s="15" t="n"/>
      <c r="G109" s="32" t="n"/>
      <c r="H109" s="32" t="n"/>
      <c r="I109" s="32" t="n"/>
      <c r="J109" s="16" t="n"/>
      <c r="K109" s="19" t="n"/>
      <c r="L109" s="19" t="n"/>
      <c r="M109" s="20">
        <f>IFERROR(IF('Checklist'!D109="","",IF('Checklist'!L109="","",'Checklist'!L109-'Checklist'!K109)),"")</f>
        <v/>
      </c>
      <c r="N109" s="21" t="n"/>
      <c r="O109" s="17">
        <f>IFERROR(IF('Checklist'!D109="","",IF(OR('Checklist'!I109&lt;&gt;"",'Checklist'!N109&gt;=1),"Complete",IF('Checklist'!H109="","Not Scheduled",IF(TODAY()&gt;'Checklist'!H109,"Overdue",IF('Checklist'!H109-TODAY()&lt;='Parameters'!$E$3,"Due Soon","On Track"))))),"")</f>
        <v/>
      </c>
      <c r="P109" s="22">
        <f>IFERROR(IF(OR('Checklist'!D109="",'Checklist'!H109="",'Checklist'!O109="Complete"),"",'Checklist'!H109-TODAY()),"")</f>
        <v/>
      </c>
      <c r="Q109" s="16" t="n"/>
    </row>
    <row r="110">
      <c r="A110" s="15" t="n"/>
      <c r="B110" s="15" t="n"/>
      <c r="C110" s="15" t="n"/>
      <c r="D110" s="16" t="n"/>
      <c r="E110" s="23">
        <f>IFERROR(IF('Checklist'!C110="","",VLOOKUP('Checklist'!C110,'Parameters'!$A$3:$B$9,2,0)),"")</f>
        <v/>
      </c>
      <c r="F110" s="15" t="n"/>
      <c r="G110" s="32" t="n"/>
      <c r="H110" s="32" t="n"/>
      <c r="I110" s="32" t="n"/>
      <c r="J110" s="16" t="n"/>
      <c r="K110" s="19" t="n"/>
      <c r="L110" s="19" t="n"/>
      <c r="M110" s="24">
        <f>IFERROR(IF('Checklist'!D110="","",IF('Checklist'!L110="","",'Checklist'!L110-'Checklist'!K110)),"")</f>
        <v/>
      </c>
      <c r="N110" s="21" t="n"/>
      <c r="O110" s="23">
        <f>IFERROR(IF('Checklist'!D110="","",IF(OR('Checklist'!I110&lt;&gt;"",'Checklist'!N110&gt;=1),"Complete",IF('Checklist'!H110="","Not Scheduled",IF(TODAY()&gt;'Checklist'!H110,"Overdue",IF('Checklist'!H110-TODAY()&lt;='Parameters'!$E$3,"Due Soon","On Track"))))),"")</f>
        <v/>
      </c>
      <c r="P110" s="25">
        <f>IFERROR(IF(OR('Checklist'!D110="",'Checklist'!H110="",'Checklist'!O110="Complete"),"",'Checklist'!H110-TODAY()),"")</f>
        <v/>
      </c>
      <c r="Q110" s="16" t="n"/>
    </row>
    <row r="111">
      <c r="A111" s="15" t="n"/>
      <c r="B111" s="15" t="n"/>
      <c r="C111" s="15" t="n"/>
      <c r="D111" s="16" t="n"/>
      <c r="E111" s="17">
        <f>IFERROR(IF('Checklist'!C111="","",VLOOKUP('Checklist'!C111,'Parameters'!$A$3:$B$9,2,0)),"")</f>
        <v/>
      </c>
      <c r="F111" s="15" t="n"/>
      <c r="G111" s="32" t="n"/>
      <c r="H111" s="32" t="n"/>
      <c r="I111" s="32" t="n"/>
      <c r="J111" s="16" t="n"/>
      <c r="K111" s="19" t="n"/>
      <c r="L111" s="19" t="n"/>
      <c r="M111" s="20">
        <f>IFERROR(IF('Checklist'!D111="","",IF('Checklist'!L111="","",'Checklist'!L111-'Checklist'!K111)),"")</f>
        <v/>
      </c>
      <c r="N111" s="21" t="n"/>
      <c r="O111" s="17">
        <f>IFERROR(IF('Checklist'!D111="","",IF(OR('Checklist'!I111&lt;&gt;"",'Checklist'!N111&gt;=1),"Complete",IF('Checklist'!H111="","Not Scheduled",IF(TODAY()&gt;'Checklist'!H111,"Overdue",IF('Checklist'!H111-TODAY()&lt;='Parameters'!$E$3,"Due Soon","On Track"))))),"")</f>
        <v/>
      </c>
      <c r="P111" s="22">
        <f>IFERROR(IF(OR('Checklist'!D111="",'Checklist'!H111="",'Checklist'!O111="Complete"),"",'Checklist'!H111-TODAY()),"")</f>
        <v/>
      </c>
      <c r="Q111" s="16" t="n"/>
    </row>
  </sheetData>
  <autoFilter ref="A2:Q111"/>
  <mergeCells count="1">
    <mergeCell ref="A1:Q1"/>
  </mergeCells>
  <conditionalFormatting sqref="O3:O111">
    <cfRule type="expression" priority="1" dxfId="0" stopIfTrue="1">
      <formula>O3="Complete"</formula>
    </cfRule>
    <cfRule type="expression" priority="2" dxfId="1" stopIfTrue="1">
      <formula>O3="Overdue"</formula>
    </cfRule>
    <cfRule type="expression" priority="3" dxfId="2" stopIfTrue="1">
      <formula>O3="Due Soon"</formula>
    </cfRule>
  </conditionalFormatting>
  <conditionalFormatting sqref="M3:M111">
    <cfRule type="cellIs" priority="4" operator="greaterThan" dxfId="1">
      <formula>0</formula>
    </cfRule>
    <cfRule type="cellIs" priority="5" operator="lessThanOrEqual" dxfId="0">
      <formula>0</formula>
    </cfRule>
  </conditionalFormatting>
  <dataValidations count="6">
    <dataValidation sqref="B3:B111" showDropDown="0" showInputMessage="0" showErrorMessage="0" allowBlank="0" type="list">
      <formula1>"Planning,Pre-Opening,Opening Week,Post-Opening"</formula1>
    </dataValidation>
    <dataValidation sqref="C3:C111" showDropDown="0" showInputMessage="0" showErrorMessage="0" allowBlank="0" type="list">
      <formula1>"Executive Office,Front Office,Housekeeping,Food &amp; Beverage,Engineering,Sales &amp; Marketing,Finance &amp; HR"</formula1>
    </dataValidation>
    <dataValidation sqref="F3:F111" showDropDown="0" showInputMessage="0" showErrorMessage="0" allowBlank="0" type="list">
      <formula1>"Critical,High,Medium,Low"</formula1>
    </dataValidation>
    <dataValidation sqref="G3:I111" showDropDown="0" showInputMessage="0" showErrorMessage="0" allowBlank="0" type="date" operator="between">
      <formula1>DATE(2000,1,1)</formula1>
      <formula2>DATE(2100,12,31)</formula2>
    </dataValidation>
    <dataValidation sqref="K3:L111" showDropDown="0" showInputMessage="0" showErrorMessage="0" allowBlank="0" type="decimal" operator="greaterThanOrEqual">
      <formula1>0</formula1>
    </dataValidation>
    <dataValidation sqref="N3:N111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4" customWidth="1" min="3" max="3"/>
    <col width="27" customWidth="1" min="4" max="4"/>
    <col width="24" customWidth="1" min="5" max="5"/>
    <col width="34" customWidth="1" min="6" max="6"/>
  </cols>
  <sheetData>
    <row r="1" ht="30" customHeight="1">
      <c r="A1" s="1" t="inlineStr">
        <is>
          <t>Opening Checklist Parameters</t>
        </is>
      </c>
    </row>
    <row r="2">
      <c r="A2" s="8" t="inlineStr">
        <is>
          <t>Department</t>
        </is>
      </c>
      <c r="B2" s="8" t="inlineStr">
        <is>
          <t>Default Assigned Lead</t>
        </is>
      </c>
      <c r="D2" s="8" t="inlineStr">
        <is>
          <t>Assumption</t>
        </is>
      </c>
      <c r="E2" s="8" t="inlineStr">
        <is>
          <t>Editable Value</t>
        </is>
      </c>
      <c r="F2" s="8" t="inlineStr">
        <is>
          <t>Use</t>
        </is>
      </c>
    </row>
    <row r="3">
      <c r="A3" s="26" t="inlineStr">
        <is>
          <t>Executive Office</t>
        </is>
      </c>
      <c r="B3" s="26" t="inlineStr">
        <is>
          <t>General Manager</t>
        </is>
      </c>
      <c r="D3" s="27" t="inlineStr">
        <is>
          <t>Due Soon Window (Days)</t>
        </is>
      </c>
      <c r="E3" s="16" t="n">
        <v>14</v>
      </c>
      <c r="F3" s="27" t="inlineStr">
        <is>
          <t>Controls the Due Soon status</t>
        </is>
      </c>
    </row>
    <row r="4">
      <c r="A4" s="26" t="inlineStr">
        <is>
          <t>Front Office</t>
        </is>
      </c>
      <c r="B4" s="26" t="inlineStr">
        <is>
          <t>Director of Front Office</t>
        </is>
      </c>
      <c r="D4" s="27" t="inlineStr">
        <is>
          <t>Hotel Name</t>
        </is>
      </c>
      <c r="E4" s="16" t="inlineStr">
        <is>
          <t>Harbor Point Hotel</t>
        </is>
      </c>
      <c r="F4" s="27" t="inlineStr">
        <is>
          <t>Editable property reference</t>
        </is>
      </c>
    </row>
    <row r="5">
      <c r="A5" s="26" t="inlineStr">
        <is>
          <t>Housekeeping</t>
        </is>
      </c>
      <c r="B5" s="26" t="inlineStr">
        <is>
          <t>Executive Housekeeper</t>
        </is>
      </c>
      <c r="D5" s="27" t="inlineStr">
        <is>
          <t>Target Opening Date</t>
        </is>
      </c>
      <c r="E5" s="33" t="n">
        <v>46316</v>
      </c>
      <c r="F5" s="27" t="inlineStr">
        <is>
          <t>Planning reference only</t>
        </is>
      </c>
    </row>
    <row r="6">
      <c r="A6" s="26" t="inlineStr">
        <is>
          <t>Food &amp; Beverage</t>
        </is>
      </c>
      <c r="B6" s="26" t="inlineStr">
        <is>
          <t>Director of Food &amp; Beverage</t>
        </is>
      </c>
      <c r="D6" s="27" t="inlineStr">
        <is>
          <t>Opening Budget</t>
        </is>
      </c>
      <c r="E6" s="29" t="n">
        <v>275000</v>
      </c>
      <c r="F6" s="27" t="inlineStr">
        <is>
          <t>Leadership planning assumption</t>
        </is>
      </c>
    </row>
    <row r="7">
      <c r="A7" s="26" t="inlineStr">
        <is>
          <t>Engineering</t>
        </is>
      </c>
      <c r="B7" s="26" t="inlineStr">
        <is>
          <t>Chief Engineer</t>
        </is>
      </c>
    </row>
    <row r="8">
      <c r="A8" s="26" t="inlineStr">
        <is>
          <t>Sales &amp; Marketing</t>
        </is>
      </c>
      <c r="B8" s="26" t="inlineStr">
        <is>
          <t>Director of Sales</t>
        </is>
      </c>
    </row>
    <row r="9">
      <c r="A9" s="26" t="inlineStr">
        <is>
          <t>Finance &amp; HR</t>
        </is>
      </c>
      <c r="B9" s="26" t="inlineStr">
        <is>
          <t>Director of Finance &amp; People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42" customWidth="1" min="3" max="3"/>
    <col width="38" customWidth="1" min="4" max="4"/>
    <col width="38" customWidth="1" min="5" max="5"/>
    <col width="40" customWidth="1" min="6" max="6"/>
  </cols>
  <sheetData>
    <row r="1" ht="30" customHeight="1">
      <c r="A1" s="1" t="inlineStr">
        <is>
          <t>Workbook Instructions</t>
        </is>
      </c>
    </row>
    <row r="3">
      <c r="A3" s="8" t="inlineStr">
        <is>
          <t>Sheet</t>
        </is>
      </c>
      <c r="B3" s="8" t="inlineStr">
        <is>
          <t>Purpose</t>
        </is>
      </c>
      <c r="C3" s="8" t="inlineStr">
        <is>
          <t>Editable Inputs</t>
        </is>
      </c>
      <c r="D3" s="8" t="inlineStr">
        <is>
          <t>Calculated Fields</t>
        </is>
      </c>
      <c r="E3" s="8" t="inlineStr">
        <is>
          <t>Recommended Use</t>
        </is>
      </c>
      <c r="F3" s="8" t="inlineStr">
        <is>
          <t>Notes</t>
        </is>
      </c>
    </row>
    <row r="4" ht="65" customHeight="1">
      <c r="A4" s="30" t="inlineStr">
        <is>
          <t>Dashboard</t>
        </is>
      </c>
      <c r="B4" s="30" t="inlineStr">
        <is>
          <t>Summarizes readiness, deadlines, budget, and department progress.</t>
        </is>
      </c>
      <c r="C4" s="30" t="inlineStr">
        <is>
          <t>None</t>
        </is>
      </c>
      <c r="D4" s="30" t="inlineStr">
        <is>
          <t>All KPI cards, department summaries, status counts, and charts.</t>
        </is>
      </c>
      <c r="E4" s="30" t="inlineStr">
        <is>
          <t>Review during opening leadership meetings.</t>
        </is>
      </c>
      <c r="F4" s="30" t="inlineStr">
        <is>
          <t>Dashboard values update from the Checklist sheet.</t>
        </is>
      </c>
    </row>
    <row r="5" ht="65" customHeight="1">
      <c r="A5" s="27" t="inlineStr">
        <is>
          <t>Checklist</t>
        </is>
      </c>
      <c r="B5" s="27" t="inlineStr">
        <is>
          <t>Maintains the master list of opening tasks.</t>
        </is>
      </c>
      <c r="C5" s="27" t="inlineStr">
        <is>
          <t>Gold cells: IDs, phases, departments, tasks, priorities, dates, dependencies, budgets, completion, and notes.</t>
        </is>
      </c>
      <c r="D5" s="27" t="inlineStr">
        <is>
          <t>Assigned Lead, Variance, Status, and Days to Due.</t>
        </is>
      </c>
      <c r="E5" s="27" t="inlineStr">
        <is>
          <t>Add tasks through row 111 and update progress regularly.</t>
        </is>
      </c>
      <c r="F5" s="27" t="inlineStr">
        <is>
          <t>Use 100% or a completion date to mark a task Complete.</t>
        </is>
      </c>
    </row>
    <row r="6" ht="65" customHeight="1">
      <c r="A6" s="30" t="inlineStr">
        <is>
          <t>Parameters</t>
        </is>
      </c>
      <c r="B6" s="30" t="inlineStr">
        <is>
          <t>Stores editable operating assumptions and department lead defaults.</t>
        </is>
      </c>
      <c r="C6" s="30" t="inlineStr">
        <is>
          <t>Gold cells: lead assignments, due-soon window, hotel name, opening date, and budget.</t>
        </is>
      </c>
      <c r="D6" s="30" t="inlineStr">
        <is>
          <t>None</t>
        </is>
      </c>
      <c r="E6" s="30" t="inlineStr">
        <is>
          <t>Update assumptions before entering detailed tasks.</t>
        </is>
      </c>
      <c r="F6" s="30" t="inlineStr">
        <is>
          <t>Changing department leads updates calculated assignments.</t>
        </is>
      </c>
    </row>
    <row r="7" ht="65" customHeight="1">
      <c r="A7" s="27" t="inlineStr">
        <is>
          <t>Status Logic</t>
        </is>
      </c>
      <c r="B7" s="27" t="inlineStr">
        <is>
          <t>Explains the automated checklist status.</t>
        </is>
      </c>
      <c r="C7" s="27" t="inlineStr">
        <is>
          <t>% Complete, Completion Date, and Due Date on Checklist.</t>
        </is>
      </c>
      <c r="D7" s="27" t="inlineStr">
        <is>
          <t>Complete, Overdue, Due Soon, On Track, or Not Scheduled.</t>
        </is>
      </c>
      <c r="E7" s="27" t="inlineStr">
        <is>
          <t>Use actual task evidence when entering completion.</t>
        </is>
      </c>
      <c r="F7" s="27" t="inlineStr">
        <is>
          <t>Due Soon uses the editable day window on Parameters.</t>
        </is>
      </c>
    </row>
    <row r="10">
      <c r="A10" s="31" t="inlineStr">
        <is>
          <t>Quick Start</t>
        </is>
      </c>
    </row>
    <row r="11" ht="28" customHeight="1">
      <c r="A11" s="16" t="inlineStr">
        <is>
          <t>1. Review the hotel name, target opening date, due-soon window, and department leads on Parameters.</t>
        </is>
      </c>
      <c r="B11" s="34" t="n"/>
      <c r="C11" s="34" t="n"/>
      <c r="D11" s="34" t="n"/>
      <c r="E11" s="34" t="n"/>
      <c r="F11" s="35" t="n"/>
    </row>
    <row r="12" ht="28" customHeight="1">
      <c r="A12" s="27" t="inlineStr">
        <is>
          <t>2. Enter or revise opening tasks in gold cells on Checklist. Keep each task specific and measurable.</t>
        </is>
      </c>
      <c r="B12" s="34" t="n"/>
      <c r="C12" s="34" t="n"/>
      <c r="D12" s="34" t="n"/>
      <c r="E12" s="34" t="n"/>
      <c r="F12" s="35" t="n"/>
    </row>
    <row r="13" ht="28" customHeight="1">
      <c r="A13" s="16" t="inlineStr">
        <is>
          <t>3. Enter planned and actual spend in U.S. dollars. Variance is Actual Spend minus Planned Budget.</t>
        </is>
      </c>
      <c r="B13" s="34" t="n"/>
      <c r="C13" s="34" t="n"/>
      <c r="D13" s="34" t="n"/>
      <c r="E13" s="34" t="n"/>
      <c r="F13" s="35" t="n"/>
    </row>
    <row r="14" ht="28" customHeight="1">
      <c r="A14" s="27" t="inlineStr">
        <is>
          <t>4. Update % Complete and Completion Date from documented operating evidence.</t>
        </is>
      </c>
      <c r="B14" s="34" t="n"/>
      <c r="C14" s="34" t="n"/>
      <c r="D14" s="34" t="n"/>
      <c r="E14" s="34" t="n"/>
      <c r="F14" s="35" t="n"/>
    </row>
    <row r="15" ht="28" customHeight="1">
      <c r="A15" s="16" t="inlineStr">
        <is>
          <t>5. Review overdue and due-soon items on Dashboard during recurring pre-opening meetings.</t>
        </is>
      </c>
      <c r="B15" s="34" t="n"/>
      <c r="C15" s="34" t="n"/>
      <c r="D15" s="34" t="n"/>
      <c r="E15" s="34" t="n"/>
      <c r="F15" s="35" t="n"/>
    </row>
  </sheetData>
  <mergeCells count="7">
    <mergeCell ref="A11:F11"/>
    <mergeCell ref="A10:F10"/>
    <mergeCell ref="A13:F13"/>
    <mergeCell ref="A14:F14"/>
    <mergeCell ref="A1:F1"/>
    <mergeCell ref="A12:F12"/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2026-09-06T08:02:47Z</dcterms:created>
  <dcterms:modified xmlns:dcterms="http://purl.org/dc/terms/" xmlns:xsi="http://www.w3.org/2001/XMLSchema-instance" xsi:type="dcterms:W3CDTF">2026-09-06T08:02:48+00:00Z</dcterms:modified>
</cp:coreProperties>
</file>