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Incident Log" sheetId="2" state="visible" r:id="rId2"/>
    <sheet xmlns:r="http://schemas.openxmlformats.org/officeDocument/2006/relationships" name="Lists &amp; Settings" sheetId="3" state="visible" r:id="rId3"/>
    <sheet xmlns:r="http://schemas.openxmlformats.org/officeDocument/2006/relationships" name="Instructions" sheetId="4" state="visible" r:id="rId4"/>
  </sheets>
  <definedNames>
    <definedName name="_xlnm.Print_Area" localSheetId="0">'Dashboard'!$A$1:$R$59</definedName>
    <definedName name="_xlnm._FilterDatabase" localSheetId="1" hidden="1">'Incident Log'!$A$5:$AT$205</definedName>
    <definedName name="_xlnm.Print_Area" localSheetId="1">'Incident Log'!$A$1:$AT$205</definedName>
    <definedName name="_xlnm.Print_Area" localSheetId="2">'Lists &amp; Settings'!$A$1:$K$28</definedName>
    <definedName name="_xlnm.Print_Area" localSheetId="3">'Instructions'!$A$1:$H$34</definedName>
  </definedNames>
  <calcPr calcId="124519" calcMode="auto" fullCalcOnLoad="1" forceFullCalc="1"/>
</workbook>
</file>

<file path=xl/styles.xml><?xml version="1.0" encoding="utf-8"?>
<styleSheet xmlns="http://schemas.openxmlformats.org/spreadsheetml/2006/main">
  <numFmts count="4">
    <numFmt numFmtId="164" formatCode="m/d/yyyy"/>
    <numFmt numFmtId="165" formatCode="0.0"/>
    <numFmt numFmtId="166" formatCode="$#,##0.00"/>
    <numFmt numFmtId="167" formatCode="mmm"/>
  </numFmts>
  <fonts count="10">
    <font>
      <name val="Calibri"/>
      <family val="2"/>
      <color theme="1"/>
      <sz val="11"/>
      <scheme val="minor"/>
    </font>
    <font>
      <name val="Aptos Display"/>
      <b val="1"/>
      <color rgb="00FFFFFF"/>
      <sz val="20"/>
    </font>
    <font>
      <name val="Aptos"/>
      <b val="1"/>
      <color rgb="000563C1"/>
      <sz val="10"/>
      <u val="single"/>
    </font>
    <font>
      <name val="Aptos"/>
      <i val="1"/>
      <color rgb="00DCEAF2"/>
      <sz val="11"/>
    </font>
    <font>
      <name val="Aptos"/>
      <b val="1"/>
      <color rgb="0017324D"/>
      <sz val="10"/>
    </font>
    <font>
      <name val="Aptos"/>
      <b val="1"/>
      <color rgb="00FFFFFF"/>
      <sz val="10"/>
    </font>
    <font>
      <name val="Aptos Display"/>
      <b val="1"/>
      <color rgb="0017324D"/>
      <sz val="16"/>
    </font>
    <font>
      <name val="Aptos"/>
      <b val="1"/>
      <color rgb="00FFFFFF"/>
      <sz val="11"/>
    </font>
    <font>
      <name val="Aptos"/>
      <color rgb="001F2933"/>
      <sz val="10"/>
    </font>
    <font>
      <name val="Aptos"/>
      <b val="1"/>
      <color rgb="00C73939"/>
      <sz val="10"/>
    </font>
  </fonts>
  <fills count="8">
    <fill>
      <patternFill/>
    </fill>
    <fill>
      <patternFill patternType="gray125"/>
    </fill>
    <fill>
      <patternFill patternType="solid">
        <fgColor rgb="0017324D"/>
      </patternFill>
    </fill>
    <fill>
      <patternFill patternType="solid">
        <fgColor rgb="00F2F7F8"/>
      </patternFill>
    </fill>
    <fill>
      <patternFill patternType="solid">
        <fgColor rgb="002B5D74"/>
      </patternFill>
    </fill>
    <fill>
      <patternFill patternType="solid">
        <fgColor rgb="00FFF1CE"/>
      </patternFill>
    </fill>
    <fill>
      <patternFill patternType="solid">
        <fgColor rgb="00FFFFFF"/>
      </patternFill>
    </fill>
    <fill>
      <patternFill patternType="solid">
        <fgColor rgb="00EAF3F7"/>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6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center" vertical="center"/>
    </xf>
    <xf numFmtId="0" fontId="3" fillId="4" borderId="0" pivotButton="0" quotePrefix="0" xfId="0"/>
    <xf numFmtId="0" fontId="0" fillId="4" borderId="0" pivotButton="0" quotePrefix="0" xfId="0"/>
    <xf numFmtId="0" fontId="4" fillId="0" borderId="0" pivotButton="0" quotePrefix="0" xfId="0"/>
    <xf numFmtId="0" fontId="0" fillId="0" borderId="1" applyAlignment="1" pivotButton="0" quotePrefix="0" xfId="0">
      <alignment horizontal="center" vertical="center"/>
    </xf>
    <xf numFmtId="164" fontId="0" fillId="0" borderId="1" applyAlignment="1" pivotButton="0" quotePrefix="0" xfId="0">
      <alignment horizontal="center" vertical="center"/>
    </xf>
    <xf numFmtId="164" fontId="0" fillId="5" borderId="1" applyAlignment="1" applyProtection="1" pivotButton="0" quotePrefix="0" xfId="0">
      <alignment horizontal="center" vertical="center"/>
      <protection locked="0" hidden="0"/>
    </xf>
    <xf numFmtId="0" fontId="5" fillId="4" borderId="1" pivotButton="0" quotePrefix="0" xfId="0"/>
    <xf numFmtId="0" fontId="4" fillId="3" borderId="1" pivotButton="0" quotePrefix="0" xfId="0"/>
    <xf numFmtId="1" fontId="6" fillId="6" borderId="1" applyAlignment="1" pivotButton="0" quotePrefix="0" xfId="0">
      <alignment horizontal="center" vertical="center"/>
    </xf>
    <xf numFmtId="165" fontId="6" fillId="6" borderId="1" applyAlignment="1" pivotButton="0" quotePrefix="0" xfId="0">
      <alignment horizontal="center" vertical="center"/>
    </xf>
    <xf numFmtId="166" fontId="6" fillId="6" borderId="1" applyAlignment="1" pivotButton="0" quotePrefix="0" xfId="0">
      <alignment horizontal="center" vertical="center"/>
    </xf>
    <xf numFmtId="0" fontId="7" fillId="2" borderId="1" pivotButton="0" quotePrefix="0" xfId="0"/>
    <xf numFmtId="0" fontId="0" fillId="3" borderId="1" pivotButton="0" quotePrefix="0" xfId="0"/>
    <xf numFmtId="0" fontId="0" fillId="0" borderId="1" pivotButton="0" quotePrefix="0" xfId="0"/>
    <xf numFmtId="165" fontId="0" fillId="0" borderId="1" pivotButton="0" quotePrefix="0" xfId="0"/>
    <xf numFmtId="0" fontId="0" fillId="6" borderId="1" pivotButton="0" quotePrefix="0" xfId="0"/>
    <xf numFmtId="167" fontId="0" fillId="3" borderId="1" pivotButton="0" quotePrefix="0" xfId="0"/>
    <xf numFmtId="167" fontId="0" fillId="6" borderId="1" pivotButton="0" quotePrefix="0" xfId="0"/>
    <xf numFmtId="166" fontId="0" fillId="6" borderId="1" pivotButton="0" quotePrefix="0" xfId="0"/>
    <xf numFmtId="166" fontId="0" fillId="3" borderId="1" pivotButton="0" quotePrefix="0" xfId="0"/>
    <xf numFmtId="0" fontId="8" fillId="0" borderId="0" applyAlignment="1" pivotButton="0" quotePrefix="0" xfId="0">
      <alignment horizontal="left" vertical="top" wrapText="1"/>
    </xf>
    <xf numFmtId="0" fontId="7" fillId="2" borderId="1" applyAlignment="1" pivotButton="0" quotePrefix="0" xfId="0">
      <alignment horizontal="center" vertical="center" wrapText="1"/>
    </xf>
    <xf numFmtId="0" fontId="8" fillId="3" borderId="1" applyAlignment="1" applyProtection="1" pivotButton="0" quotePrefix="0" xfId="0">
      <alignment horizontal="left" vertical="top" wrapText="1"/>
      <protection locked="0" hidden="0"/>
    </xf>
    <xf numFmtId="164" fontId="8" fillId="3" borderId="1" applyAlignment="1" applyProtection="1" pivotButton="0" quotePrefix="0" xfId="0">
      <alignment horizontal="left" vertical="top" wrapText="1"/>
      <protection locked="0" hidden="0"/>
    </xf>
    <xf numFmtId="18" fontId="8" fillId="3" borderId="1" applyAlignment="1" applyProtection="1" pivotButton="0" quotePrefix="0" xfId="0">
      <alignment horizontal="left" vertical="top" wrapText="1"/>
      <protection locked="0" hidden="0"/>
    </xf>
    <xf numFmtId="166" fontId="8" fillId="3" borderId="1" applyAlignment="1" applyProtection="1" pivotButton="0" quotePrefix="0" xfId="0">
      <alignment horizontal="left" vertical="top" wrapText="1"/>
      <protection locked="0" hidden="0"/>
    </xf>
    <xf numFmtId="1" fontId="8" fillId="7" borderId="1" applyAlignment="1" pivotButton="0" quotePrefix="0" xfId="0">
      <alignment horizontal="left" vertical="top" wrapText="1"/>
    </xf>
    <xf numFmtId="0" fontId="8" fillId="7" borderId="1" applyAlignment="1" pivotButton="0" quotePrefix="0" xfId="0">
      <alignment horizontal="left" vertical="top" wrapText="1"/>
    </xf>
    <xf numFmtId="0" fontId="8" fillId="6" borderId="1" applyAlignment="1" applyProtection="1" pivotButton="0" quotePrefix="0" xfId="0">
      <alignment horizontal="left" vertical="top" wrapText="1"/>
      <protection locked="0" hidden="0"/>
    </xf>
    <xf numFmtId="164" fontId="8" fillId="6" borderId="1" applyAlignment="1" applyProtection="1" pivotButton="0" quotePrefix="0" xfId="0">
      <alignment horizontal="left" vertical="top" wrapText="1"/>
      <protection locked="0" hidden="0"/>
    </xf>
    <xf numFmtId="18" fontId="8" fillId="6" borderId="1" applyAlignment="1" applyProtection="1" pivotButton="0" quotePrefix="0" xfId="0">
      <alignment horizontal="left" vertical="top" wrapText="1"/>
      <protection locked="0" hidden="0"/>
    </xf>
    <xf numFmtId="166" fontId="8" fillId="6" borderId="1" applyAlignment="1" applyProtection="1" pivotButton="0" quotePrefix="0" xfId="0">
      <alignment horizontal="left" vertical="top" wrapText="1"/>
      <protection locked="0" hidden="0"/>
    </xf>
    <xf numFmtId="0" fontId="8" fillId="5" borderId="1" applyAlignment="1" applyProtection="1" pivotButton="0" quotePrefix="0" xfId="0">
      <alignment horizontal="left" vertical="top" wrapText="1"/>
      <protection locked="0" hidden="0"/>
    </xf>
    <xf numFmtId="164" fontId="8" fillId="5" borderId="1" applyAlignment="1" applyProtection="1" pivotButton="0" quotePrefix="0" xfId="0">
      <alignment horizontal="left" vertical="top" wrapText="1"/>
      <protection locked="0" hidden="0"/>
    </xf>
    <xf numFmtId="18" fontId="8" fillId="5" borderId="1" applyAlignment="1" applyProtection="1" pivotButton="0" quotePrefix="0" xfId="0">
      <alignment horizontal="left" vertical="top" wrapText="1"/>
      <protection locked="0" hidden="0"/>
    </xf>
    <xf numFmtId="166" fontId="8" fillId="5" borderId="1" applyAlignment="1" applyProtection="1" pivotButton="0" quotePrefix="0" xfId="0">
      <alignment horizontal="left" vertical="top" wrapText="1"/>
      <protection locked="0" hidden="0"/>
    </xf>
    <xf numFmtId="0" fontId="0" fillId="5" borderId="1" applyProtection="1" pivotButton="0" quotePrefix="0" xfId="0">
      <protection locked="0" hidden="0"/>
    </xf>
    <xf numFmtId="166" fontId="0" fillId="5" borderId="1" applyProtection="1" pivotButton="0" quotePrefix="0" xfId="0">
      <protection locked="0" hidden="0"/>
    </xf>
    <xf numFmtId="0" fontId="9" fillId="0" borderId="0" applyAlignment="1" pivotButton="0" quotePrefix="0" xfId="0">
      <alignment horizontal="left" vertical="top" wrapText="1"/>
    </xf>
    <xf numFmtId="0" fontId="0" fillId="0" borderId="1" applyAlignment="1" pivotButton="0" quotePrefix="0" xfId="0">
      <alignment horizontal="left" vertical="top" wrapText="1"/>
    </xf>
    <xf numFmtId="0" fontId="8" fillId="6" borderId="1" applyAlignment="1" pivotButton="0" quotePrefix="0" xfId="0">
      <alignment horizontal="left" vertical="top" wrapText="1"/>
    </xf>
    <xf numFmtId="0" fontId="8" fillId="3" borderId="1" applyAlignment="1" pivotButton="0" quotePrefix="0" xfId="0">
      <alignment horizontal="left" vertical="top" wrapText="1"/>
    </xf>
    <xf numFmtId="164" fontId="0" fillId="0" borderId="1" applyAlignment="1" pivotButton="0" quotePrefix="0" xfId="0">
      <alignment horizontal="center" vertical="center"/>
    </xf>
    <xf numFmtId="164" fontId="0" fillId="5" borderId="1" applyAlignment="1" applyProtection="1" pivotButton="0" quotePrefix="0" xfId="0">
      <alignment horizontal="center" vertical="center"/>
      <protection locked="0" hidden="0"/>
    </xf>
    <xf numFmtId="165" fontId="6" fillId="6" borderId="1" applyAlignment="1" pivotButton="0" quotePrefix="0" xfId="0">
      <alignment horizontal="center" vertical="center"/>
    </xf>
    <xf numFmtId="166" fontId="6" fillId="6" borderId="1" applyAlignment="1" pivotButton="0" quotePrefix="0" xfId="0">
      <alignment horizontal="center" vertical="center"/>
    </xf>
    <xf numFmtId="165" fontId="0" fillId="0" borderId="1" pivotButton="0" quotePrefix="0" xfId="0"/>
    <xf numFmtId="167" fontId="0" fillId="3" borderId="1" pivotButton="0" quotePrefix="0" xfId="0"/>
    <xf numFmtId="167" fontId="0" fillId="6" borderId="1" pivotButton="0" quotePrefix="0" xfId="0"/>
    <xf numFmtId="166" fontId="0" fillId="6" borderId="1" pivotButton="0" quotePrefix="0" xfId="0"/>
    <xf numFmtId="166" fontId="0" fillId="3" borderId="1" pivotButton="0" quotePrefix="0" xfId="0"/>
    <xf numFmtId="164" fontId="8" fillId="3" borderId="1" applyAlignment="1" applyProtection="1" pivotButton="0" quotePrefix="0" xfId="0">
      <alignment horizontal="left" vertical="top" wrapText="1"/>
      <protection locked="0" hidden="0"/>
    </xf>
    <xf numFmtId="166" fontId="8" fillId="3" borderId="1" applyAlignment="1" applyProtection="1" pivotButton="0" quotePrefix="0" xfId="0">
      <alignment horizontal="left" vertical="top" wrapText="1"/>
      <protection locked="0" hidden="0"/>
    </xf>
    <xf numFmtId="164" fontId="8" fillId="6" borderId="1" applyAlignment="1" applyProtection="1" pivotButton="0" quotePrefix="0" xfId="0">
      <alignment horizontal="left" vertical="top" wrapText="1"/>
      <protection locked="0" hidden="0"/>
    </xf>
    <xf numFmtId="166" fontId="8" fillId="6" borderId="1" applyAlignment="1" applyProtection="1" pivotButton="0" quotePrefix="0" xfId="0">
      <alignment horizontal="left" vertical="top" wrapText="1"/>
      <protection locked="0" hidden="0"/>
    </xf>
    <xf numFmtId="164" fontId="8" fillId="5" borderId="1" applyAlignment="1" applyProtection="1" pivotButton="0" quotePrefix="0" xfId="0">
      <alignment horizontal="left" vertical="top" wrapText="1"/>
      <protection locked="0" hidden="0"/>
    </xf>
    <xf numFmtId="166" fontId="8" fillId="5" borderId="1" applyAlignment="1" applyProtection="1" pivotButton="0" quotePrefix="0" xfId="0">
      <alignment horizontal="left" vertical="top" wrapText="1"/>
      <protection locked="0" hidden="0"/>
    </xf>
    <xf numFmtId="166" fontId="0" fillId="5" borderId="1" applyProtection="1" pivotButton="0" quotePrefix="0" xfId="0">
      <protection locked="0" hidden="0"/>
    </xf>
  </cellXfs>
  <cellStyles count="1">
    <cellStyle name="Normal" xfId="0" builtinId="0" hidden="0"/>
  </cellStyles>
  <dxfs count="4">
    <dxf>
      <font>
        <name val="Aptos"/>
        <b val="1"/>
        <color rgb="00FFFFFF"/>
        <sz val="10"/>
      </font>
      <fill>
        <patternFill patternType="solid">
          <fgColor rgb="009C1C1C"/>
        </patternFill>
      </fill>
    </dxf>
    <dxf>
      <font>
        <name val="Aptos"/>
        <b val="1"/>
        <color rgb="00147D64"/>
        <sz val="10"/>
      </font>
      <fill>
        <patternFill patternType="solid">
          <fgColor rgb="00DDF3EA"/>
        </patternFill>
      </fill>
    </dxf>
    <dxf>
      <font>
        <name val="Aptos"/>
        <b val="1"/>
        <color rgb="0017324D"/>
        <sz val="10"/>
      </font>
      <fill>
        <patternFill patternType="solid">
          <fgColor rgb="00FFE4A3"/>
        </patternFill>
      </fill>
    </dxf>
    <dxf>
      <font>
        <name val="Aptos"/>
        <b val="1"/>
        <color rgb="00C73939"/>
        <sz val="10"/>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Incidents by Type</a:t>
            </a:r>
          </a:p>
        </rich>
      </tx>
    </title>
    <plotArea>
      <barChart>
        <barDir val="bar"/>
        <grouping val="clustered"/>
        <ser>
          <idx val="0"/>
          <order val="0"/>
          <tx>
            <strRef>
              <f>'Dashboard'!B15</f>
            </strRef>
          </tx>
          <spPr>
            <a:solidFill xmlns:a="http://schemas.openxmlformats.org/drawingml/2006/main">
              <a:srgbClr val="2B5D74"/>
            </a:solidFill>
            <a:ln xmlns:a="http://schemas.openxmlformats.org/drawingml/2006/main">
              <a:prstDash val="solid"/>
            </a:ln>
          </spPr>
          <cat>
            <numRef>
              <f>'Dashboard'!$A$16:$A$27</f>
            </numRef>
          </cat>
          <val>
            <numRef>
              <f>'Dashboard'!$B$16:$B$27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Count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Incident Type</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Open Incidents by Severity</a:t>
            </a:r>
          </a:p>
        </rich>
      </tx>
    </title>
    <plotArea>
      <barChart>
        <barDir val="col"/>
        <grouping val="clustered"/>
        <ser>
          <idx val="0"/>
          <order val="0"/>
          <tx>
            <strRef>
              <f>'Dashboard'!H15</f>
            </strRef>
          </tx>
          <spPr>
            <a:solidFill xmlns:a="http://schemas.openxmlformats.org/drawingml/2006/main">
              <a:srgbClr val="C73939"/>
            </a:solidFill>
            <a:ln xmlns:a="http://schemas.openxmlformats.org/drawingml/2006/main">
              <a:prstDash val="solid"/>
            </a:ln>
          </spPr>
          <cat>
            <numRef>
              <f>'Dashboard'!$F$16:$F$19</f>
            </numRef>
          </cat>
          <val>
            <numRef>
              <f>'Dashboard'!$H$16:$H$19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Open Incidents</a:t>
                </a:r>
              </a:p>
            </rich>
          </tx>
        </title>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Monthly Incident Trend</a:t>
            </a:r>
          </a:p>
        </rich>
      </tx>
    </title>
    <plotArea>
      <lineChart>
        <grouping val="standard"/>
        <ser>
          <idx val="0"/>
          <order val="0"/>
          <tx>
            <strRef>
              <f>'Dashboard'!G33</f>
            </strRef>
          </tx>
          <spPr>
            <a:ln xmlns:a="http://schemas.openxmlformats.org/drawingml/2006/main" w="28575">
              <a:solidFill>
                <a:srgbClr val="147D64"/>
              </a:solidFill>
              <a:prstDash val="solid"/>
            </a:ln>
          </spPr>
          <marker>
            <symbol val="none"/>
            <spPr>
              <a:ln xmlns:a="http://schemas.openxmlformats.org/drawingml/2006/main">
                <a:prstDash val="solid"/>
              </a:ln>
            </spPr>
          </marker>
          <cat>
            <numRef>
              <f>'Dashboard'!$F$34:$F$45</f>
            </numRef>
          </cat>
          <val>
            <numRef>
              <f>'Dashboard'!$G$34:$G$45</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Incidents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9</col>
      <colOff>0</colOff>
      <row>3</row>
      <rowOff>0</rowOff>
    </from>
    <ext cx="5220000" cy="255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18</row>
      <rowOff>0</rowOff>
    </from>
    <ext cx="5220000" cy="2448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9</col>
      <colOff>0</colOff>
      <row>33</row>
      <rowOff>0</rowOff>
    </from>
    <ext cx="5220000" cy="252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IncidentLog" displayName="IncidentLog" ref="A5:AT205" headerRowCount="1">
  <autoFilter ref="A5:AT205"/>
  <tableColumns count="46">
    <tableColumn id="1" name="Incident ID"/>
    <tableColumn id="2" name="Property Name"/>
    <tableColumn id="3" name="Department"/>
    <tableColumn id="4" name="Incident Date"/>
    <tableColumn id="5" name="Incident Time"/>
    <tableColumn id="6" name="Date Reported"/>
    <tableColumn id="7" name="Time Reported"/>
    <tableColumn id="8" name="Reported By"/>
    <tableColumn id="9" name="Reporter Role"/>
    <tableColumn id="10" name="Incident Location"/>
    <tableColumn id="11" name="Room or Area"/>
    <tableColumn id="12" name="Incident Type"/>
    <tableColumn id="13" name="Severity"/>
    <tableColumn id="14" name="Status"/>
    <tableColumn id="15" name="Guest or Visitor Involved"/>
    <tableColumn id="16" name="Employee Involved"/>
    <tableColumn id="17" name="Injury or Illness Reported"/>
    <tableColumn id="18" name="Emergency Services Contacted"/>
    <tableColumn id="19" name="Emergency Services Reference"/>
    <tableColumn id="20" name="Security Contacted"/>
    <tableColumn id="21" name="Area Secured"/>
    <tableColumn id="22" name="Immediate Action Taken"/>
    <tableColumn id="23" name="Incident Summary"/>
    <tableColumn id="24" name="Witnesses Identified"/>
    <tableColumn id="25" name="Witness Names or References"/>
    <tableColumn id="26" name="Photos or Video Available"/>
    <tableColumn id="27" name="Evidence or File Reference"/>
    <tableColumn id="28" name="Police Report Number"/>
    <tableColumn id="29" name="Insurance or Claim Reference"/>
    <tableColumn id="30" name="Assigned Owner"/>
    <tableColumn id="31" name="Owner Department"/>
    <tableColumn id="32" name="Next Follow-Up Date"/>
    <tableColumn id="33" name="Corrective Action"/>
    <tableColumn id="34" name="Manager Review Status"/>
    <tableColumn id="35" name="Manager Reviewer"/>
    <tableColumn id="36" name="Manager Review Date"/>
    <tableColumn id="37" name="Closure Date"/>
    <tableColumn id="38" name="Closure Summary"/>
    <tableColumn id="39" name="Financial Impact"/>
    <tableColumn id="40" name="Estimated Cost"/>
    <tableColumn id="41" name="Actual Cost"/>
    <tableColumn id="42" name="Days Open"/>
    <tableColumn id="43" name="Follow-Up Status"/>
    <tableColumn id="44" name="Record Check"/>
    <tableColumn id="45" name="Last Updated"/>
    <tableColumn id="46" name="Internal 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Incident Log'!A1" TargetMode="External" Id="rId2"/><Relationship Type="http://schemas.openxmlformats.org/officeDocument/2006/relationships/hyperlink" Target="#'Lists &amp; Settings'!A1" TargetMode="External" Id="rId3"/><Relationship Type="http://schemas.openxmlformats.org/officeDocument/2006/relationships/hyperlink" Target="#'Instructions'!A1"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Incident Log'!A1" TargetMode="External" Id="rId2"/><Relationship Type="http://schemas.openxmlformats.org/officeDocument/2006/relationships/hyperlink" Target="#'Lists &amp; Settings'!A1" TargetMode="External" Id="rId3"/><Relationship Type="http://schemas.openxmlformats.org/officeDocument/2006/relationships/hyperlink" Target="#'Instructions'!A1" TargetMode="External" Id="rId4"/><Relationship Type="http://schemas.openxmlformats.org/officeDocument/2006/relationships/table" Target="/xl/tables/table1.xml" Id="rId5"/></Relationships>
</file>

<file path=xl/worksheets/_rels/sheet3.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Incident Log'!A1" TargetMode="External" Id="rId2"/><Relationship Type="http://schemas.openxmlformats.org/officeDocument/2006/relationships/hyperlink" Target="#'Lists &amp; Settings'!A1" TargetMode="External" Id="rId3"/><Relationship Type="http://schemas.openxmlformats.org/officeDocument/2006/relationships/hyperlink" Target="#'Instructions'!A1" TargetMode="External" Id="rId4"/></Relationships>
</file>

<file path=xl/worksheets/_rels/sheet4.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hyperlink" Target="#'Incident Log'!A1" TargetMode="External" Id="rId2"/><Relationship Type="http://schemas.openxmlformats.org/officeDocument/2006/relationships/hyperlink" Target="#'Lists &amp; Settings'!A1" TargetMode="External" Id="rId3"/><Relationship Type="http://schemas.openxmlformats.org/officeDocument/2006/relationships/hyperlink" Target="#'Instructions'!A1" TargetMode="External" Id="rId4"/></Relationships>
</file>

<file path=xl/worksheets/sheet1.xml><?xml version="1.0" encoding="utf-8"?>
<worksheet xmlns="http://schemas.openxmlformats.org/spreadsheetml/2006/main">
  <sheetPr>
    <outlinePr summaryBelow="1" summaryRight="1"/>
    <pageSetUpPr fitToPage="1"/>
  </sheetPr>
  <dimension ref="A1:R101"/>
  <sheetViews>
    <sheetView showGridLines="0" zoomScale="70" zoomScaleNormal="70" workbookViewId="0">
      <pane ySplit="6" topLeftCell="A7" activePane="bottomLeft" state="frozen"/>
      <selection pane="bottomLeft" activeCell="A1" sqref="A1"/>
    </sheetView>
  </sheetViews>
  <sheetFormatPr baseColWidth="8" defaultRowHeight="15"/>
  <cols>
    <col width="31" customWidth="1" min="1" max="1"/>
    <col width="15" customWidth="1" min="2" max="2"/>
    <col width="24" customWidth="1" min="3" max="3"/>
    <col width="15" customWidth="1" min="4" max="4"/>
    <col width="15" customWidth="1" min="5" max="5"/>
    <col width="31" customWidth="1" min="6" max="6"/>
    <col width="16" customWidth="1" min="7" max="7"/>
    <col width="16" customWidth="1" min="8" max="8"/>
    <col width="18"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s>
  <sheetData>
    <row r="1">
      <c r="A1" s="1" t="inlineStr">
        <is>
          <t>Hotel Incident Report Tracker</t>
        </is>
      </c>
    </row>
    <row r="2">
      <c r="A2" s="2" t="inlineStr">
        <is>
          <t>Dashboard</t>
        </is>
      </c>
      <c r="B2" s="2" t="inlineStr">
        <is>
          <t>Incident Log</t>
        </is>
      </c>
      <c r="C2" s="2" t="inlineStr">
        <is>
          <t>Lists &amp; Settings</t>
        </is>
      </c>
      <c r="D2" s="2" t="inlineStr">
        <is>
          <t>Instructions</t>
        </is>
      </c>
    </row>
    <row r="3">
      <c r="A3" s="3" t="inlineStr">
        <is>
          <t>Operational overview of reported incidents, assignments, follow-up, and closure</t>
        </is>
      </c>
      <c r="B3" s="4" t="n"/>
      <c r="C3" s="4" t="n"/>
      <c r="D3" s="4" t="n"/>
      <c r="E3" s="4" t="n"/>
      <c r="F3" s="4" t="n"/>
      <c r="G3" s="4" t="n"/>
      <c r="H3" s="4" t="n"/>
      <c r="I3" s="4" t="n"/>
      <c r="J3" s="4" t="n"/>
      <c r="K3" s="4" t="n"/>
      <c r="L3" s="4" t="n"/>
      <c r="M3" s="4" t="n"/>
      <c r="N3" s="4" t="n"/>
      <c r="O3" s="4" t="n"/>
      <c r="P3" s="4" t="n"/>
      <c r="Q3" s="4" t="n"/>
      <c r="R3" s="4" t="n"/>
    </row>
    <row r="4">
      <c r="A4" s="5" t="inlineStr">
        <is>
          <t>Property Name</t>
        </is>
      </c>
      <c r="B4" s="6">
        <f>IFERROR(VLOOKUP("Property Name",'Lists &amp; Settings'!$A$4:$B$12,2,0),"")</f>
        <v/>
      </c>
      <c r="D4" s="5" t="inlineStr">
        <is>
          <t>Report As Of</t>
        </is>
      </c>
      <c r="E4" s="45">
        <f>IFERROR(TODAY(),"")</f>
        <v/>
      </c>
    </row>
    <row r="5">
      <c r="A5" s="5" t="inlineStr">
        <is>
          <t>Dashboard Start Date</t>
        </is>
      </c>
      <c r="B5" s="46" t="n">
        <v>46023</v>
      </c>
      <c r="C5" s="5" t="inlineStr">
        <is>
          <t>Dashboard End Date</t>
        </is>
      </c>
      <c r="D5" s="46" t="n">
        <v>46387</v>
      </c>
    </row>
    <row r="6"/>
    <row r="7">
      <c r="A7" s="9" t="inlineStr">
        <is>
          <t>Key Performance Indicators</t>
        </is>
      </c>
      <c r="B7" s="9" t="n"/>
      <c r="C7" s="9" t="n"/>
      <c r="D7" s="9" t="n"/>
      <c r="E7" s="9" t="n"/>
      <c r="F7" s="9" t="n"/>
      <c r="G7" s="9" t="n"/>
      <c r="H7" s="9" t="n"/>
    </row>
    <row r="8">
      <c r="A8" s="10" t="inlineStr">
        <is>
          <t>Total Incidents</t>
        </is>
      </c>
      <c r="B8" s="11">
        <f>IFERROR(COUNTIFS('Incident Log'!$D$6:$D$205,"&gt;="&amp;$B$5,'Incident Log'!$D$6:$D$205,"&lt;="&amp;$D$5,'Incident Log'!$A$6:$A$205,"&lt;&gt;"),0)</f>
        <v/>
      </c>
      <c r="E8" s="10" t="inlineStr">
        <is>
          <t>Open Incidents</t>
        </is>
      </c>
      <c r="F8" s="11">
        <f>IFERROR(COUNTIFS('Incident Log'!$D$6:$D$205,"&gt;="&amp;$B$5,'Incident Log'!$D$6:$D$205,"&lt;="&amp;$D$5,'Incident Log'!$A$6:$A$205,"&lt;&gt;",'Incident Log'!$N$6:$N$205,"&lt;&gt;Closed",'Incident Log'!$N$6:$N$205,"&lt;&gt;Canceled"),0)</f>
        <v/>
      </c>
    </row>
    <row r="9">
      <c r="A9" s="10" t="inlineStr">
        <is>
          <t>Critical Open Incidents</t>
        </is>
      </c>
      <c r="B9" s="11">
        <f>IFERROR(COUNTIFS('Incident Log'!$D$6:$D$205,"&gt;="&amp;$B$5,'Incident Log'!$D$6:$D$205,"&lt;="&amp;$D$5,'Incident Log'!$M$6:$M$205,"Critical",'Incident Log'!$N$6:$N$205,"&lt;&gt;Closed",'Incident Log'!$N$6:$N$205,"&lt;&gt;Canceled"),0)</f>
        <v/>
      </c>
      <c r="E9" s="10" t="inlineStr">
        <is>
          <t>Overdue Follow-Ups</t>
        </is>
      </c>
      <c r="F9" s="11">
        <f>IFERROR(COUNTIFS('Incident Log'!$D$6:$D$205,"&gt;="&amp;$B$5,'Incident Log'!$D$6:$D$205,"&lt;="&amp;$D$5,'Incident Log'!$AF$6:$AF$205,"&lt;"&amp;TODAY(),'Incident Log'!$AF$6:$AF$205,"&lt;&gt;",'Incident Log'!$N$6:$N$205,"&lt;&gt;Closed",'Incident Log'!$N$6:$N$205,"&lt;&gt;Canceled"),0)</f>
        <v/>
      </c>
    </row>
    <row r="10">
      <c r="A10" s="10" t="inlineStr">
        <is>
          <t>Incidents Awaiting Review</t>
        </is>
      </c>
      <c r="B10" s="11">
        <f>IFERROR(COUNTIFS('Incident Log'!$D$6:$D$205,"&gt;="&amp;$B$5,'Incident Log'!$D$6:$D$205,"&lt;="&amp;$D$5,'Incident Log'!$AH$6:$AH$205,"Pending Review"),0)</f>
        <v/>
      </c>
      <c r="E10" s="10" t="inlineStr">
        <is>
          <t>Average Days Open</t>
        </is>
      </c>
      <c r="F10" s="47">
        <f>IFERROR(SUMIFS('Incident Log'!$AP$6:$AP$205,'Incident Log'!$D$6:$D$205,"&gt;="&amp;$B$5,'Incident Log'!$D$6:$D$205,"&lt;="&amp;$D$5,'Incident Log'!$A$6:$A$205,"&lt;&gt;")/COUNTIFS('Incident Log'!$D$6:$D$205,"&gt;="&amp;$B$5,'Incident Log'!$D$6:$D$205,"&lt;="&amp;$D$5,'Incident Log'!$A$6:$A$205,"&lt;&gt;"),0)</f>
        <v/>
      </c>
    </row>
    <row r="11">
      <c r="A11" s="10" t="inlineStr">
        <is>
          <t>Estimated Cost</t>
        </is>
      </c>
      <c r="B11" s="48">
        <f>IFERROR(SUMIFS('Incident Log'!$AN$6:$AN$205,'Incident Log'!$D$6:$D$205,"&gt;="&amp;$B$5,'Incident Log'!$D$6:$D$205,"&lt;="&amp;$D$5),0)</f>
        <v/>
      </c>
      <c r="E11" s="10" t="inlineStr">
        <is>
          <t>Actual Cost</t>
        </is>
      </c>
      <c r="F11" s="48">
        <f>IFERROR(SUMIFS('Incident Log'!$AO$6:$AO$205,'Incident Log'!$D$6:$D$205,"&gt;="&amp;$B$5,'Incident Log'!$D$6:$D$205,"&lt;="&amp;$D$5),0)</f>
        <v/>
      </c>
    </row>
    <row r="12">
      <c r="A12" s="10" t="inlineStr">
        <is>
          <t>Incidents Involving Injury</t>
        </is>
      </c>
      <c r="B12" s="11">
        <f>IFERROR(COUNTIFS('Incident Log'!$D$6:$D$205,"&gt;="&amp;$B$5,'Incident Log'!$D$6:$D$205,"&lt;="&amp;$D$5,'Incident Log'!$Q$6:$Q$205,"Yes"),0)</f>
        <v/>
      </c>
      <c r="E12" s="10" t="inlineStr">
        <is>
          <t>Emergency Services Required</t>
        </is>
      </c>
      <c r="F12" s="11">
        <f>IFERROR(COUNTIFS('Incident Log'!$D$6:$D$205,"&gt;="&amp;$B$5,'Incident Log'!$D$6:$D$205,"&lt;="&amp;$D$5,'Incident Log'!$R$6:$R$205,"Yes"),0)</f>
        <v/>
      </c>
    </row>
    <row r="13">
      <c r="F13">
        <f>""</f>
        <v/>
      </c>
    </row>
    <row r="14">
      <c r="A14" s="9" t="inlineStr">
        <is>
          <t>Incidents by Type</t>
        </is>
      </c>
      <c r="B14" s="9" t="n"/>
      <c r="C14" s="9" t="n"/>
      <c r="D14" s="9" t="n"/>
      <c r="F14" s="9" t="inlineStr">
        <is>
          <t>Incidents by Severity</t>
        </is>
      </c>
      <c r="G14" s="9" t="n"/>
      <c r="H14" s="9" t="n"/>
      <c r="I14" s="9" t="n"/>
    </row>
    <row r="15">
      <c r="A15" s="14" t="inlineStr">
        <is>
          <t>Incident Type</t>
        </is>
      </c>
      <c r="B15" s="14" t="inlineStr">
        <is>
          <t>Total</t>
        </is>
      </c>
      <c r="C15" s="14" t="inlineStr">
        <is>
          <t>Open</t>
        </is>
      </c>
      <c r="D15" s="14" t="inlineStr">
        <is>
          <t>Critical</t>
        </is>
      </c>
      <c r="F15" s="14" t="inlineStr">
        <is>
          <t>Severity</t>
        </is>
      </c>
      <c r="G15" s="14" t="inlineStr">
        <is>
          <t>Total</t>
        </is>
      </c>
      <c r="H15" s="14" t="inlineStr">
        <is>
          <t>Open</t>
        </is>
      </c>
      <c r="I15" s="14" t="inlineStr">
        <is>
          <t>Average Days Open</t>
        </is>
      </c>
    </row>
    <row r="16">
      <c r="A16" s="15" t="inlineStr">
        <is>
          <t>Guest Injury or Illness</t>
        </is>
      </c>
      <c r="B16" s="15">
        <f>IFERROR(COUNTIFS('Incident Log'!$L$6:$L$205,$A16,'Incident Log'!$D$6:$D$205,"&gt;="&amp;$B$5,'Incident Log'!$D$6:$D$205,"&lt;="&amp;$D$5),0)</f>
        <v/>
      </c>
      <c r="C16" s="15">
        <f>IFERROR(COUNTIFS('Incident Log'!$L$6:$L$205,$A16,'Incident Log'!$D$6:$D$205,"&gt;="&amp;$B$5,'Incident Log'!$D$6:$D$205,"&lt;="&amp;$D$5,'Incident Log'!$N$6:$N$205,"&lt;&gt;Closed",'Incident Log'!$N$6:$N$205,"&lt;&gt;Canceled"),0)</f>
        <v/>
      </c>
      <c r="D16" s="15">
        <f>IFERROR(COUNTIFS('Incident Log'!$L$6:$L$205,$A16,'Incident Log'!$D$6:$D$205,"&gt;="&amp;$B$5,'Incident Log'!$D$6:$D$205,"&lt;="&amp;$D$5,'Incident Log'!$M$6:$M$205,"Critical"),0)</f>
        <v/>
      </c>
      <c r="F16" s="16" t="inlineStr">
        <is>
          <t>Low</t>
        </is>
      </c>
      <c r="G16" s="16">
        <f>IFERROR(COUNTIFS('Incident Log'!$M$6:$M$205,$F16,'Incident Log'!$D$6:$D$205,"&gt;="&amp;$B$5,'Incident Log'!$D$6:$D$205,"&lt;="&amp;$D$5),0)</f>
        <v/>
      </c>
      <c r="H16" s="16">
        <f>IFERROR(COUNTIFS('Incident Log'!$M$6:$M$205,$F16,'Incident Log'!$D$6:$D$205,"&gt;="&amp;$B$5,'Incident Log'!$D$6:$D$205,"&lt;="&amp;$D$5,'Incident Log'!$N$6:$N$205,"&lt;&gt;Closed",'Incident Log'!$N$6:$N$205,"&lt;&gt;Canceled"),0)</f>
        <v/>
      </c>
      <c r="I16" s="49">
        <f>IFERROR(SUMIFS('Incident Log'!$AP$6:$AP$205,'Incident Log'!$M$6:$M$205,$F16,'Incident Log'!$D$6:$D$205,"&gt;="&amp;$B$5,'Incident Log'!$D$6:$D$205,"&lt;="&amp;$D$5)/COUNTIFS('Incident Log'!$M$6:$M$205,$F16,'Incident Log'!$D$6:$D$205,"&gt;="&amp;$B$5,'Incident Log'!$D$6:$D$205,"&lt;="&amp;$D$5),0)</f>
        <v/>
      </c>
    </row>
    <row r="17">
      <c r="A17" s="18" t="inlineStr">
        <is>
          <t>Employee Injury or Illness</t>
        </is>
      </c>
      <c r="B17" s="18">
        <f>IFERROR(COUNTIFS('Incident Log'!$L$6:$L$205,$A17,'Incident Log'!$D$6:$D$205,"&gt;="&amp;$B$5,'Incident Log'!$D$6:$D$205,"&lt;="&amp;$D$5),0)</f>
        <v/>
      </c>
      <c r="C17" s="18">
        <f>IFERROR(COUNTIFS('Incident Log'!$L$6:$L$205,$A17,'Incident Log'!$D$6:$D$205,"&gt;="&amp;$B$5,'Incident Log'!$D$6:$D$205,"&lt;="&amp;$D$5,'Incident Log'!$N$6:$N$205,"&lt;&gt;Closed",'Incident Log'!$N$6:$N$205,"&lt;&gt;Canceled"),0)</f>
        <v/>
      </c>
      <c r="D17" s="18">
        <f>IFERROR(COUNTIFS('Incident Log'!$L$6:$L$205,$A17,'Incident Log'!$D$6:$D$205,"&gt;="&amp;$B$5,'Incident Log'!$D$6:$D$205,"&lt;="&amp;$D$5,'Incident Log'!$M$6:$M$205,"Critical"),0)</f>
        <v/>
      </c>
      <c r="F17" s="16" t="inlineStr">
        <is>
          <t>Moderate</t>
        </is>
      </c>
      <c r="G17" s="16">
        <f>IFERROR(COUNTIFS('Incident Log'!$M$6:$M$205,$F17,'Incident Log'!$D$6:$D$205,"&gt;="&amp;$B$5,'Incident Log'!$D$6:$D$205,"&lt;="&amp;$D$5),0)</f>
        <v/>
      </c>
      <c r="H17" s="16">
        <f>IFERROR(COUNTIFS('Incident Log'!$M$6:$M$205,$F17,'Incident Log'!$D$6:$D$205,"&gt;="&amp;$B$5,'Incident Log'!$D$6:$D$205,"&lt;="&amp;$D$5,'Incident Log'!$N$6:$N$205,"&lt;&gt;Closed",'Incident Log'!$N$6:$N$205,"&lt;&gt;Canceled"),0)</f>
        <v/>
      </c>
      <c r="I17" s="49">
        <f>IFERROR(SUMIFS('Incident Log'!$AP$6:$AP$205,'Incident Log'!$M$6:$M$205,$F17,'Incident Log'!$D$6:$D$205,"&gt;="&amp;$B$5,'Incident Log'!$D$6:$D$205,"&lt;="&amp;$D$5)/COUNTIFS('Incident Log'!$M$6:$M$205,$F17,'Incident Log'!$D$6:$D$205,"&gt;="&amp;$B$5,'Incident Log'!$D$6:$D$205,"&lt;="&amp;$D$5),0)</f>
        <v/>
      </c>
    </row>
    <row r="18">
      <c r="A18" s="15" t="inlineStr">
        <is>
          <t>Security or Disturbance</t>
        </is>
      </c>
      <c r="B18" s="15">
        <f>IFERROR(COUNTIFS('Incident Log'!$L$6:$L$205,$A18,'Incident Log'!$D$6:$D$205,"&gt;="&amp;$B$5,'Incident Log'!$D$6:$D$205,"&lt;="&amp;$D$5),0)</f>
        <v/>
      </c>
      <c r="C18" s="15">
        <f>IFERROR(COUNTIFS('Incident Log'!$L$6:$L$205,$A18,'Incident Log'!$D$6:$D$205,"&gt;="&amp;$B$5,'Incident Log'!$D$6:$D$205,"&lt;="&amp;$D$5,'Incident Log'!$N$6:$N$205,"&lt;&gt;Closed",'Incident Log'!$N$6:$N$205,"&lt;&gt;Canceled"),0)</f>
        <v/>
      </c>
      <c r="D18" s="15">
        <f>IFERROR(COUNTIFS('Incident Log'!$L$6:$L$205,$A18,'Incident Log'!$D$6:$D$205,"&gt;="&amp;$B$5,'Incident Log'!$D$6:$D$205,"&lt;="&amp;$D$5,'Incident Log'!$M$6:$M$205,"Critical"),0)</f>
        <v/>
      </c>
      <c r="F18" s="16" t="inlineStr">
        <is>
          <t>High</t>
        </is>
      </c>
      <c r="G18" s="16">
        <f>IFERROR(COUNTIFS('Incident Log'!$M$6:$M$205,$F18,'Incident Log'!$D$6:$D$205,"&gt;="&amp;$B$5,'Incident Log'!$D$6:$D$205,"&lt;="&amp;$D$5),0)</f>
        <v/>
      </c>
      <c r="H18" s="16">
        <f>IFERROR(COUNTIFS('Incident Log'!$M$6:$M$205,$F18,'Incident Log'!$D$6:$D$205,"&gt;="&amp;$B$5,'Incident Log'!$D$6:$D$205,"&lt;="&amp;$D$5,'Incident Log'!$N$6:$N$205,"&lt;&gt;Closed",'Incident Log'!$N$6:$N$205,"&lt;&gt;Canceled"),0)</f>
        <v/>
      </c>
      <c r="I18" s="49">
        <f>IFERROR(SUMIFS('Incident Log'!$AP$6:$AP$205,'Incident Log'!$M$6:$M$205,$F18,'Incident Log'!$D$6:$D$205,"&gt;="&amp;$B$5,'Incident Log'!$D$6:$D$205,"&lt;="&amp;$D$5)/COUNTIFS('Incident Log'!$M$6:$M$205,$F18,'Incident Log'!$D$6:$D$205,"&gt;="&amp;$B$5,'Incident Log'!$D$6:$D$205,"&lt;="&amp;$D$5),0)</f>
        <v/>
      </c>
    </row>
    <row r="19">
      <c r="A19" s="18" t="inlineStr">
        <is>
          <t>Property Damage</t>
        </is>
      </c>
      <c r="B19" s="18">
        <f>IFERROR(COUNTIFS('Incident Log'!$L$6:$L$205,$A19,'Incident Log'!$D$6:$D$205,"&gt;="&amp;$B$5,'Incident Log'!$D$6:$D$205,"&lt;="&amp;$D$5),0)</f>
        <v/>
      </c>
      <c r="C19" s="18">
        <f>IFERROR(COUNTIFS('Incident Log'!$L$6:$L$205,$A19,'Incident Log'!$D$6:$D$205,"&gt;="&amp;$B$5,'Incident Log'!$D$6:$D$205,"&lt;="&amp;$D$5,'Incident Log'!$N$6:$N$205,"&lt;&gt;Closed",'Incident Log'!$N$6:$N$205,"&lt;&gt;Canceled"),0)</f>
        <v/>
      </c>
      <c r="D19" s="18">
        <f>IFERROR(COUNTIFS('Incident Log'!$L$6:$L$205,$A19,'Incident Log'!$D$6:$D$205,"&gt;="&amp;$B$5,'Incident Log'!$D$6:$D$205,"&lt;="&amp;$D$5,'Incident Log'!$M$6:$M$205,"Critical"),0)</f>
        <v/>
      </c>
      <c r="F19" s="16" t="inlineStr">
        <is>
          <t>Critical</t>
        </is>
      </c>
      <c r="G19" s="16">
        <f>IFERROR(COUNTIFS('Incident Log'!$M$6:$M$205,$F19,'Incident Log'!$D$6:$D$205,"&gt;="&amp;$B$5,'Incident Log'!$D$6:$D$205,"&lt;="&amp;$D$5),0)</f>
        <v/>
      </c>
      <c r="H19" s="16">
        <f>IFERROR(COUNTIFS('Incident Log'!$M$6:$M$205,$F19,'Incident Log'!$D$6:$D$205,"&gt;="&amp;$B$5,'Incident Log'!$D$6:$D$205,"&lt;="&amp;$D$5,'Incident Log'!$N$6:$N$205,"&lt;&gt;Closed",'Incident Log'!$N$6:$N$205,"&lt;&gt;Canceled"),0)</f>
        <v/>
      </c>
      <c r="I19" s="49">
        <f>IFERROR(SUMIFS('Incident Log'!$AP$6:$AP$205,'Incident Log'!$M$6:$M$205,$F19,'Incident Log'!$D$6:$D$205,"&gt;="&amp;$B$5,'Incident Log'!$D$6:$D$205,"&lt;="&amp;$D$5)/COUNTIFS('Incident Log'!$M$6:$M$205,$F19,'Incident Log'!$D$6:$D$205,"&gt;="&amp;$B$5,'Incident Log'!$D$6:$D$205,"&lt;="&amp;$D$5),0)</f>
        <v/>
      </c>
    </row>
    <row r="20">
      <c r="A20" s="15" t="inlineStr">
        <is>
          <t>Theft or Lost Property</t>
        </is>
      </c>
      <c r="B20" s="15">
        <f>IFERROR(COUNTIFS('Incident Log'!$L$6:$L$205,$A20,'Incident Log'!$D$6:$D$205,"&gt;="&amp;$B$5,'Incident Log'!$D$6:$D$205,"&lt;="&amp;$D$5),0)</f>
        <v/>
      </c>
      <c r="C20" s="15">
        <f>IFERROR(COUNTIFS('Incident Log'!$L$6:$L$205,$A20,'Incident Log'!$D$6:$D$205,"&gt;="&amp;$B$5,'Incident Log'!$D$6:$D$205,"&lt;="&amp;$D$5,'Incident Log'!$N$6:$N$205,"&lt;&gt;Closed",'Incident Log'!$N$6:$N$205,"&lt;&gt;Canceled"),0)</f>
        <v/>
      </c>
      <c r="D20" s="15">
        <f>IFERROR(COUNTIFS('Incident Log'!$L$6:$L$205,$A20,'Incident Log'!$D$6:$D$205,"&gt;="&amp;$B$5,'Incident Log'!$D$6:$D$205,"&lt;="&amp;$D$5,'Incident Log'!$M$6:$M$205,"Critical"),0)</f>
        <v/>
      </c>
      <c r="F20">
        <f>""</f>
        <v/>
      </c>
      <c r="H20">
        <f>""</f>
        <v/>
      </c>
      <c r="I20">
        <f>""</f>
        <v/>
      </c>
    </row>
    <row r="21">
      <c r="A21" s="18" t="inlineStr">
        <is>
          <t>Vehicle or Parking</t>
        </is>
      </c>
      <c r="B21" s="18">
        <f>IFERROR(COUNTIFS('Incident Log'!$L$6:$L$205,$A21,'Incident Log'!$D$6:$D$205,"&gt;="&amp;$B$5,'Incident Log'!$D$6:$D$205,"&lt;="&amp;$D$5),0)</f>
        <v/>
      </c>
      <c r="C21" s="18">
        <f>IFERROR(COUNTIFS('Incident Log'!$L$6:$L$205,$A21,'Incident Log'!$D$6:$D$205,"&gt;="&amp;$B$5,'Incident Log'!$D$6:$D$205,"&lt;="&amp;$D$5,'Incident Log'!$N$6:$N$205,"&lt;&gt;Closed",'Incident Log'!$N$6:$N$205,"&lt;&gt;Canceled"),0)</f>
        <v/>
      </c>
      <c r="D21" s="18">
        <f>IFERROR(COUNTIFS('Incident Log'!$L$6:$L$205,$A21,'Incident Log'!$D$6:$D$205,"&gt;="&amp;$B$5,'Incident Log'!$D$6:$D$205,"&lt;="&amp;$D$5,'Incident Log'!$M$6:$M$205,"Critical"),0)</f>
        <v/>
      </c>
      <c r="F21">
        <f>""</f>
        <v/>
      </c>
      <c r="H21">
        <f>""</f>
        <v/>
      </c>
      <c r="I21">
        <f>""</f>
        <v/>
      </c>
    </row>
    <row r="22">
      <c r="A22" s="15" t="inlineStr">
        <is>
          <t>Fire, Smoke, or Alarm</t>
        </is>
      </c>
      <c r="B22" s="15">
        <f>IFERROR(COUNTIFS('Incident Log'!$L$6:$L$205,$A22,'Incident Log'!$D$6:$D$205,"&gt;="&amp;$B$5,'Incident Log'!$D$6:$D$205,"&lt;="&amp;$D$5),0)</f>
        <v/>
      </c>
      <c r="C22" s="15">
        <f>IFERROR(COUNTIFS('Incident Log'!$L$6:$L$205,$A22,'Incident Log'!$D$6:$D$205,"&gt;="&amp;$B$5,'Incident Log'!$D$6:$D$205,"&lt;="&amp;$D$5,'Incident Log'!$N$6:$N$205,"&lt;&gt;Closed",'Incident Log'!$N$6:$N$205,"&lt;&gt;Canceled"),0)</f>
        <v/>
      </c>
      <c r="D22" s="15">
        <f>IFERROR(COUNTIFS('Incident Log'!$L$6:$L$205,$A22,'Incident Log'!$D$6:$D$205,"&gt;="&amp;$B$5,'Incident Log'!$D$6:$D$205,"&lt;="&amp;$D$5,'Incident Log'!$M$6:$M$205,"Critical"),0)</f>
        <v/>
      </c>
      <c r="F22" s="9" t="inlineStr">
        <is>
          <t>Management Attention</t>
        </is>
      </c>
      <c r="G22" s="9" t="n"/>
      <c r="H22" s="9">
        <f>""</f>
        <v/>
      </c>
      <c r="I22" s="9">
        <f>""</f>
        <v/>
      </c>
    </row>
    <row r="23">
      <c r="A23" s="18" t="inlineStr">
        <is>
          <t>Utility or Equipment Failure</t>
        </is>
      </c>
      <c r="B23" s="18">
        <f>IFERROR(COUNTIFS('Incident Log'!$L$6:$L$205,$A23,'Incident Log'!$D$6:$D$205,"&gt;="&amp;$B$5,'Incident Log'!$D$6:$D$205,"&lt;="&amp;$D$5),0)</f>
        <v/>
      </c>
      <c r="C23" s="18">
        <f>IFERROR(COUNTIFS('Incident Log'!$L$6:$L$205,$A23,'Incident Log'!$D$6:$D$205,"&gt;="&amp;$B$5,'Incident Log'!$D$6:$D$205,"&lt;="&amp;$D$5,'Incident Log'!$N$6:$N$205,"&lt;&gt;Closed",'Incident Log'!$N$6:$N$205,"&lt;&gt;Canceled"),0)</f>
        <v/>
      </c>
      <c r="D23" s="18">
        <f>IFERROR(COUNTIFS('Incident Log'!$L$6:$L$205,$A23,'Incident Log'!$D$6:$D$205,"&gt;="&amp;$B$5,'Incident Log'!$D$6:$D$205,"&lt;="&amp;$D$5,'Incident Log'!$M$6:$M$205,"Critical"),0)</f>
        <v/>
      </c>
      <c r="F23" s="15" t="inlineStr">
        <is>
          <t>Critical incidents still open</t>
        </is>
      </c>
      <c r="G23" s="6">
        <f>IFERROR(COUNTIFS('Incident Log'!$D$6:$D$205,"&gt;="&amp;$B$5,'Incident Log'!$D$6:$D$205,"&lt;="&amp;$D$5,'Incident Log'!$M$6:$M$205,"Critical",'Incident Log'!$N$6:$N$205,"&lt;&gt;Closed",'Incident Log'!$N$6:$N$205,"&lt;&gt;Canceled"),0)</f>
        <v/>
      </c>
      <c r="H23">
        <f>""</f>
        <v/>
      </c>
      <c r="I23">
        <f>""</f>
        <v/>
      </c>
    </row>
    <row r="24">
      <c r="A24" s="15" t="inlineStr">
        <is>
          <t>Food and Beverage</t>
        </is>
      </c>
      <c r="B24" s="15">
        <f>IFERROR(COUNTIFS('Incident Log'!$L$6:$L$205,$A24,'Incident Log'!$D$6:$D$205,"&gt;="&amp;$B$5,'Incident Log'!$D$6:$D$205,"&lt;="&amp;$D$5),0)</f>
        <v/>
      </c>
      <c r="C24" s="15">
        <f>IFERROR(COUNTIFS('Incident Log'!$L$6:$L$205,$A24,'Incident Log'!$D$6:$D$205,"&gt;="&amp;$B$5,'Incident Log'!$D$6:$D$205,"&lt;="&amp;$D$5,'Incident Log'!$N$6:$N$205,"&lt;&gt;Closed",'Incident Log'!$N$6:$N$205,"&lt;&gt;Canceled"),0)</f>
        <v/>
      </c>
      <c r="D24" s="15">
        <f>IFERROR(COUNTIFS('Incident Log'!$L$6:$L$205,$A24,'Incident Log'!$D$6:$D$205,"&gt;="&amp;$B$5,'Incident Log'!$D$6:$D$205,"&lt;="&amp;$D$5,'Incident Log'!$M$6:$M$205,"Critical"),0)</f>
        <v/>
      </c>
      <c r="F24" s="15" t="inlineStr">
        <is>
          <t>Follow-ups overdue</t>
        </is>
      </c>
      <c r="G24" s="6">
        <f>IFERROR(COUNTIFS('Incident Log'!$D$6:$D$205,"&gt;="&amp;$B$5,'Incident Log'!$D$6:$D$205,"&lt;="&amp;$D$5,'Incident Log'!$AQ$6:$AQ$205,"Overdue"),0)</f>
        <v/>
      </c>
      <c r="H24">
        <f>""</f>
        <v/>
      </c>
      <c r="I24">
        <f>""</f>
        <v/>
      </c>
    </row>
    <row r="25">
      <c r="A25" s="18" t="inlineStr">
        <is>
          <t>Pool, Spa, or Recreation</t>
        </is>
      </c>
      <c r="B25" s="18">
        <f>IFERROR(COUNTIFS('Incident Log'!$L$6:$L$205,$A25,'Incident Log'!$D$6:$D$205,"&gt;="&amp;$B$5,'Incident Log'!$D$6:$D$205,"&lt;="&amp;$D$5),0)</f>
        <v/>
      </c>
      <c r="C25" s="18">
        <f>IFERROR(COUNTIFS('Incident Log'!$L$6:$L$205,$A25,'Incident Log'!$D$6:$D$205,"&gt;="&amp;$B$5,'Incident Log'!$D$6:$D$205,"&lt;="&amp;$D$5,'Incident Log'!$N$6:$N$205,"&lt;&gt;Closed",'Incident Log'!$N$6:$N$205,"&lt;&gt;Canceled"),0)</f>
        <v/>
      </c>
      <c r="D25" s="18">
        <f>IFERROR(COUNTIFS('Incident Log'!$L$6:$L$205,$A25,'Incident Log'!$D$6:$D$205,"&gt;="&amp;$B$5,'Incident Log'!$D$6:$D$205,"&lt;="&amp;$D$5,'Incident Log'!$M$6:$M$205,"Critical"),0)</f>
        <v/>
      </c>
      <c r="F25" s="15" t="inlineStr">
        <is>
          <t>Open longer than policy target</t>
        </is>
      </c>
      <c r="G25" s="6">
        <f>IFERROR(COUNTIFS('Incident Log'!$D$6:$D$205,"&gt;="&amp;$B$5,'Incident Log'!$D$6:$D$205,"&lt;="&amp;$D$5,'Incident Log'!$AP$6:$AP$205,"&gt;"&amp;'Lists &amp; Settings'!$B$7,'Incident Log'!$N$6:$N$205,"&lt;&gt;Closed",'Incident Log'!$N$6:$N$205,"&lt;&gt;Canceled"),0)</f>
        <v/>
      </c>
      <c r="H25">
        <f>""</f>
        <v/>
      </c>
      <c r="I25">
        <f>""</f>
        <v/>
      </c>
    </row>
    <row r="26">
      <c r="A26" s="15" t="inlineStr">
        <is>
          <t>Privacy or Data Concern</t>
        </is>
      </c>
      <c r="B26" s="15">
        <f>IFERROR(COUNTIFS('Incident Log'!$L$6:$L$205,$A26,'Incident Log'!$D$6:$D$205,"&gt;="&amp;$B$5,'Incident Log'!$D$6:$D$205,"&lt;="&amp;$D$5),0)</f>
        <v/>
      </c>
      <c r="C26" s="15">
        <f>IFERROR(COUNTIFS('Incident Log'!$L$6:$L$205,$A26,'Incident Log'!$D$6:$D$205,"&gt;="&amp;$B$5,'Incident Log'!$D$6:$D$205,"&lt;="&amp;$D$5,'Incident Log'!$N$6:$N$205,"&lt;&gt;Closed",'Incident Log'!$N$6:$N$205,"&lt;&gt;Canceled"),0)</f>
        <v/>
      </c>
      <c r="D26" s="15">
        <f>IFERROR(COUNTIFS('Incident Log'!$L$6:$L$205,$A26,'Incident Log'!$D$6:$D$205,"&gt;="&amp;$B$5,'Incident Log'!$D$6:$D$205,"&lt;="&amp;$D$5,'Incident Log'!$M$6:$M$205,"Critical"),0)</f>
        <v/>
      </c>
      <c r="F26" s="15" t="inlineStr">
        <is>
          <t>Records missing assigned owner</t>
        </is>
      </c>
      <c r="G26" s="6">
        <f>IFERROR(COUNTIFS('Incident Log'!$D$6:$D$205,"&gt;="&amp;$B$5,'Incident Log'!$D$6:$D$205,"&lt;="&amp;$D$5,'Incident Log'!$A$6:$A$205,"&lt;&gt;",'Incident Log'!$AD$6:$AD$205,""),0)</f>
        <v/>
      </c>
      <c r="H26">
        <f>""</f>
        <v/>
      </c>
      <c r="I26">
        <f>""</f>
        <v/>
      </c>
    </row>
    <row r="27">
      <c r="A27" s="18" t="inlineStr">
        <is>
          <t>Other</t>
        </is>
      </c>
      <c r="B27" s="18">
        <f>IFERROR(COUNTIFS('Incident Log'!$L$6:$L$205,$A27,'Incident Log'!$D$6:$D$205,"&gt;="&amp;$B$5,'Incident Log'!$D$6:$D$205,"&lt;="&amp;$D$5),0)</f>
        <v/>
      </c>
      <c r="C27" s="18">
        <f>IFERROR(COUNTIFS('Incident Log'!$L$6:$L$205,$A27,'Incident Log'!$D$6:$D$205,"&gt;="&amp;$B$5,'Incident Log'!$D$6:$D$205,"&lt;="&amp;$D$5,'Incident Log'!$N$6:$N$205,"&lt;&gt;Closed",'Incident Log'!$N$6:$N$205,"&lt;&gt;Canceled"),0)</f>
        <v/>
      </c>
      <c r="D27" s="18">
        <f>IFERROR(COUNTIFS('Incident Log'!$L$6:$L$205,$A27,'Incident Log'!$D$6:$D$205,"&gt;="&amp;$B$5,'Incident Log'!$D$6:$D$205,"&lt;="&amp;$D$5,'Incident Log'!$M$6:$M$205,"Critical"),0)</f>
        <v/>
      </c>
      <c r="F27" s="15" t="inlineStr">
        <is>
          <t>Closed incidents missing close date</t>
        </is>
      </c>
      <c r="G27" s="6">
        <f>IFERROR(COUNTIFS('Incident Log'!$D$6:$D$205,"&gt;="&amp;$B$5,'Incident Log'!$D$6:$D$205,"&lt;="&amp;$D$5,'Incident Log'!$N$6:$N$205,"Closed",'Incident Log'!$AK$6:$AK$205,""),0)</f>
        <v/>
      </c>
      <c r="H27">
        <f>""</f>
        <v/>
      </c>
      <c r="I27">
        <f>""</f>
        <v/>
      </c>
    </row>
    <row r="28">
      <c r="F28" s="15" t="inlineStr">
        <is>
          <t>Emergency reference missing</t>
        </is>
      </c>
      <c r="G28" s="6">
        <f>IFERROR(COUNTIFS('Incident Log'!$D$6:$D$205,"&gt;="&amp;$B$5,'Incident Log'!$D$6:$D$205,"&lt;="&amp;$D$5,'Incident Log'!$R$6:$R$205,"Yes",'Incident Log'!$S$6:$S$205,""),0)</f>
        <v/>
      </c>
      <c r="H28">
        <f>""</f>
        <v/>
      </c>
      <c r="I28">
        <f>""</f>
        <v/>
      </c>
    </row>
    <row r="29">
      <c r="F29" s="15" t="inlineStr">
        <is>
          <t>Financial amount missing</t>
        </is>
      </c>
      <c r="G29" s="6">
        <f>IFERROR(COUNTIFS('Incident Log'!$D$6:$D$205,"&gt;="&amp;$B$5,'Incident Log'!$D$6:$D$205,"&lt;="&amp;$D$5,'Incident Log'!$AM$6:$AM$205,"Yes",'Incident Log'!$AN$6:$AN$205,"",'Incident Log'!$AO$6:$AO$205,""),0)</f>
        <v/>
      </c>
      <c r="H29">
        <f>""</f>
        <v/>
      </c>
      <c r="I29">
        <f>""</f>
        <v/>
      </c>
    </row>
    <row r="30">
      <c r="F30">
        <f>""</f>
        <v/>
      </c>
      <c r="H30">
        <f>""</f>
        <v/>
      </c>
      <c r="I30">
        <f>""</f>
        <v/>
      </c>
    </row>
    <row r="31">
      <c r="F31">
        <f>""</f>
        <v/>
      </c>
      <c r="H31">
        <f>""</f>
        <v/>
      </c>
      <c r="I31">
        <f>""</f>
        <v/>
      </c>
    </row>
    <row r="32">
      <c r="F32" s="9" t="inlineStr">
        <is>
          <t>Incidents by Month</t>
        </is>
      </c>
      <c r="G32" s="9" t="n"/>
      <c r="H32">
        <f>""</f>
        <v/>
      </c>
      <c r="I32">
        <f>""</f>
        <v/>
      </c>
    </row>
    <row r="33">
      <c r="F33" s="14" t="inlineStr">
        <is>
          <t>Month</t>
        </is>
      </c>
      <c r="G33" s="14" t="inlineStr">
        <is>
          <t>Incident Count</t>
        </is>
      </c>
      <c r="H33">
        <f>""</f>
        <v/>
      </c>
      <c r="I33">
        <f>""</f>
        <v/>
      </c>
    </row>
    <row r="34">
      <c r="F34" s="50" t="n">
        <v>46023</v>
      </c>
      <c r="G34" s="15">
        <f>IFERROR(COUNTIFS('Incident Log'!$D$6:$D$205,"&gt;="&amp;MAX($F34,$B$5),'Incident Log'!$D$6:$D$205,"&lt;"&amp;MIN(DATE(2026,2,1),$D$5+1),'Incident Log'!$A$6:$A$205,"&lt;&gt;"),0)</f>
        <v/>
      </c>
      <c r="H34">
        <f>""</f>
        <v/>
      </c>
      <c r="I34">
        <f>""</f>
        <v/>
      </c>
    </row>
    <row r="35">
      <c r="F35" s="51" t="n">
        <v>46054</v>
      </c>
      <c r="G35" s="18">
        <f>IFERROR(COUNTIFS('Incident Log'!$D$6:$D$205,"&gt;="&amp;MAX($F35,$B$5),'Incident Log'!$D$6:$D$205,"&lt;"&amp;MIN(DATE(2026,3,1),$D$5+1),'Incident Log'!$A$6:$A$205,"&lt;&gt;"),0)</f>
        <v/>
      </c>
      <c r="H35">
        <f>""</f>
        <v/>
      </c>
      <c r="I35">
        <f>""</f>
        <v/>
      </c>
    </row>
    <row r="36">
      <c r="F36" s="50" t="n">
        <v>46082</v>
      </c>
      <c r="G36" s="15">
        <f>IFERROR(COUNTIFS('Incident Log'!$D$6:$D$205,"&gt;="&amp;MAX($F36,$B$5),'Incident Log'!$D$6:$D$205,"&lt;"&amp;MIN(DATE(2026,4,1),$D$5+1),'Incident Log'!$A$6:$A$205,"&lt;&gt;"),0)</f>
        <v/>
      </c>
      <c r="H36">
        <f>""</f>
        <v/>
      </c>
      <c r="I36">
        <f>""</f>
        <v/>
      </c>
    </row>
    <row r="37">
      <c r="F37" s="51" t="n">
        <v>46113</v>
      </c>
      <c r="G37" s="18">
        <f>IFERROR(COUNTIFS('Incident Log'!$D$6:$D$205,"&gt;="&amp;MAX($F37,$B$5),'Incident Log'!$D$6:$D$205,"&lt;"&amp;MIN(DATE(2026,5,1),$D$5+1),'Incident Log'!$A$6:$A$205,"&lt;&gt;"),0)</f>
        <v/>
      </c>
      <c r="H37">
        <f>""</f>
        <v/>
      </c>
      <c r="I37">
        <f>""</f>
        <v/>
      </c>
    </row>
    <row r="38">
      <c r="F38" s="50" t="n">
        <v>46143</v>
      </c>
      <c r="G38" s="15">
        <f>IFERROR(COUNTIFS('Incident Log'!$D$6:$D$205,"&gt;="&amp;MAX($F38,$B$5),'Incident Log'!$D$6:$D$205,"&lt;"&amp;MIN(DATE(2026,6,1),$D$5+1),'Incident Log'!$A$6:$A$205,"&lt;&gt;"),0)</f>
        <v/>
      </c>
      <c r="H38">
        <f>""</f>
        <v/>
      </c>
      <c r="I38">
        <f>""</f>
        <v/>
      </c>
    </row>
    <row r="39">
      <c r="F39" s="51" t="n">
        <v>46174</v>
      </c>
      <c r="G39" s="18">
        <f>IFERROR(COUNTIFS('Incident Log'!$D$6:$D$205,"&gt;="&amp;MAX($F39,$B$5),'Incident Log'!$D$6:$D$205,"&lt;"&amp;MIN(DATE(2026,7,1),$D$5+1),'Incident Log'!$A$6:$A$205,"&lt;&gt;"),0)</f>
        <v/>
      </c>
      <c r="H39">
        <f>""</f>
        <v/>
      </c>
      <c r="I39">
        <f>""</f>
        <v/>
      </c>
    </row>
    <row r="40">
      <c r="F40" s="50" t="n">
        <v>46204</v>
      </c>
      <c r="G40" s="15">
        <f>IFERROR(COUNTIFS('Incident Log'!$D$6:$D$205,"&gt;="&amp;MAX($F40,$B$5),'Incident Log'!$D$6:$D$205,"&lt;"&amp;MIN(DATE(2026,8,1),$D$5+1),'Incident Log'!$A$6:$A$205,"&lt;&gt;"),0)</f>
        <v/>
      </c>
      <c r="H40">
        <f>""</f>
        <v/>
      </c>
      <c r="I40">
        <f>""</f>
        <v/>
      </c>
    </row>
    <row r="41">
      <c r="F41" s="51" t="n">
        <v>46235</v>
      </c>
      <c r="G41" s="18">
        <f>IFERROR(COUNTIFS('Incident Log'!$D$6:$D$205,"&gt;="&amp;MAX($F41,$B$5),'Incident Log'!$D$6:$D$205,"&lt;"&amp;MIN(DATE(2026,9,1),$D$5+1),'Incident Log'!$A$6:$A$205,"&lt;&gt;"),0)</f>
        <v/>
      </c>
      <c r="H41">
        <f>""</f>
        <v/>
      </c>
      <c r="I41">
        <f>""</f>
        <v/>
      </c>
    </row>
    <row r="42">
      <c r="F42" s="50" t="n">
        <v>46266</v>
      </c>
      <c r="G42" s="15">
        <f>IFERROR(COUNTIFS('Incident Log'!$D$6:$D$205,"&gt;="&amp;MAX($F42,$B$5),'Incident Log'!$D$6:$D$205,"&lt;"&amp;MIN(DATE(2026,10,1),$D$5+1),'Incident Log'!$A$6:$A$205,"&lt;&gt;"),0)</f>
        <v/>
      </c>
      <c r="H42">
        <f>""</f>
        <v/>
      </c>
      <c r="I42">
        <f>""</f>
        <v/>
      </c>
    </row>
    <row r="43">
      <c r="F43" s="51" t="n">
        <v>46296</v>
      </c>
      <c r="G43" s="18">
        <f>IFERROR(COUNTIFS('Incident Log'!$D$6:$D$205,"&gt;="&amp;MAX($F43,$B$5),'Incident Log'!$D$6:$D$205,"&lt;"&amp;MIN(DATE(2026,11,1),$D$5+1),'Incident Log'!$A$6:$A$205,"&lt;&gt;"),0)</f>
        <v/>
      </c>
      <c r="H43">
        <f>""</f>
        <v/>
      </c>
      <c r="I43">
        <f>""</f>
        <v/>
      </c>
    </row>
    <row r="44">
      <c r="F44" s="50" t="n">
        <v>46327</v>
      </c>
      <c r="G44" s="15">
        <f>IFERROR(COUNTIFS('Incident Log'!$D$6:$D$205,"&gt;="&amp;MAX($F44,$B$5),'Incident Log'!$D$6:$D$205,"&lt;"&amp;MIN(DATE(2026,12,1),$D$5+1),'Incident Log'!$A$6:$A$205,"&lt;&gt;"),0)</f>
        <v/>
      </c>
      <c r="H44">
        <f>""</f>
        <v/>
      </c>
      <c r="I44">
        <f>""</f>
        <v/>
      </c>
    </row>
    <row r="45">
      <c r="F45" s="51" t="n">
        <v>46357</v>
      </c>
      <c r="G45" s="18">
        <f>IFERROR(COUNTIFS('Incident Log'!$D$6:$D$205,"&gt;="&amp;MAX($F45,$B$5),'Incident Log'!$D$6:$D$205,"&lt;"&amp;MIN(DATE(2027,1,1),$D$5+1),'Incident Log'!$A$6:$A$205,"&lt;&gt;"),0)</f>
        <v/>
      </c>
      <c r="H45">
        <f>""</f>
        <v/>
      </c>
      <c r="I45">
        <f>""</f>
        <v/>
      </c>
    </row>
    <row r="46">
      <c r="F46">
        <f>""</f>
        <v/>
      </c>
      <c r="G46">
        <f>""</f>
        <v/>
      </c>
      <c r="H46">
        <f>""</f>
        <v/>
      </c>
      <c r="I46">
        <f>""</f>
        <v/>
      </c>
    </row>
    <row r="47">
      <c r="A47" s="9" t="inlineStr">
        <is>
          <t>Incidents by Department</t>
        </is>
      </c>
      <c r="B47" s="9" t="n"/>
      <c r="C47" s="9" t="n"/>
      <c r="D47" s="9" t="n"/>
      <c r="F47">
        <f>""</f>
        <v/>
      </c>
      <c r="G47">
        <f>""</f>
        <v/>
      </c>
      <c r="H47">
        <f>""</f>
        <v/>
      </c>
      <c r="I47">
        <f>""</f>
        <v/>
      </c>
    </row>
    <row r="48">
      <c r="A48" s="14" t="inlineStr">
        <is>
          <t>Department</t>
        </is>
      </c>
      <c r="B48" s="14" t="inlineStr">
        <is>
          <t>Total Incidents</t>
        </is>
      </c>
      <c r="C48" s="14" t="inlineStr">
        <is>
          <t>Open Incidents</t>
        </is>
      </c>
      <c r="D48" s="14" t="inlineStr">
        <is>
          <t>Actual Cost</t>
        </is>
      </c>
      <c r="F48">
        <f>""</f>
        <v/>
      </c>
      <c r="G48">
        <f>""</f>
        <v/>
      </c>
      <c r="H48">
        <f>""</f>
        <v/>
      </c>
      <c r="I48">
        <f>""</f>
        <v/>
      </c>
    </row>
    <row r="49">
      <c r="A49" s="18" t="inlineStr">
        <is>
          <t>Front Office</t>
        </is>
      </c>
      <c r="B49" s="18">
        <f>IFERROR(COUNTIFS('Incident Log'!$C$6:$C$205,$A49,'Incident Log'!$D$6:$D$205,"&gt;="&amp;$B$5,'Incident Log'!$D$6:$D$205,"&lt;="&amp;$D$5),0)</f>
        <v/>
      </c>
      <c r="C49" s="18">
        <f>IFERROR(COUNTIFS('Incident Log'!$C$6:$C$205,$A49,'Incident Log'!$D$6:$D$205,"&gt;="&amp;$B$5,'Incident Log'!$D$6:$D$205,"&lt;="&amp;$D$5,'Incident Log'!$N$6:$N$205,"&lt;&gt;Closed",'Incident Log'!$N$6:$N$205,"&lt;&gt;Canceled"),0)</f>
        <v/>
      </c>
      <c r="D49" s="52">
        <f>IFERROR(SUMIFS('Incident Log'!$AO$6:$AO$205,'Incident Log'!$C$6:$C$205,$A49,'Incident Log'!$D$6:$D$205,"&gt;="&amp;$B$5,'Incident Log'!$D$6:$D$205,"&lt;="&amp;$D$5),0)</f>
        <v/>
      </c>
      <c r="F49">
        <f>""</f>
        <v/>
      </c>
      <c r="G49">
        <f>""</f>
        <v/>
      </c>
      <c r="H49">
        <f>""</f>
        <v/>
      </c>
      <c r="I49">
        <f>""</f>
        <v/>
      </c>
    </row>
    <row r="50">
      <c r="A50" s="15" t="inlineStr">
        <is>
          <t>Housekeeping</t>
        </is>
      </c>
      <c r="B50" s="15">
        <f>IFERROR(COUNTIFS('Incident Log'!$C$6:$C$205,$A50,'Incident Log'!$D$6:$D$205,"&gt;="&amp;$B$5,'Incident Log'!$D$6:$D$205,"&lt;="&amp;$D$5),0)</f>
        <v/>
      </c>
      <c r="C50" s="15">
        <f>IFERROR(COUNTIFS('Incident Log'!$C$6:$C$205,$A50,'Incident Log'!$D$6:$D$205,"&gt;="&amp;$B$5,'Incident Log'!$D$6:$D$205,"&lt;="&amp;$D$5,'Incident Log'!$N$6:$N$205,"&lt;&gt;Closed",'Incident Log'!$N$6:$N$205,"&lt;&gt;Canceled"),0)</f>
        <v/>
      </c>
      <c r="D50" s="53">
        <f>IFERROR(SUMIFS('Incident Log'!$AO$6:$AO$205,'Incident Log'!$C$6:$C$205,$A50,'Incident Log'!$D$6:$D$205,"&gt;="&amp;$B$5,'Incident Log'!$D$6:$D$205,"&lt;="&amp;$D$5),0)</f>
        <v/>
      </c>
      <c r="F50">
        <f>""</f>
        <v/>
      </c>
      <c r="G50">
        <f>""</f>
        <v/>
      </c>
      <c r="H50">
        <f>""</f>
        <v/>
      </c>
      <c r="I50">
        <f>""</f>
        <v/>
      </c>
    </row>
    <row r="51">
      <c r="A51" s="18" t="inlineStr">
        <is>
          <t>Engineering</t>
        </is>
      </c>
      <c r="B51" s="18">
        <f>IFERROR(COUNTIFS('Incident Log'!$C$6:$C$205,$A51,'Incident Log'!$D$6:$D$205,"&gt;="&amp;$B$5,'Incident Log'!$D$6:$D$205,"&lt;="&amp;$D$5),0)</f>
        <v/>
      </c>
      <c r="C51" s="18">
        <f>IFERROR(COUNTIFS('Incident Log'!$C$6:$C$205,$A51,'Incident Log'!$D$6:$D$205,"&gt;="&amp;$B$5,'Incident Log'!$D$6:$D$205,"&lt;="&amp;$D$5,'Incident Log'!$N$6:$N$205,"&lt;&gt;Closed",'Incident Log'!$N$6:$N$205,"&lt;&gt;Canceled"),0)</f>
        <v/>
      </c>
      <c r="D51" s="52">
        <f>IFERROR(SUMIFS('Incident Log'!$AO$6:$AO$205,'Incident Log'!$C$6:$C$205,$A51,'Incident Log'!$D$6:$D$205,"&gt;="&amp;$B$5,'Incident Log'!$D$6:$D$205,"&lt;="&amp;$D$5),0)</f>
        <v/>
      </c>
      <c r="F51">
        <f>""</f>
        <v/>
      </c>
      <c r="G51">
        <f>""</f>
        <v/>
      </c>
      <c r="H51">
        <f>""</f>
        <v/>
      </c>
      <c r="I51">
        <f>""</f>
        <v/>
      </c>
    </row>
    <row r="52">
      <c r="A52" s="15" t="inlineStr">
        <is>
          <t>Security</t>
        </is>
      </c>
      <c r="B52" s="15">
        <f>IFERROR(COUNTIFS('Incident Log'!$C$6:$C$205,$A52,'Incident Log'!$D$6:$D$205,"&gt;="&amp;$B$5,'Incident Log'!$D$6:$D$205,"&lt;="&amp;$D$5),0)</f>
        <v/>
      </c>
      <c r="C52" s="15">
        <f>IFERROR(COUNTIFS('Incident Log'!$C$6:$C$205,$A52,'Incident Log'!$D$6:$D$205,"&gt;="&amp;$B$5,'Incident Log'!$D$6:$D$205,"&lt;="&amp;$D$5,'Incident Log'!$N$6:$N$205,"&lt;&gt;Closed",'Incident Log'!$N$6:$N$205,"&lt;&gt;Canceled"),0)</f>
        <v/>
      </c>
      <c r="D52" s="53">
        <f>IFERROR(SUMIFS('Incident Log'!$AO$6:$AO$205,'Incident Log'!$C$6:$C$205,$A52,'Incident Log'!$D$6:$D$205,"&gt;="&amp;$B$5,'Incident Log'!$D$6:$D$205,"&lt;="&amp;$D$5),0)</f>
        <v/>
      </c>
      <c r="F52">
        <f>""</f>
        <v/>
      </c>
      <c r="G52">
        <f>""</f>
        <v/>
      </c>
      <c r="H52">
        <f>""</f>
        <v/>
      </c>
      <c r="I52">
        <f>""</f>
        <v/>
      </c>
    </row>
    <row r="53">
      <c r="A53" s="18" t="inlineStr">
        <is>
          <t>Food and Beverage</t>
        </is>
      </c>
      <c r="B53" s="18">
        <f>IFERROR(COUNTIFS('Incident Log'!$C$6:$C$205,$A53,'Incident Log'!$D$6:$D$205,"&gt;="&amp;$B$5,'Incident Log'!$D$6:$D$205,"&lt;="&amp;$D$5),0)</f>
        <v/>
      </c>
      <c r="C53" s="18">
        <f>IFERROR(COUNTIFS('Incident Log'!$C$6:$C$205,$A53,'Incident Log'!$D$6:$D$205,"&gt;="&amp;$B$5,'Incident Log'!$D$6:$D$205,"&lt;="&amp;$D$5,'Incident Log'!$N$6:$N$205,"&lt;&gt;Closed",'Incident Log'!$N$6:$N$205,"&lt;&gt;Canceled"),0)</f>
        <v/>
      </c>
      <c r="D53" s="52">
        <f>IFERROR(SUMIFS('Incident Log'!$AO$6:$AO$205,'Incident Log'!$C$6:$C$205,$A53,'Incident Log'!$D$6:$D$205,"&gt;="&amp;$B$5,'Incident Log'!$D$6:$D$205,"&lt;="&amp;$D$5),0)</f>
        <v/>
      </c>
      <c r="F53">
        <f>""</f>
        <v/>
      </c>
      <c r="G53">
        <f>""</f>
        <v/>
      </c>
      <c r="H53">
        <f>""</f>
        <v/>
      </c>
      <c r="I53">
        <f>""</f>
        <v/>
      </c>
    </row>
    <row r="54">
      <c r="A54" s="15" t="inlineStr">
        <is>
          <t>Banquets and Events</t>
        </is>
      </c>
      <c r="B54" s="15">
        <f>IFERROR(COUNTIFS('Incident Log'!$C$6:$C$205,$A54,'Incident Log'!$D$6:$D$205,"&gt;="&amp;$B$5,'Incident Log'!$D$6:$D$205,"&lt;="&amp;$D$5),0)</f>
        <v/>
      </c>
      <c r="C54" s="15">
        <f>IFERROR(COUNTIFS('Incident Log'!$C$6:$C$205,$A54,'Incident Log'!$D$6:$D$205,"&gt;="&amp;$B$5,'Incident Log'!$D$6:$D$205,"&lt;="&amp;$D$5,'Incident Log'!$N$6:$N$205,"&lt;&gt;Closed",'Incident Log'!$N$6:$N$205,"&lt;&gt;Canceled"),0)</f>
        <v/>
      </c>
      <c r="D54" s="53">
        <f>IFERROR(SUMIFS('Incident Log'!$AO$6:$AO$205,'Incident Log'!$C$6:$C$205,$A54,'Incident Log'!$D$6:$D$205,"&gt;="&amp;$B$5,'Incident Log'!$D$6:$D$205,"&lt;="&amp;$D$5),0)</f>
        <v/>
      </c>
      <c r="F54">
        <f>""</f>
        <v/>
      </c>
      <c r="G54">
        <f>""</f>
        <v/>
      </c>
      <c r="H54">
        <f>""</f>
        <v/>
      </c>
      <c r="I54">
        <f>""</f>
        <v/>
      </c>
    </row>
    <row r="55">
      <c r="A55" s="18" t="inlineStr">
        <is>
          <t>Recreation</t>
        </is>
      </c>
      <c r="B55" s="18">
        <f>IFERROR(COUNTIFS('Incident Log'!$C$6:$C$205,$A55,'Incident Log'!$D$6:$D$205,"&gt;="&amp;$B$5,'Incident Log'!$D$6:$D$205,"&lt;="&amp;$D$5),0)</f>
        <v/>
      </c>
      <c r="C55" s="18">
        <f>IFERROR(COUNTIFS('Incident Log'!$C$6:$C$205,$A55,'Incident Log'!$D$6:$D$205,"&gt;="&amp;$B$5,'Incident Log'!$D$6:$D$205,"&lt;="&amp;$D$5,'Incident Log'!$N$6:$N$205,"&lt;&gt;Closed",'Incident Log'!$N$6:$N$205,"&lt;&gt;Canceled"),0)</f>
        <v/>
      </c>
      <c r="D55" s="52">
        <f>IFERROR(SUMIFS('Incident Log'!$AO$6:$AO$205,'Incident Log'!$C$6:$C$205,$A55,'Incident Log'!$D$6:$D$205,"&gt;="&amp;$B$5,'Incident Log'!$D$6:$D$205,"&lt;="&amp;$D$5),0)</f>
        <v/>
      </c>
      <c r="F55">
        <f>""</f>
        <v/>
      </c>
      <c r="G55">
        <f>""</f>
        <v/>
      </c>
      <c r="H55">
        <f>""</f>
        <v/>
      </c>
      <c r="I55">
        <f>""</f>
        <v/>
      </c>
    </row>
    <row r="56">
      <c r="A56" s="15" t="inlineStr">
        <is>
          <t>Transportation</t>
        </is>
      </c>
      <c r="B56" s="15">
        <f>IFERROR(COUNTIFS('Incident Log'!$C$6:$C$205,$A56,'Incident Log'!$D$6:$D$205,"&gt;="&amp;$B$5,'Incident Log'!$D$6:$D$205,"&lt;="&amp;$D$5),0)</f>
        <v/>
      </c>
      <c r="C56" s="15">
        <f>IFERROR(COUNTIFS('Incident Log'!$C$6:$C$205,$A56,'Incident Log'!$D$6:$D$205,"&gt;="&amp;$B$5,'Incident Log'!$D$6:$D$205,"&lt;="&amp;$D$5,'Incident Log'!$N$6:$N$205,"&lt;&gt;Closed",'Incident Log'!$N$6:$N$205,"&lt;&gt;Canceled"),0)</f>
        <v/>
      </c>
      <c r="D56" s="53">
        <f>IFERROR(SUMIFS('Incident Log'!$AO$6:$AO$205,'Incident Log'!$C$6:$C$205,$A56,'Incident Log'!$D$6:$D$205,"&gt;="&amp;$B$5,'Incident Log'!$D$6:$D$205,"&lt;="&amp;$D$5),0)</f>
        <v/>
      </c>
      <c r="F56">
        <f>""</f>
        <v/>
      </c>
      <c r="G56">
        <f>""</f>
        <v/>
      </c>
      <c r="H56">
        <f>""</f>
        <v/>
      </c>
      <c r="I56">
        <f>""</f>
        <v/>
      </c>
    </row>
    <row r="57">
      <c r="A57" s="18" t="inlineStr">
        <is>
          <t>Administration</t>
        </is>
      </c>
      <c r="B57" s="18">
        <f>IFERROR(COUNTIFS('Incident Log'!$C$6:$C$205,$A57,'Incident Log'!$D$6:$D$205,"&gt;="&amp;$B$5,'Incident Log'!$D$6:$D$205,"&lt;="&amp;$D$5),0)</f>
        <v/>
      </c>
      <c r="C57" s="18">
        <f>IFERROR(COUNTIFS('Incident Log'!$C$6:$C$205,$A57,'Incident Log'!$D$6:$D$205,"&gt;="&amp;$B$5,'Incident Log'!$D$6:$D$205,"&lt;="&amp;$D$5,'Incident Log'!$N$6:$N$205,"&lt;&gt;Closed",'Incident Log'!$N$6:$N$205,"&lt;&gt;Canceled"),0)</f>
        <v/>
      </c>
      <c r="D57" s="52">
        <f>IFERROR(SUMIFS('Incident Log'!$AO$6:$AO$205,'Incident Log'!$C$6:$C$205,$A57,'Incident Log'!$D$6:$D$205,"&gt;="&amp;$B$5,'Incident Log'!$D$6:$D$205,"&lt;="&amp;$D$5),0)</f>
        <v/>
      </c>
      <c r="F57">
        <f>""</f>
        <v/>
      </c>
      <c r="G57">
        <f>""</f>
        <v/>
      </c>
      <c r="H57">
        <f>""</f>
        <v/>
      </c>
      <c r="I57">
        <f>""</f>
        <v/>
      </c>
    </row>
    <row r="58">
      <c r="A58" s="15" t="inlineStr">
        <is>
          <t>Other</t>
        </is>
      </c>
      <c r="B58" s="15">
        <f>IFERROR(COUNTIFS('Incident Log'!$C$6:$C$205,$A58,'Incident Log'!$D$6:$D$205,"&gt;="&amp;$B$5,'Incident Log'!$D$6:$D$205,"&lt;="&amp;$D$5),0)</f>
        <v/>
      </c>
      <c r="C58" s="15">
        <f>IFERROR(COUNTIFS('Incident Log'!$C$6:$C$205,$A58,'Incident Log'!$D$6:$D$205,"&gt;="&amp;$B$5,'Incident Log'!$D$6:$D$205,"&lt;="&amp;$D$5,'Incident Log'!$N$6:$N$205,"&lt;&gt;Closed",'Incident Log'!$N$6:$N$205,"&lt;&gt;Canceled"),0)</f>
        <v/>
      </c>
      <c r="D58" s="53">
        <f>IFERROR(SUMIFS('Incident Log'!$AO$6:$AO$205,'Incident Log'!$C$6:$C$205,$A58,'Incident Log'!$D$6:$D$205,"&gt;="&amp;$B$5,'Incident Log'!$D$6:$D$205,"&lt;="&amp;$D$5),0)</f>
        <v/>
      </c>
      <c r="F58">
        <f>""</f>
        <v/>
      </c>
      <c r="G58">
        <f>""</f>
        <v/>
      </c>
      <c r="H58">
        <f>""</f>
        <v/>
      </c>
      <c r="I58">
        <f>""</f>
        <v/>
      </c>
    </row>
    <row r="59">
      <c r="B59">
        <f>""</f>
        <v/>
      </c>
      <c r="C59">
        <f>""</f>
        <v/>
      </c>
      <c r="D59">
        <f>""</f>
        <v/>
      </c>
      <c r="F59">
        <f>""</f>
        <v/>
      </c>
      <c r="G59">
        <f>""</f>
        <v/>
      </c>
      <c r="H59">
        <f>""</f>
        <v/>
      </c>
      <c r="I59">
        <f>""</f>
        <v/>
      </c>
    </row>
    <row r="60">
      <c r="B60">
        <f>""</f>
        <v/>
      </c>
      <c r="C60">
        <f>""</f>
        <v/>
      </c>
      <c r="D60">
        <f>""</f>
        <v/>
      </c>
      <c r="F60">
        <f>""</f>
        <v/>
      </c>
      <c r="G60">
        <f>""</f>
        <v/>
      </c>
      <c r="H60">
        <f>""</f>
        <v/>
      </c>
      <c r="I60">
        <f>""</f>
        <v/>
      </c>
    </row>
    <row r="61">
      <c r="B61">
        <f>""</f>
        <v/>
      </c>
      <c r="C61">
        <f>""</f>
        <v/>
      </c>
      <c r="D61">
        <f>""</f>
        <v/>
      </c>
      <c r="F61">
        <f>""</f>
        <v/>
      </c>
      <c r="G61">
        <f>""</f>
        <v/>
      </c>
      <c r="H61">
        <f>""</f>
        <v/>
      </c>
      <c r="I61">
        <f>""</f>
        <v/>
      </c>
    </row>
    <row r="62">
      <c r="B62">
        <f>""</f>
        <v/>
      </c>
      <c r="C62">
        <f>""</f>
        <v/>
      </c>
      <c r="D62">
        <f>""</f>
        <v/>
      </c>
      <c r="F62">
        <f>""</f>
        <v/>
      </c>
      <c r="G62">
        <f>""</f>
        <v/>
      </c>
      <c r="H62">
        <f>""</f>
        <v/>
      </c>
      <c r="I62">
        <f>""</f>
        <v/>
      </c>
    </row>
    <row r="63">
      <c r="B63">
        <f>""</f>
        <v/>
      </c>
      <c r="C63">
        <f>""</f>
        <v/>
      </c>
      <c r="D63">
        <f>""</f>
        <v/>
      </c>
      <c r="F63">
        <f>""</f>
        <v/>
      </c>
      <c r="G63">
        <f>""</f>
        <v/>
      </c>
      <c r="H63">
        <f>""</f>
        <v/>
      </c>
      <c r="I63">
        <f>""</f>
        <v/>
      </c>
    </row>
    <row r="64">
      <c r="B64">
        <f>""</f>
        <v/>
      </c>
      <c r="C64">
        <f>""</f>
        <v/>
      </c>
      <c r="D64">
        <f>""</f>
        <v/>
      </c>
      <c r="F64">
        <f>""</f>
        <v/>
      </c>
      <c r="G64">
        <f>""</f>
        <v/>
      </c>
      <c r="H64">
        <f>""</f>
        <v/>
      </c>
      <c r="I64">
        <f>""</f>
        <v/>
      </c>
    </row>
    <row r="65">
      <c r="B65">
        <f>""</f>
        <v/>
      </c>
      <c r="C65">
        <f>""</f>
        <v/>
      </c>
      <c r="D65">
        <f>""</f>
        <v/>
      </c>
      <c r="F65">
        <f>""</f>
        <v/>
      </c>
      <c r="G65">
        <f>""</f>
        <v/>
      </c>
      <c r="H65">
        <f>""</f>
        <v/>
      </c>
      <c r="I65">
        <f>""</f>
        <v/>
      </c>
    </row>
    <row r="66">
      <c r="B66">
        <f>""</f>
        <v/>
      </c>
      <c r="C66">
        <f>""</f>
        <v/>
      </c>
      <c r="D66">
        <f>""</f>
        <v/>
      </c>
      <c r="F66">
        <f>""</f>
        <v/>
      </c>
      <c r="G66">
        <f>""</f>
        <v/>
      </c>
      <c r="H66">
        <f>""</f>
        <v/>
      </c>
      <c r="I66">
        <f>""</f>
        <v/>
      </c>
    </row>
    <row r="67">
      <c r="B67">
        <f>""</f>
        <v/>
      </c>
      <c r="C67">
        <f>""</f>
        <v/>
      </c>
      <c r="D67">
        <f>""</f>
        <v/>
      </c>
      <c r="F67">
        <f>""</f>
        <v/>
      </c>
      <c r="G67">
        <f>""</f>
        <v/>
      </c>
      <c r="H67">
        <f>""</f>
        <v/>
      </c>
      <c r="I67">
        <f>""</f>
        <v/>
      </c>
    </row>
    <row r="68">
      <c r="B68">
        <f>""</f>
        <v/>
      </c>
      <c r="C68">
        <f>""</f>
        <v/>
      </c>
      <c r="D68">
        <f>""</f>
        <v/>
      </c>
      <c r="F68">
        <f>""</f>
        <v/>
      </c>
      <c r="G68">
        <f>""</f>
        <v/>
      </c>
      <c r="H68">
        <f>""</f>
        <v/>
      </c>
      <c r="I68">
        <f>""</f>
        <v/>
      </c>
    </row>
    <row r="69">
      <c r="B69">
        <f>""</f>
        <v/>
      </c>
      <c r="C69">
        <f>""</f>
        <v/>
      </c>
      <c r="D69">
        <f>""</f>
        <v/>
      </c>
      <c r="F69">
        <f>""</f>
        <v/>
      </c>
      <c r="G69">
        <f>""</f>
        <v/>
      </c>
      <c r="H69">
        <f>""</f>
        <v/>
      </c>
      <c r="I69">
        <f>""</f>
        <v/>
      </c>
    </row>
    <row r="70">
      <c r="B70">
        <f>""</f>
        <v/>
      </c>
      <c r="C70">
        <f>""</f>
        <v/>
      </c>
      <c r="D70">
        <f>""</f>
        <v/>
      </c>
      <c r="F70">
        <f>""</f>
        <v/>
      </c>
      <c r="G70">
        <f>""</f>
        <v/>
      </c>
      <c r="H70">
        <f>""</f>
        <v/>
      </c>
      <c r="I70">
        <f>""</f>
        <v/>
      </c>
    </row>
    <row r="71">
      <c r="B71">
        <f>""</f>
        <v/>
      </c>
      <c r="C71">
        <f>""</f>
        <v/>
      </c>
      <c r="D71">
        <f>""</f>
        <v/>
      </c>
      <c r="F71">
        <f>""</f>
        <v/>
      </c>
      <c r="G71">
        <f>""</f>
        <v/>
      </c>
      <c r="H71">
        <f>""</f>
        <v/>
      </c>
      <c r="I71">
        <f>""</f>
        <v/>
      </c>
    </row>
    <row r="72">
      <c r="B72">
        <f>""</f>
        <v/>
      </c>
      <c r="C72">
        <f>""</f>
        <v/>
      </c>
      <c r="D72">
        <f>""</f>
        <v/>
      </c>
      <c r="F72">
        <f>""</f>
        <v/>
      </c>
      <c r="G72">
        <f>""</f>
        <v/>
      </c>
      <c r="H72">
        <f>""</f>
        <v/>
      </c>
      <c r="I72">
        <f>""</f>
        <v/>
      </c>
    </row>
    <row r="73">
      <c r="B73">
        <f>""</f>
        <v/>
      </c>
      <c r="C73">
        <f>""</f>
        <v/>
      </c>
      <c r="D73">
        <f>""</f>
        <v/>
      </c>
      <c r="F73">
        <f>""</f>
        <v/>
      </c>
      <c r="G73">
        <f>""</f>
        <v/>
      </c>
      <c r="H73">
        <f>""</f>
        <v/>
      </c>
      <c r="I73">
        <f>""</f>
        <v/>
      </c>
    </row>
    <row r="74">
      <c r="B74">
        <f>""</f>
        <v/>
      </c>
      <c r="C74">
        <f>""</f>
        <v/>
      </c>
      <c r="D74">
        <f>""</f>
        <v/>
      </c>
      <c r="F74">
        <f>""</f>
        <v/>
      </c>
      <c r="G74">
        <f>""</f>
        <v/>
      </c>
      <c r="H74">
        <f>""</f>
        <v/>
      </c>
      <c r="I74">
        <f>""</f>
        <v/>
      </c>
    </row>
    <row r="75">
      <c r="B75">
        <f>""</f>
        <v/>
      </c>
      <c r="C75">
        <f>""</f>
        <v/>
      </c>
      <c r="D75">
        <f>""</f>
        <v/>
      </c>
      <c r="F75">
        <f>""</f>
        <v/>
      </c>
      <c r="G75">
        <f>""</f>
        <v/>
      </c>
      <c r="H75">
        <f>""</f>
        <v/>
      </c>
      <c r="I75">
        <f>""</f>
        <v/>
      </c>
    </row>
    <row r="76">
      <c r="B76">
        <f>""</f>
        <v/>
      </c>
      <c r="C76">
        <f>""</f>
        <v/>
      </c>
      <c r="D76">
        <f>""</f>
        <v/>
      </c>
      <c r="F76">
        <f>""</f>
        <v/>
      </c>
      <c r="G76">
        <f>""</f>
        <v/>
      </c>
      <c r="H76">
        <f>""</f>
        <v/>
      </c>
      <c r="I76">
        <f>""</f>
        <v/>
      </c>
    </row>
    <row r="77">
      <c r="B77">
        <f>""</f>
        <v/>
      </c>
      <c r="C77">
        <f>""</f>
        <v/>
      </c>
      <c r="D77">
        <f>""</f>
        <v/>
      </c>
      <c r="F77">
        <f>""</f>
        <v/>
      </c>
      <c r="G77">
        <f>""</f>
        <v/>
      </c>
      <c r="H77">
        <f>""</f>
        <v/>
      </c>
      <c r="I77">
        <f>""</f>
        <v/>
      </c>
    </row>
    <row r="78">
      <c r="B78">
        <f>""</f>
        <v/>
      </c>
      <c r="C78">
        <f>""</f>
        <v/>
      </c>
      <c r="D78">
        <f>""</f>
        <v/>
      </c>
      <c r="F78">
        <f>""</f>
        <v/>
      </c>
      <c r="G78">
        <f>""</f>
        <v/>
      </c>
      <c r="H78">
        <f>""</f>
        <v/>
      </c>
      <c r="I78">
        <f>""</f>
        <v/>
      </c>
    </row>
    <row r="79">
      <c r="B79">
        <f>""</f>
        <v/>
      </c>
      <c r="C79">
        <f>""</f>
        <v/>
      </c>
      <c r="D79">
        <f>""</f>
        <v/>
      </c>
      <c r="F79">
        <f>""</f>
        <v/>
      </c>
      <c r="G79">
        <f>""</f>
        <v/>
      </c>
      <c r="H79">
        <f>""</f>
        <v/>
      </c>
      <c r="I79">
        <f>""</f>
        <v/>
      </c>
    </row>
    <row r="80">
      <c r="B80">
        <f>""</f>
        <v/>
      </c>
      <c r="C80">
        <f>""</f>
        <v/>
      </c>
      <c r="D80">
        <f>""</f>
        <v/>
      </c>
      <c r="F80">
        <f>""</f>
        <v/>
      </c>
      <c r="G80">
        <f>""</f>
        <v/>
      </c>
      <c r="H80">
        <f>""</f>
        <v/>
      </c>
      <c r="I80">
        <f>""</f>
        <v/>
      </c>
    </row>
    <row r="81">
      <c r="B81">
        <f>""</f>
        <v/>
      </c>
      <c r="C81">
        <f>""</f>
        <v/>
      </c>
      <c r="D81">
        <f>""</f>
        <v/>
      </c>
      <c r="F81">
        <f>""</f>
        <v/>
      </c>
      <c r="G81">
        <f>""</f>
        <v/>
      </c>
      <c r="H81">
        <f>""</f>
        <v/>
      </c>
      <c r="I81">
        <f>""</f>
        <v/>
      </c>
    </row>
    <row r="82">
      <c r="B82">
        <f>""</f>
        <v/>
      </c>
      <c r="C82">
        <f>""</f>
        <v/>
      </c>
      <c r="D82">
        <f>""</f>
        <v/>
      </c>
      <c r="F82">
        <f>""</f>
        <v/>
      </c>
      <c r="G82">
        <f>""</f>
        <v/>
      </c>
      <c r="H82">
        <f>""</f>
        <v/>
      </c>
      <c r="I82">
        <f>""</f>
        <v/>
      </c>
    </row>
    <row r="83">
      <c r="B83">
        <f>""</f>
        <v/>
      </c>
      <c r="C83">
        <f>""</f>
        <v/>
      </c>
      <c r="D83">
        <f>""</f>
        <v/>
      </c>
      <c r="F83">
        <f>""</f>
        <v/>
      </c>
      <c r="G83">
        <f>""</f>
        <v/>
      </c>
      <c r="H83">
        <f>""</f>
        <v/>
      </c>
      <c r="I83">
        <f>""</f>
        <v/>
      </c>
    </row>
    <row r="84">
      <c r="B84">
        <f>""</f>
        <v/>
      </c>
      <c r="C84">
        <f>""</f>
        <v/>
      </c>
      <c r="D84">
        <f>""</f>
        <v/>
      </c>
      <c r="F84">
        <f>""</f>
        <v/>
      </c>
      <c r="G84">
        <f>""</f>
        <v/>
      </c>
      <c r="H84">
        <f>""</f>
        <v/>
      </c>
      <c r="I84">
        <f>""</f>
        <v/>
      </c>
    </row>
    <row r="85">
      <c r="B85">
        <f>""</f>
        <v/>
      </c>
      <c r="C85">
        <f>""</f>
        <v/>
      </c>
      <c r="D85">
        <f>""</f>
        <v/>
      </c>
      <c r="F85">
        <f>""</f>
        <v/>
      </c>
      <c r="G85">
        <f>""</f>
        <v/>
      </c>
      <c r="H85">
        <f>""</f>
        <v/>
      </c>
      <c r="I85">
        <f>""</f>
        <v/>
      </c>
    </row>
    <row r="86">
      <c r="B86">
        <f>""</f>
        <v/>
      </c>
      <c r="C86">
        <f>""</f>
        <v/>
      </c>
      <c r="D86">
        <f>""</f>
        <v/>
      </c>
      <c r="F86">
        <f>""</f>
        <v/>
      </c>
      <c r="G86">
        <f>""</f>
        <v/>
      </c>
      <c r="H86">
        <f>""</f>
        <v/>
      </c>
      <c r="I86">
        <f>""</f>
        <v/>
      </c>
    </row>
    <row r="87">
      <c r="B87">
        <f>""</f>
        <v/>
      </c>
      <c r="C87">
        <f>""</f>
        <v/>
      </c>
      <c r="D87">
        <f>""</f>
        <v/>
      </c>
      <c r="F87">
        <f>""</f>
        <v/>
      </c>
      <c r="G87">
        <f>""</f>
        <v/>
      </c>
      <c r="H87">
        <f>""</f>
        <v/>
      </c>
      <c r="I87">
        <f>""</f>
        <v/>
      </c>
    </row>
    <row r="88">
      <c r="B88">
        <f>""</f>
        <v/>
      </c>
      <c r="C88">
        <f>""</f>
        <v/>
      </c>
      <c r="D88">
        <f>""</f>
        <v/>
      </c>
      <c r="F88">
        <f>""</f>
        <v/>
      </c>
      <c r="G88">
        <f>""</f>
        <v/>
      </c>
      <c r="H88">
        <f>""</f>
        <v/>
      </c>
      <c r="I88">
        <f>""</f>
        <v/>
      </c>
    </row>
    <row r="89">
      <c r="B89">
        <f>""</f>
        <v/>
      </c>
      <c r="C89">
        <f>""</f>
        <v/>
      </c>
      <c r="D89">
        <f>""</f>
        <v/>
      </c>
      <c r="F89">
        <f>""</f>
        <v/>
      </c>
      <c r="G89">
        <f>""</f>
        <v/>
      </c>
      <c r="H89">
        <f>""</f>
        <v/>
      </c>
      <c r="I89">
        <f>""</f>
        <v/>
      </c>
    </row>
    <row r="90">
      <c r="B90">
        <f>""</f>
        <v/>
      </c>
      <c r="C90">
        <f>""</f>
        <v/>
      </c>
      <c r="D90">
        <f>""</f>
        <v/>
      </c>
      <c r="F90">
        <f>""</f>
        <v/>
      </c>
      <c r="G90">
        <f>""</f>
        <v/>
      </c>
      <c r="H90">
        <f>""</f>
        <v/>
      </c>
      <c r="I90">
        <f>""</f>
        <v/>
      </c>
    </row>
    <row r="91">
      <c r="B91">
        <f>""</f>
        <v/>
      </c>
      <c r="C91">
        <f>""</f>
        <v/>
      </c>
      <c r="D91">
        <f>""</f>
        <v/>
      </c>
      <c r="F91">
        <f>""</f>
        <v/>
      </c>
      <c r="G91">
        <f>""</f>
        <v/>
      </c>
      <c r="H91">
        <f>""</f>
        <v/>
      </c>
      <c r="I91">
        <f>""</f>
        <v/>
      </c>
    </row>
    <row r="92">
      <c r="B92">
        <f>""</f>
        <v/>
      </c>
      <c r="C92">
        <f>""</f>
        <v/>
      </c>
      <c r="D92">
        <f>""</f>
        <v/>
      </c>
      <c r="F92">
        <f>""</f>
        <v/>
      </c>
      <c r="G92">
        <f>""</f>
        <v/>
      </c>
      <c r="H92">
        <f>""</f>
        <v/>
      </c>
      <c r="I92">
        <f>""</f>
        <v/>
      </c>
    </row>
    <row r="93">
      <c r="B93">
        <f>""</f>
        <v/>
      </c>
      <c r="C93">
        <f>""</f>
        <v/>
      </c>
      <c r="D93">
        <f>""</f>
        <v/>
      </c>
      <c r="F93">
        <f>""</f>
        <v/>
      </c>
      <c r="G93">
        <f>""</f>
        <v/>
      </c>
      <c r="H93">
        <f>""</f>
        <v/>
      </c>
      <c r="I93">
        <f>""</f>
        <v/>
      </c>
    </row>
    <row r="94">
      <c r="B94">
        <f>""</f>
        <v/>
      </c>
      <c r="C94">
        <f>""</f>
        <v/>
      </c>
      <c r="D94">
        <f>""</f>
        <v/>
      </c>
      <c r="F94">
        <f>""</f>
        <v/>
      </c>
      <c r="G94">
        <f>""</f>
        <v/>
      </c>
      <c r="H94">
        <f>""</f>
        <v/>
      </c>
      <c r="I94">
        <f>""</f>
        <v/>
      </c>
    </row>
    <row r="95">
      <c r="B95">
        <f>""</f>
        <v/>
      </c>
      <c r="C95">
        <f>""</f>
        <v/>
      </c>
      <c r="D95">
        <f>""</f>
        <v/>
      </c>
      <c r="F95">
        <f>""</f>
        <v/>
      </c>
      <c r="G95">
        <f>""</f>
        <v/>
      </c>
      <c r="H95">
        <f>""</f>
        <v/>
      </c>
      <c r="I95">
        <f>""</f>
        <v/>
      </c>
    </row>
    <row r="96">
      <c r="B96">
        <f>""</f>
        <v/>
      </c>
      <c r="C96">
        <f>""</f>
        <v/>
      </c>
      <c r="D96">
        <f>""</f>
        <v/>
      </c>
      <c r="F96">
        <f>""</f>
        <v/>
      </c>
      <c r="G96">
        <f>""</f>
        <v/>
      </c>
      <c r="H96">
        <f>""</f>
        <v/>
      </c>
      <c r="I96">
        <f>""</f>
        <v/>
      </c>
    </row>
    <row r="97">
      <c r="B97">
        <f>""</f>
        <v/>
      </c>
      <c r="C97">
        <f>""</f>
        <v/>
      </c>
      <c r="D97">
        <f>""</f>
        <v/>
      </c>
      <c r="F97">
        <f>""</f>
        <v/>
      </c>
      <c r="G97">
        <f>""</f>
        <v/>
      </c>
      <c r="H97">
        <f>""</f>
        <v/>
      </c>
      <c r="I97">
        <f>""</f>
        <v/>
      </c>
    </row>
    <row r="98">
      <c r="B98">
        <f>""</f>
        <v/>
      </c>
      <c r="C98">
        <f>""</f>
        <v/>
      </c>
      <c r="D98">
        <f>""</f>
        <v/>
      </c>
      <c r="F98">
        <f>""</f>
        <v/>
      </c>
      <c r="G98">
        <f>""</f>
        <v/>
      </c>
      <c r="H98">
        <f>""</f>
        <v/>
      </c>
      <c r="I98">
        <f>""</f>
        <v/>
      </c>
    </row>
    <row r="99">
      <c r="B99">
        <f>""</f>
        <v/>
      </c>
      <c r="C99">
        <f>""</f>
        <v/>
      </c>
      <c r="D99">
        <f>""</f>
        <v/>
      </c>
      <c r="F99">
        <f>""</f>
        <v/>
      </c>
      <c r="G99">
        <f>""</f>
        <v/>
      </c>
      <c r="H99">
        <f>""</f>
        <v/>
      </c>
      <c r="I99">
        <f>""</f>
        <v/>
      </c>
    </row>
    <row r="100">
      <c r="B100">
        <f>""</f>
        <v/>
      </c>
      <c r="C100">
        <f>""</f>
        <v/>
      </c>
      <c r="D100">
        <f>""</f>
        <v/>
      </c>
      <c r="F100">
        <f>""</f>
        <v/>
      </c>
      <c r="G100">
        <f>""</f>
        <v/>
      </c>
      <c r="H100">
        <f>""</f>
        <v/>
      </c>
      <c r="I100">
        <f>""</f>
        <v/>
      </c>
    </row>
    <row r="101">
      <c r="B101">
        <f>""</f>
        <v/>
      </c>
      <c r="C101">
        <f>""</f>
        <v/>
      </c>
      <c r="D101">
        <f>""</f>
        <v/>
      </c>
      <c r="F101">
        <f>""</f>
        <v/>
      </c>
      <c r="G101">
        <f>""</f>
        <v/>
      </c>
      <c r="H101">
        <f>""</f>
        <v/>
      </c>
      <c r="I101">
        <f>""</f>
        <v/>
      </c>
    </row>
  </sheetData>
  <mergeCells count="1">
    <mergeCell ref="A1:R1"/>
  </mergeCells>
  <conditionalFormatting sqref="G23">
    <cfRule type="expression" priority="1" dxfId="0" stopIfTrue="1">
      <formula>$G23&gt;0</formula>
    </cfRule>
    <cfRule type="expression" priority="2" dxfId="1" stopIfTrue="1">
      <formula>$G23=0</formula>
    </cfRule>
  </conditionalFormatting>
  <conditionalFormatting sqref="G24">
    <cfRule type="expression" priority="3" dxfId="0" stopIfTrue="1">
      <formula>$G24&gt;0</formula>
    </cfRule>
    <cfRule type="expression" priority="4" dxfId="1" stopIfTrue="1">
      <formula>$G24=0</formula>
    </cfRule>
  </conditionalFormatting>
  <conditionalFormatting sqref="G25">
    <cfRule type="expression" priority="5" dxfId="2" stopIfTrue="1">
      <formula>$G25&gt;0</formula>
    </cfRule>
    <cfRule type="expression" priority="6" dxfId="1" stopIfTrue="1">
      <formula>$G25=0</formula>
    </cfRule>
  </conditionalFormatting>
  <conditionalFormatting sqref="G26">
    <cfRule type="expression" priority="7" dxfId="2" stopIfTrue="1">
      <formula>$G26&gt;0</formula>
    </cfRule>
    <cfRule type="expression" priority="8" dxfId="1" stopIfTrue="1">
      <formula>$G26=0</formula>
    </cfRule>
  </conditionalFormatting>
  <conditionalFormatting sqref="G27">
    <cfRule type="expression" priority="9" dxfId="0" stopIfTrue="1">
      <formula>$G27&gt;0</formula>
    </cfRule>
    <cfRule type="expression" priority="10" dxfId="1" stopIfTrue="1">
      <formula>$G27=0</formula>
    </cfRule>
  </conditionalFormatting>
  <conditionalFormatting sqref="G28">
    <cfRule type="expression" priority="11" dxfId="0" stopIfTrue="1">
      <formula>$G28&gt;0</formula>
    </cfRule>
    <cfRule type="expression" priority="12" dxfId="1" stopIfTrue="1">
      <formula>$G28=0</formula>
    </cfRule>
  </conditionalFormatting>
  <conditionalFormatting sqref="G29">
    <cfRule type="expression" priority="13" dxfId="2" stopIfTrue="1">
      <formula>$G29&gt;0</formula>
    </cfRule>
    <cfRule type="expression" priority="14" dxfId="1" stopIfTrue="1">
      <formula>$G29=0</formula>
    </cfRule>
  </conditionalFormatting>
  <dataValidations count="2">
    <dataValidation sqref="B5" showDropDown="0" showInputMessage="0" showErrorMessage="0" allowBlank="0" type="date" operator="greaterThan">
      <formula1>0</formula1>
    </dataValidation>
    <dataValidation sqref="D5" showDropDown="0" showInputMessage="0" showErrorMessage="0" allowBlank="0" errorTitle="Invalid Date Range" error="End date must be on or after the start date." type="custom">
      <formula1>=D5&gt;=B5</formula1>
    </dataValidation>
  </dataValidation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s>
  <pageMargins left="0.75" right="0.75" top="1" bottom="1" header="0.5" footer="0.5"/>
  <pageSetup orientation="landscape" fitToHeight="0" fitToWidth="1"/>
  <drawing xmlns:r="http://schemas.openxmlformats.org/officeDocument/2006/relationships" r:id="rId5"/>
</worksheet>
</file>

<file path=xl/worksheets/sheet2.xml><?xml version="1.0" encoding="utf-8"?>
<worksheet xmlns="http://schemas.openxmlformats.org/spreadsheetml/2006/main">
  <sheetPr>
    <outlinePr summaryBelow="1" summaryRight="1"/>
    <pageSetUpPr fitToPage="1"/>
  </sheetPr>
  <dimension ref="A1:AT205"/>
  <sheetViews>
    <sheetView zoomScale="70" zoomScaleNormal="70" workbookViewId="0">
      <pane ySplit="5" topLeftCell="A6" activePane="bottomLeft" state="frozen"/>
      <selection pane="bottomLeft" activeCell="A1" sqref="A1"/>
    </sheetView>
  </sheetViews>
  <sheetFormatPr baseColWidth="8" defaultRowHeight="15"/>
  <cols>
    <col width="18" customWidth="1" min="1" max="1"/>
    <col width="22" customWidth="1" min="2" max="2"/>
    <col width="20" customWidth="1" min="3" max="3"/>
    <col width="13" customWidth="1" min="4" max="4"/>
    <col width="12" customWidth="1" min="5" max="5"/>
    <col width="13" customWidth="1" min="6" max="6"/>
    <col width="12" customWidth="1" min="7" max="7"/>
    <col width="18" customWidth="1" min="8" max="8"/>
    <col width="24" customWidth="1" min="9" max="9"/>
    <col width="22" customWidth="1" min="10" max="10"/>
    <col width="18" customWidth="1" min="11" max="11"/>
    <col width="28" customWidth="1" min="12" max="12"/>
    <col width="12" customWidth="1" min="13" max="13"/>
    <col width="25" customWidth="1" min="14" max="14"/>
    <col width="15" customWidth="1" min="15" max="15"/>
    <col width="15" customWidth="1" min="16" max="16"/>
    <col width="17" customWidth="1" min="17" max="17"/>
    <col width="20" customWidth="1" min="18" max="18"/>
    <col width="23" customWidth="1" min="19" max="19"/>
    <col width="16" customWidth="1" min="20" max="20"/>
    <col width="13" customWidth="1" min="21" max="21"/>
    <col width="32" customWidth="1" min="22" max="22"/>
    <col width="48" customWidth="1" min="23" max="23"/>
    <col width="18" customWidth="1" min="24" max="24"/>
    <col width="28" customWidth="1" min="25" max="25"/>
    <col width="20" customWidth="1" min="26" max="26"/>
    <col width="24" customWidth="1" min="27" max="27"/>
    <col width="22" customWidth="1" min="28" max="28"/>
    <col width="24" customWidth="1" min="29" max="29"/>
    <col width="20" customWidth="1" min="30" max="30"/>
    <col width="20" customWidth="1" min="31" max="31"/>
    <col width="16" customWidth="1" min="32" max="32"/>
    <col width="36" customWidth="1" min="33" max="33"/>
    <col width="22" customWidth="1" min="34" max="34"/>
    <col width="20" customWidth="1" min="35" max="35"/>
    <col width="16" customWidth="1" min="36" max="36"/>
    <col width="16" customWidth="1" min="37" max="37"/>
    <col width="36" customWidth="1" min="38" max="38"/>
    <col width="16" customWidth="1" min="39" max="39"/>
    <col width="15" customWidth="1" min="40" max="40"/>
    <col width="15" customWidth="1" min="41" max="41"/>
    <col width="12" customWidth="1" min="42" max="42"/>
    <col width="16" customWidth="1" min="43" max="43"/>
    <col width="48" customWidth="1" min="44" max="44"/>
    <col width="16" customWidth="1" min="45" max="45"/>
    <col width="36" customWidth="1" min="46" max="46"/>
  </cols>
  <sheetData>
    <row r="1">
      <c r="A1" s="1" t="inlineStr">
        <is>
          <t>Incident Log</t>
        </is>
      </c>
    </row>
    <row r="2">
      <c r="A2" s="2" t="inlineStr">
        <is>
          <t>Dashboard</t>
        </is>
      </c>
      <c r="B2" s="2" t="inlineStr">
        <is>
          <t>Incident Log</t>
        </is>
      </c>
      <c r="C2" s="2" t="inlineStr">
        <is>
          <t>Lists &amp; Settings</t>
        </is>
      </c>
      <c r="D2" s="2" t="inlineStr">
        <is>
          <t>Instructions</t>
        </is>
      </c>
    </row>
    <row r="3">
      <c r="A3" s="23" t="inlineStr">
        <is>
          <t>Enter one row per incident. Use the dropdown fields where provided and avoid entering sensitive medical, payment card, or identification details.</t>
        </is>
      </c>
    </row>
    <row r="5">
      <c r="A5" s="24" t="inlineStr">
        <is>
          <t>Incident ID</t>
        </is>
      </c>
      <c r="B5" s="24" t="inlineStr">
        <is>
          <t>Property Name</t>
        </is>
      </c>
      <c r="C5" s="24" t="inlineStr">
        <is>
          <t>Department</t>
        </is>
      </c>
      <c r="D5" s="24" t="inlineStr">
        <is>
          <t>Incident Date</t>
        </is>
      </c>
      <c r="E5" s="24" t="inlineStr">
        <is>
          <t>Incident Time</t>
        </is>
      </c>
      <c r="F5" s="24" t="inlineStr">
        <is>
          <t>Date Reported</t>
        </is>
      </c>
      <c r="G5" s="24" t="inlineStr">
        <is>
          <t>Time Reported</t>
        </is>
      </c>
      <c r="H5" s="24" t="inlineStr">
        <is>
          <t>Reported By</t>
        </is>
      </c>
      <c r="I5" s="24" t="inlineStr">
        <is>
          <t>Reporter Role</t>
        </is>
      </c>
      <c r="J5" s="24" t="inlineStr">
        <is>
          <t>Incident Location</t>
        </is>
      </c>
      <c r="K5" s="24" t="inlineStr">
        <is>
          <t>Room or Area</t>
        </is>
      </c>
      <c r="L5" s="24" t="inlineStr">
        <is>
          <t>Incident Type</t>
        </is>
      </c>
      <c r="M5" s="24" t="inlineStr">
        <is>
          <t>Severity</t>
        </is>
      </c>
      <c r="N5" s="24" t="inlineStr">
        <is>
          <t>Status</t>
        </is>
      </c>
      <c r="O5" s="24" t="inlineStr">
        <is>
          <t>Guest or Visitor Involved</t>
        </is>
      </c>
      <c r="P5" s="24" t="inlineStr">
        <is>
          <t>Employee Involved</t>
        </is>
      </c>
      <c r="Q5" s="24" t="inlineStr">
        <is>
          <t>Injury or Illness Reported</t>
        </is>
      </c>
      <c r="R5" s="24" t="inlineStr">
        <is>
          <t>Emergency Services Contacted</t>
        </is>
      </c>
      <c r="S5" s="24" t="inlineStr">
        <is>
          <t>Emergency Services Reference</t>
        </is>
      </c>
      <c r="T5" s="24" t="inlineStr">
        <is>
          <t>Security Contacted</t>
        </is>
      </c>
      <c r="U5" s="24" t="inlineStr">
        <is>
          <t>Area Secured</t>
        </is>
      </c>
      <c r="V5" s="24" t="inlineStr">
        <is>
          <t>Immediate Action Taken</t>
        </is>
      </c>
      <c r="W5" s="24" t="inlineStr">
        <is>
          <t>Incident Summary</t>
        </is>
      </c>
      <c r="X5" s="24" t="inlineStr">
        <is>
          <t>Witnesses Identified</t>
        </is>
      </c>
      <c r="Y5" s="24" t="inlineStr">
        <is>
          <t>Witness Names or References</t>
        </is>
      </c>
      <c r="Z5" s="24" t="inlineStr">
        <is>
          <t>Photos or Video Available</t>
        </is>
      </c>
      <c r="AA5" s="24" t="inlineStr">
        <is>
          <t>Evidence or File Reference</t>
        </is>
      </c>
      <c r="AB5" s="24" t="inlineStr">
        <is>
          <t>Police Report Number</t>
        </is>
      </c>
      <c r="AC5" s="24" t="inlineStr">
        <is>
          <t>Insurance or Claim Reference</t>
        </is>
      </c>
      <c r="AD5" s="24" t="inlineStr">
        <is>
          <t>Assigned Owner</t>
        </is>
      </c>
      <c r="AE5" s="24" t="inlineStr">
        <is>
          <t>Owner Department</t>
        </is>
      </c>
      <c r="AF5" s="24" t="inlineStr">
        <is>
          <t>Next Follow-Up Date</t>
        </is>
      </c>
      <c r="AG5" s="24" t="inlineStr">
        <is>
          <t>Corrective Action</t>
        </is>
      </c>
      <c r="AH5" s="24" t="inlineStr">
        <is>
          <t>Manager Review Status</t>
        </is>
      </c>
      <c r="AI5" s="24" t="inlineStr">
        <is>
          <t>Manager Reviewer</t>
        </is>
      </c>
      <c r="AJ5" s="24" t="inlineStr">
        <is>
          <t>Manager Review Date</t>
        </is>
      </c>
      <c r="AK5" s="24" t="inlineStr">
        <is>
          <t>Closure Date</t>
        </is>
      </c>
      <c r="AL5" s="24" t="inlineStr">
        <is>
          <t>Closure Summary</t>
        </is>
      </c>
      <c r="AM5" s="24" t="inlineStr">
        <is>
          <t>Financial Impact</t>
        </is>
      </c>
      <c r="AN5" s="24" t="inlineStr">
        <is>
          <t>Estimated Cost</t>
        </is>
      </c>
      <c r="AO5" s="24" t="inlineStr">
        <is>
          <t>Actual Cost</t>
        </is>
      </c>
      <c r="AP5" s="24" t="inlineStr">
        <is>
          <t>Days Open</t>
        </is>
      </c>
      <c r="AQ5" s="24" t="inlineStr">
        <is>
          <t>Follow-Up Status</t>
        </is>
      </c>
      <c r="AR5" s="24" t="inlineStr">
        <is>
          <t>Record Check</t>
        </is>
      </c>
      <c r="AS5" s="24" t="inlineStr">
        <is>
          <t>Last Updated</t>
        </is>
      </c>
      <c r="AT5" s="24" t="inlineStr">
        <is>
          <t>Internal Notes</t>
        </is>
      </c>
    </row>
    <row r="6" ht="52" customHeight="1">
      <c r="A6" s="25" t="inlineStr">
        <is>
          <t>INC-2026-001</t>
        </is>
      </c>
      <c r="B6" s="25" t="inlineStr">
        <is>
          <t>Harbor View Hotel</t>
        </is>
      </c>
      <c r="C6" s="25" t="inlineStr">
        <is>
          <t>Front Office</t>
        </is>
      </c>
      <c r="D6" s="54" t="n">
        <v>46030</v>
      </c>
      <c r="E6" s="27" t="n">
        <v>0.3472222222222222</v>
      </c>
      <c r="F6" s="54" t="n">
        <v>46030</v>
      </c>
      <c r="G6" s="27" t="n">
        <v>0.3541666666666667</v>
      </c>
      <c r="H6" s="25" t="inlineStr">
        <is>
          <t>Jordan Lee</t>
        </is>
      </c>
      <c r="I6" s="25" t="inlineStr">
        <is>
          <t>Manager on Duty</t>
        </is>
      </c>
      <c r="J6" s="25" t="inlineStr">
        <is>
          <t>Main lobby</t>
        </is>
      </c>
      <c r="K6" s="25" t="inlineStr">
        <is>
          <t>Entrance</t>
        </is>
      </c>
      <c r="L6" s="25" t="inlineStr">
        <is>
          <t>Guest Injury or Illness</t>
        </is>
      </c>
      <c r="M6" s="25" t="inlineStr">
        <is>
          <t>Moderate</t>
        </is>
      </c>
      <c r="N6" s="25" t="inlineStr">
        <is>
          <t>Closed</t>
        </is>
      </c>
      <c r="O6" s="25" t="inlineStr">
        <is>
          <t>Yes</t>
        </is>
      </c>
      <c r="P6" s="25" t="inlineStr">
        <is>
          <t>No</t>
        </is>
      </c>
      <c r="Q6" s="25" t="inlineStr">
        <is>
          <t>Yes</t>
        </is>
      </c>
      <c r="R6" s="25" t="inlineStr">
        <is>
          <t>No</t>
        </is>
      </c>
      <c r="S6" s="25" t="inlineStr"/>
      <c r="T6" s="25" t="inlineStr">
        <is>
          <t>Yes</t>
        </is>
      </c>
      <c r="U6" s="25" t="inlineStr">
        <is>
          <t>Yes</t>
        </is>
      </c>
      <c r="V6" s="25" t="inlineStr">
        <is>
          <t>Floor dried and wet-floor signs repositioned.</t>
        </is>
      </c>
      <c r="W6" s="25" t="inlineStr">
        <is>
          <t>Guest slipped near the lobby entrance during rain; wet-floor signs were repositioned and the floor was dried.</t>
        </is>
      </c>
      <c r="X6" s="25" t="inlineStr">
        <is>
          <t>Yes</t>
        </is>
      </c>
      <c r="Y6" s="25" t="inlineStr">
        <is>
          <t>Internal witness reference W-001</t>
        </is>
      </c>
      <c r="Z6" s="25" t="inlineStr">
        <is>
          <t>Yes</t>
        </is>
      </c>
      <c r="AA6" s="25" t="inlineStr">
        <is>
          <t>PHOTO-2026-001</t>
        </is>
      </c>
      <c r="AB6" s="25" t="inlineStr"/>
      <c r="AC6" s="25" t="inlineStr">
        <is>
          <t>CLM-26-001</t>
        </is>
      </c>
      <c r="AD6" s="25" t="inlineStr">
        <is>
          <t>Casey Morgan</t>
        </is>
      </c>
      <c r="AE6" s="25" t="inlineStr">
        <is>
          <t>Front Office</t>
        </is>
      </c>
      <c r="AF6" s="54" t="inlineStr"/>
      <c r="AG6" s="25" t="inlineStr">
        <is>
          <t>Entrance mat and rain-response checks updated.</t>
        </is>
      </c>
      <c r="AH6" s="25" t="inlineStr">
        <is>
          <t>Approved</t>
        </is>
      </c>
      <c r="AI6" s="25" t="inlineStr">
        <is>
          <t>Jordan Lee</t>
        </is>
      </c>
      <c r="AJ6" s="54" t="n">
        <v>46032</v>
      </c>
      <c r="AK6" s="54" t="n">
        <v>46034</v>
      </c>
      <c r="AL6" s="25" t="inlineStr">
        <is>
          <t>Follow-up completed and preventive actions documented.</t>
        </is>
      </c>
      <c r="AM6" s="25" t="inlineStr">
        <is>
          <t>Yes</t>
        </is>
      </c>
      <c r="AN6" s="55" t="n">
        <v>250</v>
      </c>
      <c r="AO6" s="55" t="n">
        <v>185</v>
      </c>
      <c r="AP6" s="29">
        <f>IFERROR(IF(A6="","",MAX(0,IF(AK6&lt;&gt;"",AK6-D6,TODAY()-D6))),"")</f>
        <v/>
      </c>
      <c r="AQ6" s="30">
        <f>IFERROR(IF(A6="","",IF(OR(N6="Closed",N6="Canceled"),"Complete",IF(AF6="","No Date Set",IF(AF6&lt;TODAY(),"Overdue",IF(AF6=TODAY(),"Due Today","Scheduled"))))),"")</f>
        <v/>
      </c>
      <c r="AR6" s="30">
        <f>IFERROR(IF(A6="","",TEXTJOIN(", ",TRUE,IF(AD6="","Missing Assigned Owner",""),IF(W6="","Missing Incident Summary",""),IF(AND(N6="Closed",AK6=""),"Closed Without Closure Date",""),IF(AND(AK6&lt;&gt;"",AK6&lt;D6),"Closure Date Before Incident Date",""),IF(AND(R6="Yes",S6=""),"Emergency Reference Missing",""),IF(AND(Q6="Yes",AG6=""),"Injury Follow-Up Needed",""),IF(AND(AM6="Yes",AN6="",AO6=""),"Financial Amount Missing",""),IF(AH6="Pending Review","Manager Review Pending",""),IF(D6&gt;TODAY(),"Future Incident Date",""))),"Check Formula")</f>
        <v/>
      </c>
      <c r="AS6" s="54" t="n">
        <v>46034</v>
      </c>
      <c r="AT6" s="25" t="inlineStr">
        <is>
          <t>No sensitive medical details recorded.</t>
        </is>
      </c>
    </row>
    <row r="7" ht="52" customHeight="1">
      <c r="A7" s="31" t="inlineStr">
        <is>
          <t>INC-2026-002</t>
        </is>
      </c>
      <c r="B7" s="31" t="inlineStr">
        <is>
          <t>Harbor View Hotel</t>
        </is>
      </c>
      <c r="C7" s="31" t="inlineStr">
        <is>
          <t>Engineering</t>
        </is>
      </c>
      <c r="D7" s="56" t="n">
        <v>46041</v>
      </c>
      <c r="E7" s="33" t="n">
        <v>0.5902777777777778</v>
      </c>
      <c r="F7" s="56" t="n">
        <v>46041</v>
      </c>
      <c r="G7" s="33" t="n">
        <v>0.5972222222222222</v>
      </c>
      <c r="H7" s="31" t="inlineStr">
        <is>
          <t>Taylor Brooks</t>
        </is>
      </c>
      <c r="I7" s="31" t="inlineStr">
        <is>
          <t>Engineering Team Member</t>
        </is>
      </c>
      <c r="J7" s="31" t="inlineStr">
        <is>
          <t>Guest room floor</t>
        </is>
      </c>
      <c r="K7" s="31" t="inlineStr">
        <is>
          <t>Room 412</t>
        </is>
      </c>
      <c r="L7" s="31" t="inlineStr">
        <is>
          <t>Utility or Equipment Failure</t>
        </is>
      </c>
      <c r="M7" s="31" t="inlineStr">
        <is>
          <t>High</t>
        </is>
      </c>
      <c r="N7" s="31" t="inlineStr">
        <is>
          <t>Closed</t>
        </is>
      </c>
      <c r="O7" s="31" t="inlineStr">
        <is>
          <t>Yes</t>
        </is>
      </c>
      <c r="P7" s="31" t="inlineStr">
        <is>
          <t>No</t>
        </is>
      </c>
      <c r="Q7" s="31" t="inlineStr">
        <is>
          <t>No</t>
        </is>
      </c>
      <c r="R7" s="31" t="inlineStr">
        <is>
          <t>No</t>
        </is>
      </c>
      <c r="S7" s="31" t="inlineStr"/>
      <c r="T7" s="31" t="inlineStr">
        <is>
          <t>No</t>
        </is>
      </c>
      <c r="U7" s="31" t="inlineStr">
        <is>
          <t>Yes</t>
        </is>
      </c>
      <c r="V7" s="31" t="inlineStr">
        <is>
          <t>Water isolated and affected area dried.</t>
        </is>
      </c>
      <c r="W7" s="31" t="inlineStr">
        <is>
          <t>A supply line leak affected one guest room and a section of corridor carpet.</t>
        </is>
      </c>
      <c r="X7" s="31" t="inlineStr">
        <is>
          <t>No</t>
        </is>
      </c>
      <c r="Y7" s="31" t="inlineStr"/>
      <c r="Z7" s="31" t="inlineStr">
        <is>
          <t>Yes</t>
        </is>
      </c>
      <c r="AA7" s="31" t="inlineStr">
        <is>
          <t>PHOTO-2026-002</t>
        </is>
      </c>
      <c r="AB7" s="31" t="inlineStr"/>
      <c r="AC7" s="31" t="inlineStr">
        <is>
          <t>CLM-26-002</t>
        </is>
      </c>
      <c r="AD7" s="31" t="inlineStr">
        <is>
          <t>Taylor Brooks</t>
        </is>
      </c>
      <c r="AE7" s="31" t="inlineStr">
        <is>
          <t>Engineering</t>
        </is>
      </c>
      <c r="AF7" s="56" t="inlineStr"/>
      <c r="AG7" s="31" t="inlineStr">
        <is>
          <t>Supply line replaced and adjacent fittings inspected.</t>
        </is>
      </c>
      <c r="AH7" s="31" t="inlineStr">
        <is>
          <t>Approved</t>
        </is>
      </c>
      <c r="AI7" s="31" t="inlineStr">
        <is>
          <t>Morgan Reed</t>
        </is>
      </c>
      <c r="AJ7" s="56" t="n">
        <v>46044</v>
      </c>
      <c r="AK7" s="56" t="n">
        <v>46046</v>
      </c>
      <c r="AL7" s="31" t="inlineStr">
        <is>
          <t>Repairs and moisture verification completed.</t>
        </is>
      </c>
      <c r="AM7" s="31" t="inlineStr">
        <is>
          <t>Yes</t>
        </is>
      </c>
      <c r="AN7" s="57" t="n">
        <v>2500</v>
      </c>
      <c r="AO7" s="57" t="n">
        <v>2180</v>
      </c>
      <c r="AP7" s="29">
        <f>IFERROR(IF(A7="","",MAX(0,IF(AK7&lt;&gt;"",AK7-D7,TODAY()-D7))),"")</f>
        <v/>
      </c>
      <c r="AQ7" s="30">
        <f>IFERROR(IF(A7="","",IF(OR(N7="Closed",N7="Canceled"),"Complete",IF(AF7="","No Date Set",IF(AF7&lt;TODAY(),"Overdue",IF(AF7=TODAY(),"Due Today","Scheduled"))))),"")</f>
        <v/>
      </c>
      <c r="AR7" s="30">
        <f>IFERROR(IF(A7="","",TEXTJOIN(", ",TRUE,IF(AD7="","Missing Assigned Owner",""),IF(W7="","Missing Incident Summary",""),IF(AND(N7="Closed",AK7=""),"Closed Without Closure Date",""),IF(AND(AK7&lt;&gt;"",AK7&lt;D7),"Closure Date Before Incident Date",""),IF(AND(R7="Yes",S7=""),"Emergency Reference Missing",""),IF(AND(Q7="Yes",AG7=""),"Injury Follow-Up Needed",""),IF(AND(AM7="Yes",AN7="",AO7=""),"Financial Amount Missing",""),IF(AH7="Pending Review","Manager Review Pending",""),IF(D7&gt;TODAY(),"Future Incident Date",""))),"Check Formula")</f>
        <v/>
      </c>
      <c r="AS7" s="56" t="n">
        <v>46046</v>
      </c>
      <c r="AT7" s="31" t="inlineStr"/>
    </row>
    <row r="8" ht="52" customHeight="1">
      <c r="A8" s="25" t="inlineStr">
        <is>
          <t>INC-2026-003</t>
        </is>
      </c>
      <c r="B8" s="25" t="inlineStr">
        <is>
          <t>Harbor View Hotel</t>
        </is>
      </c>
      <c r="C8" s="25" t="inlineStr">
        <is>
          <t>Security</t>
        </is>
      </c>
      <c r="D8" s="54" t="n">
        <v>46067</v>
      </c>
      <c r="E8" s="27" t="n">
        <v>0.3854166666666667</v>
      </c>
      <c r="F8" s="54" t="n">
        <v>46067</v>
      </c>
      <c r="G8" s="27" t="n">
        <v>0.3958333333333333</v>
      </c>
      <c r="H8" s="25" t="inlineStr">
        <is>
          <t>Riley Parker</t>
        </is>
      </c>
      <c r="I8" s="25" t="inlineStr">
        <is>
          <t>Security Officer</t>
        </is>
      </c>
      <c r="J8" s="25" t="inlineStr">
        <is>
          <t>West parking lot</t>
        </is>
      </c>
      <c r="K8" s="25" t="inlineStr">
        <is>
          <t>Space W-18</t>
        </is>
      </c>
      <c r="L8" s="25" t="inlineStr">
        <is>
          <t>Vehicle or Parking</t>
        </is>
      </c>
      <c r="M8" s="25" t="inlineStr">
        <is>
          <t>Moderate</t>
        </is>
      </c>
      <c r="N8" s="25" t="inlineStr">
        <is>
          <t>Awaiting External Information</t>
        </is>
      </c>
      <c r="O8" s="25" t="inlineStr">
        <is>
          <t>Yes</t>
        </is>
      </c>
      <c r="P8" s="25" t="inlineStr">
        <is>
          <t>No</t>
        </is>
      </c>
      <c r="Q8" s="25" t="inlineStr">
        <is>
          <t>No</t>
        </is>
      </c>
      <c r="R8" s="25" t="inlineStr">
        <is>
          <t>No</t>
        </is>
      </c>
      <c r="S8" s="25" t="inlineStr"/>
      <c r="T8" s="25" t="inlineStr">
        <is>
          <t>Yes</t>
        </is>
      </c>
      <c r="U8" s="25" t="inlineStr">
        <is>
          <t>No</t>
        </is>
      </c>
      <c r="V8" s="25" t="inlineStr">
        <is>
          <t>Area photographed and camera review initiated.</t>
        </is>
      </c>
      <c r="W8" s="25" t="inlineStr">
        <is>
          <t>A guest reported vehicle damage discovered after an overnight stay.</t>
        </is>
      </c>
      <c r="X8" s="25" t="inlineStr">
        <is>
          <t>No</t>
        </is>
      </c>
      <c r="Y8" s="25" t="inlineStr"/>
      <c r="Z8" s="25" t="inlineStr">
        <is>
          <t>Yes</t>
        </is>
      </c>
      <c r="AA8" s="25" t="inlineStr">
        <is>
          <t>VIDEO-2026-003</t>
        </is>
      </c>
      <c r="AB8" s="25" t="inlineStr"/>
      <c r="AC8" s="25" t="inlineStr">
        <is>
          <t>CLM-26-003</t>
        </is>
      </c>
      <c r="AD8" s="25" t="inlineStr">
        <is>
          <t>Riley Parker</t>
        </is>
      </c>
      <c r="AE8" s="25" t="inlineStr">
        <is>
          <t>Security</t>
        </is>
      </c>
      <c r="AF8" s="54">
        <f>TODAY()-7</f>
        <v/>
      </c>
      <c r="AG8" s="25" t="inlineStr">
        <is>
          <t>Await external documentation and complete camera review.</t>
        </is>
      </c>
      <c r="AH8" s="25" t="inlineStr">
        <is>
          <t>Pending Review</t>
        </is>
      </c>
      <c r="AI8" s="25" t="inlineStr">
        <is>
          <t>Jordan Lee</t>
        </is>
      </c>
      <c r="AJ8" s="54" t="inlineStr"/>
      <c r="AK8" s="54" t="inlineStr"/>
      <c r="AL8" s="25" t="inlineStr"/>
      <c r="AM8" s="25" t="inlineStr">
        <is>
          <t>Yes</t>
        </is>
      </c>
      <c r="AN8" s="55" t="n">
        <v>1200</v>
      </c>
      <c r="AO8" s="55" t="inlineStr"/>
      <c r="AP8" s="29">
        <f>IFERROR(IF(A8="","",MAX(0,IF(AK8&lt;&gt;"",AK8-D8,TODAY()-D8))),"")</f>
        <v/>
      </c>
      <c r="AQ8" s="30">
        <f>IFERROR(IF(A8="","",IF(OR(N8="Closed",N8="Canceled"),"Complete",IF(AF8="","No Date Set",IF(AF8&lt;TODAY(),"Overdue",IF(AF8=TODAY(),"Due Today","Scheduled"))))),"")</f>
        <v/>
      </c>
      <c r="AR8" s="30">
        <f>IFERROR(IF(A8="","",TEXTJOIN(", ",TRUE,IF(AD8="","Missing Assigned Owner",""),IF(W8="","Missing Incident Summary",""),IF(AND(N8="Closed",AK8=""),"Closed Without Closure Date",""),IF(AND(AK8&lt;&gt;"",AK8&lt;D8),"Closure Date Before Incident Date",""),IF(AND(R8="Yes",S8=""),"Emergency Reference Missing",""),IF(AND(Q8="Yes",AG8=""),"Injury Follow-Up Needed",""),IF(AND(AM8="Yes",AN8="",AO8=""),"Financial Amount Missing",""),IF(AH8="Pending Review","Manager Review Pending",""),IF(D8&gt;TODAY(),"Future Incident Date",""))),"Check Formula")</f>
        <v/>
      </c>
      <c r="AS8" s="54" t="n">
        <v>46266</v>
      </c>
      <c r="AT8" s="25" t="inlineStr">
        <is>
          <t>External information remains outstanding.</t>
        </is>
      </c>
    </row>
    <row r="9" ht="52" customHeight="1">
      <c r="A9" s="31" t="inlineStr">
        <is>
          <t>INC-2026-004</t>
        </is>
      </c>
      <c r="B9" s="31" t="inlineStr">
        <is>
          <t>Harbor View Hotel</t>
        </is>
      </c>
      <c r="C9" s="31" t="inlineStr">
        <is>
          <t>Food and Beverage</t>
        </is>
      </c>
      <c r="D9" s="56" t="n">
        <v>46084</v>
      </c>
      <c r="E9" s="33" t="n">
        <v>0.8611111111111112</v>
      </c>
      <c r="F9" s="56" t="n">
        <v>46084</v>
      </c>
      <c r="G9" s="33" t="n">
        <v>0.8680555555555556</v>
      </c>
      <c r="H9" s="31" t="inlineStr">
        <is>
          <t>Avery Collins</t>
        </is>
      </c>
      <c r="I9" s="31" t="inlineStr">
        <is>
          <t>Food and Beverage Team Member</t>
        </is>
      </c>
      <c r="J9" s="31" t="inlineStr">
        <is>
          <t>Hotel restaurant</t>
        </is>
      </c>
      <c r="K9" s="31" t="inlineStr">
        <is>
          <t>Table 16</t>
        </is>
      </c>
      <c r="L9" s="31" t="inlineStr">
        <is>
          <t>Food and Beverage</t>
        </is>
      </c>
      <c r="M9" s="31" t="inlineStr">
        <is>
          <t>Moderate</t>
        </is>
      </c>
      <c r="N9" s="31" t="inlineStr">
        <is>
          <t>Closed</t>
        </is>
      </c>
      <c r="O9" s="31" t="inlineStr">
        <is>
          <t>Yes</t>
        </is>
      </c>
      <c r="P9" s="31" t="inlineStr">
        <is>
          <t>No</t>
        </is>
      </c>
      <c r="Q9" s="31" t="inlineStr">
        <is>
          <t>Yes</t>
        </is>
      </c>
      <c r="R9" s="31" t="inlineStr">
        <is>
          <t>No</t>
        </is>
      </c>
      <c r="S9" s="31" t="inlineStr"/>
      <c r="T9" s="31" t="inlineStr">
        <is>
          <t>No</t>
        </is>
      </c>
      <c r="U9" s="31" t="inlineStr">
        <is>
          <t>No</t>
        </is>
      </c>
      <c r="V9" s="31" t="inlineStr">
        <is>
          <t>Manager documented menu and ingredient information.</t>
        </is>
      </c>
      <c r="W9" s="31" t="inlineStr">
        <is>
          <t>A guest reported a suspected food sensitivity after dinner; the manager documented menu and ingredient information.</t>
        </is>
      </c>
      <c r="X9" s="31" t="inlineStr">
        <is>
          <t>Yes</t>
        </is>
      </c>
      <c r="Y9" s="31" t="inlineStr">
        <is>
          <t>Server reference FB-W04</t>
        </is>
      </c>
      <c r="Z9" s="31" t="inlineStr">
        <is>
          <t>No</t>
        </is>
      </c>
      <c r="AA9" s="31" t="inlineStr">
        <is>
          <t>MENU-REF-0303</t>
        </is>
      </c>
      <c r="AB9" s="31" t="inlineStr"/>
      <c r="AC9" s="31" t="inlineStr">
        <is>
          <t>CLM-26-004</t>
        </is>
      </c>
      <c r="AD9" s="31" t="inlineStr">
        <is>
          <t>Avery Collins</t>
        </is>
      </c>
      <c r="AE9" s="31" t="inlineStr">
        <is>
          <t>Food and Beverage</t>
        </is>
      </c>
      <c r="AF9" s="56" t="inlineStr"/>
      <c r="AG9" s="31" t="inlineStr">
        <is>
          <t>Menu communication reviewed with service team.</t>
        </is>
      </c>
      <c r="AH9" s="31" t="inlineStr">
        <is>
          <t>Approved</t>
        </is>
      </c>
      <c r="AI9" s="31" t="inlineStr">
        <is>
          <t>Jordan Lee</t>
        </is>
      </c>
      <c r="AJ9" s="56" t="n">
        <v>46086</v>
      </c>
      <c r="AK9" s="56" t="n">
        <v>46087</v>
      </c>
      <c r="AL9" s="31" t="inlineStr">
        <is>
          <t>Operational review completed.</t>
        </is>
      </c>
      <c r="AM9" s="31" t="inlineStr">
        <is>
          <t>Yes</t>
        </is>
      </c>
      <c r="AN9" s="57" t="n">
        <v>150</v>
      </c>
      <c r="AO9" s="57" t="n">
        <v>95</v>
      </c>
      <c r="AP9" s="29">
        <f>IFERROR(IF(A9="","",MAX(0,IF(AK9&lt;&gt;"",AK9-D9,TODAY()-D9))),"")</f>
        <v/>
      </c>
      <c r="AQ9" s="30">
        <f>IFERROR(IF(A9="","",IF(OR(N9="Closed",N9="Canceled"),"Complete",IF(AF9="","No Date Set",IF(AF9&lt;TODAY(),"Overdue",IF(AF9=TODAY(),"Due Today","Scheduled"))))),"")</f>
        <v/>
      </c>
      <c r="AR9" s="30">
        <f>IFERROR(IF(A9="","",TEXTJOIN(", ",TRUE,IF(AD9="","Missing Assigned Owner",""),IF(W9="","Missing Incident Summary",""),IF(AND(N9="Closed",AK9=""),"Closed Without Closure Date",""),IF(AND(AK9&lt;&gt;"",AK9&lt;D9),"Closure Date Before Incident Date",""),IF(AND(R9="Yes",S9=""),"Emergency Reference Missing",""),IF(AND(Q9="Yes",AG9=""),"Injury Follow-Up Needed",""),IF(AND(AM9="Yes",AN9="",AO9=""),"Financial Amount Missing",""),IF(AH9="Pending Review","Manager Review Pending",""),IF(D9&gt;TODAY(),"Future Incident Date",""))),"Check Formula")</f>
        <v/>
      </c>
      <c r="AS9" s="56" t="n">
        <v>46087</v>
      </c>
      <c r="AT9" s="31" t="inlineStr">
        <is>
          <t>No detailed medical information entered.</t>
        </is>
      </c>
    </row>
    <row r="10" ht="52" customHeight="1">
      <c r="A10" s="25" t="inlineStr">
        <is>
          <t>INC-2026-005</t>
        </is>
      </c>
      <c r="B10" s="25" t="inlineStr">
        <is>
          <t>Harbor View Hotel</t>
        </is>
      </c>
      <c r="C10" s="25" t="inlineStr">
        <is>
          <t>Housekeeping</t>
        </is>
      </c>
      <c r="D10" s="54" t="n">
        <v>46134</v>
      </c>
      <c r="E10" s="27" t="n">
        <v>0.4583333333333333</v>
      </c>
      <c r="F10" s="54" t="n">
        <v>46134</v>
      </c>
      <c r="G10" s="27" t="n">
        <v>0.4722222222222222</v>
      </c>
      <c r="H10" s="25" t="inlineStr">
        <is>
          <t>Casey Morgan</t>
        </is>
      </c>
      <c r="I10" s="25" t="inlineStr">
        <is>
          <t>Manager on Duty</t>
        </is>
      </c>
      <c r="J10" s="25" t="inlineStr">
        <is>
          <t>Guest room floor</t>
        </is>
      </c>
      <c r="K10" s="25" t="inlineStr">
        <is>
          <t>Room 728</t>
        </is>
      </c>
      <c r="L10" s="25" t="inlineStr">
        <is>
          <t>Theft or Lost Property</t>
        </is>
      </c>
      <c r="M10" s="25" t="inlineStr">
        <is>
          <t>High</t>
        </is>
      </c>
      <c r="N10" s="25" t="inlineStr">
        <is>
          <t>Under Review</t>
        </is>
      </c>
      <c r="O10" s="25" t="inlineStr">
        <is>
          <t>Yes</t>
        </is>
      </c>
      <c r="P10" s="25" t="inlineStr">
        <is>
          <t>Yes</t>
        </is>
      </c>
      <c r="Q10" s="25" t="inlineStr">
        <is>
          <t>No</t>
        </is>
      </c>
      <c r="R10" s="25" t="inlineStr">
        <is>
          <t>No</t>
        </is>
      </c>
      <c r="S10" s="25" t="inlineStr"/>
      <c r="T10" s="25" t="inlineStr">
        <is>
          <t>Yes</t>
        </is>
      </c>
      <c r="U10" s="25" t="inlineStr">
        <is>
          <t>No</t>
        </is>
      </c>
      <c r="V10" s="25" t="inlineStr">
        <is>
          <t>Room access records preserved for internal review.</t>
        </is>
      </c>
      <c r="W10" s="25" t="inlineStr">
        <is>
          <t>A guest reported that a watch could not be located after checkout.</t>
        </is>
      </c>
      <c r="X10" s="25" t="inlineStr">
        <is>
          <t>Yes</t>
        </is>
      </c>
      <c r="Y10" s="25" t="inlineStr">
        <is>
          <t>Internal references HK-W01 and HK-W02</t>
        </is>
      </c>
      <c r="Z10" s="25" t="inlineStr">
        <is>
          <t>No</t>
        </is>
      </c>
      <c r="AA10" s="25" t="inlineStr">
        <is>
          <t>ACCESS-2026-005</t>
        </is>
      </c>
      <c r="AB10" s="25" t="inlineStr"/>
      <c r="AC10" s="25" t="inlineStr">
        <is>
          <t>CLM-26-005</t>
        </is>
      </c>
      <c r="AD10" s="25" t="inlineStr">
        <is>
          <t>Morgan Reed</t>
        </is>
      </c>
      <c r="AE10" s="25" t="inlineStr">
        <is>
          <t>Security</t>
        </is>
      </c>
      <c r="AF10" s="54">
        <f>TODAY()</f>
        <v/>
      </c>
      <c r="AG10" s="25" t="inlineStr">
        <is>
          <t>Complete internal review and document findings.</t>
        </is>
      </c>
      <c r="AH10" s="25" t="inlineStr">
        <is>
          <t>Pending Review</t>
        </is>
      </c>
      <c r="AI10" s="25" t="inlineStr">
        <is>
          <t>Jordan Lee</t>
        </is>
      </c>
      <c r="AJ10" s="54" t="inlineStr"/>
      <c r="AK10" s="54" t="inlineStr"/>
      <c r="AL10" s="25" t="inlineStr"/>
      <c r="AM10" s="25" t="inlineStr">
        <is>
          <t>Yes</t>
        </is>
      </c>
      <c r="AN10" s="55" t="n">
        <v>1800</v>
      </c>
      <c r="AO10" s="55" t="inlineStr"/>
      <c r="AP10" s="29">
        <f>IFERROR(IF(A10="","",MAX(0,IF(AK10&lt;&gt;"",AK10-D10,TODAY()-D10))),"")</f>
        <v/>
      </c>
      <c r="AQ10" s="30">
        <f>IFERROR(IF(A10="","",IF(OR(N10="Closed",N10="Canceled"),"Complete",IF(AF10="","No Date Set",IF(AF10&lt;TODAY(),"Overdue",IF(AF10=TODAY(),"Due Today","Scheduled"))))),"")</f>
        <v/>
      </c>
      <c r="AR10" s="30">
        <f>IFERROR(IF(A10="","",TEXTJOIN(", ",TRUE,IF(AD10="","Missing Assigned Owner",""),IF(W10="","Missing Incident Summary",""),IF(AND(N10="Closed",AK10=""),"Closed Without Closure Date",""),IF(AND(AK10&lt;&gt;"",AK10&lt;D10),"Closure Date Before Incident Date",""),IF(AND(R10="Yes",S10=""),"Emergency Reference Missing",""),IF(AND(Q10="Yes",AG10=""),"Injury Follow-Up Needed",""),IF(AND(AM10="Yes",AN10="",AO10=""),"Financial Amount Missing",""),IF(AH10="Pending Review","Manager Review Pending",""),IF(D10&gt;TODAY(),"Future Incident Date",""))),"Check Formula")</f>
        <v/>
      </c>
      <c r="AS10" s="54" t="n">
        <v>46269</v>
      </c>
      <c r="AT10" s="25" t="inlineStr">
        <is>
          <t>Use internal references only.</t>
        </is>
      </c>
    </row>
    <row r="11" ht="52" customHeight="1">
      <c r="A11" s="31" t="inlineStr">
        <is>
          <t>INC-2026-006</t>
        </is>
      </c>
      <c r="B11" s="31" t="inlineStr">
        <is>
          <t>Harbor View Hotel</t>
        </is>
      </c>
      <c r="C11" s="31" t="inlineStr">
        <is>
          <t>Recreation</t>
        </is>
      </c>
      <c r="D11" s="56" t="n">
        <v>46159</v>
      </c>
      <c r="E11" s="33" t="n">
        <v>0.6423611111111112</v>
      </c>
      <c r="F11" s="56" t="n">
        <v>46159</v>
      </c>
      <c r="G11" s="33" t="n">
        <v>0.64375</v>
      </c>
      <c r="H11" s="31" t="inlineStr">
        <is>
          <t>Riley Parker</t>
        </is>
      </c>
      <c r="I11" s="31" t="inlineStr">
        <is>
          <t>Security Officer</t>
        </is>
      </c>
      <c r="J11" s="31" t="inlineStr">
        <is>
          <t>Outdoor pool</t>
        </is>
      </c>
      <c r="K11" s="31" t="inlineStr">
        <is>
          <t>Pool deck</t>
        </is>
      </c>
      <c r="L11" s="31" t="inlineStr">
        <is>
          <t>Pool, Spa, or Recreation</t>
        </is>
      </c>
      <c r="M11" s="31" t="inlineStr">
        <is>
          <t>Critical</t>
        </is>
      </c>
      <c r="N11" s="31" t="inlineStr">
        <is>
          <t>Action in Progress</t>
        </is>
      </c>
      <c r="O11" s="31" t="inlineStr">
        <is>
          <t>Yes</t>
        </is>
      </c>
      <c r="P11" s="31" t="inlineStr">
        <is>
          <t>No</t>
        </is>
      </c>
      <c r="Q11" s="31" t="inlineStr">
        <is>
          <t>Yes</t>
        </is>
      </c>
      <c r="R11" s="31" t="inlineStr">
        <is>
          <t>Yes</t>
        </is>
      </c>
      <c r="S11" s="31" t="inlineStr">
        <is>
          <t>EMS-26-0517-A</t>
        </is>
      </c>
      <c r="T11" s="31" t="inlineStr">
        <is>
          <t>Yes</t>
        </is>
      </c>
      <c r="U11" s="31" t="inlineStr">
        <is>
          <t>Yes</t>
        </is>
      </c>
      <c r="V11" s="31" t="inlineStr">
        <is>
          <t>Immediate assistance provided and emergency procedures initiated.</t>
        </is>
      </c>
      <c r="W11" s="31" t="inlineStr">
        <is>
          <t>A pool guest required immediate assistance after becoming unresponsive.</t>
        </is>
      </c>
      <c r="X11" s="31" t="inlineStr">
        <is>
          <t>Yes</t>
        </is>
      </c>
      <c r="Y11" s="31" t="inlineStr">
        <is>
          <t>Internal witness references REC-W01 and REC-W02</t>
        </is>
      </c>
      <c r="Z11" s="31" t="inlineStr">
        <is>
          <t>Yes</t>
        </is>
      </c>
      <c r="AA11" s="31" t="inlineStr">
        <is>
          <t>VIDEO-2026-006</t>
        </is>
      </c>
      <c r="AB11" s="31" t="inlineStr"/>
      <c r="AC11" s="31" t="inlineStr">
        <is>
          <t>CLM-26-006</t>
        </is>
      </c>
      <c r="AD11" s="31" t="inlineStr">
        <is>
          <t>Jordan Lee</t>
        </is>
      </c>
      <c r="AE11" s="31" t="inlineStr">
        <is>
          <t>Administration</t>
        </is>
      </c>
      <c r="AF11" s="56">
        <f>TODAY()+5</f>
        <v/>
      </c>
      <c r="AG11" s="31" t="inlineStr">
        <is>
          <t>Complete management review and operational debrief.</t>
        </is>
      </c>
      <c r="AH11" s="31" t="inlineStr">
        <is>
          <t>Pending Review</t>
        </is>
      </c>
      <c r="AI11" s="31" t="inlineStr">
        <is>
          <t>Morgan Reed</t>
        </is>
      </c>
      <c r="AJ11" s="56" t="inlineStr"/>
      <c r="AK11" s="56" t="inlineStr"/>
      <c r="AL11" s="31" t="inlineStr"/>
      <c r="AM11" s="31" t="inlineStr">
        <is>
          <t>No</t>
        </is>
      </c>
      <c r="AN11" s="57" t="inlineStr"/>
      <c r="AO11" s="57" t="inlineStr"/>
      <c r="AP11" s="29">
        <f>IFERROR(IF(A11="","",MAX(0,IF(AK11&lt;&gt;"",AK11-D11,TODAY()-D11))),"")</f>
        <v/>
      </c>
      <c r="AQ11" s="30">
        <f>IFERROR(IF(A11="","",IF(OR(N11="Closed",N11="Canceled"),"Complete",IF(AF11="","No Date Set",IF(AF11&lt;TODAY(),"Overdue",IF(AF11=TODAY(),"Due Today","Scheduled"))))),"")</f>
        <v/>
      </c>
      <c r="AR11" s="30">
        <f>IFERROR(IF(A11="","",TEXTJOIN(", ",TRUE,IF(AD11="","Missing Assigned Owner",""),IF(W11="","Missing Incident Summary",""),IF(AND(N11="Closed",AK11=""),"Closed Without Closure Date",""),IF(AND(AK11&lt;&gt;"",AK11&lt;D11),"Closure Date Before Incident Date",""),IF(AND(R11="Yes",S11=""),"Emergency Reference Missing",""),IF(AND(Q11="Yes",AG11=""),"Injury Follow-Up Needed",""),IF(AND(AM11="Yes",AN11="",AO11=""),"Financial Amount Missing",""),IF(AH11="Pending Review","Manager Review Pending",""),IF(D11&gt;TODAY(),"Future Incident Date",""))),"Check Formula")</f>
        <v/>
      </c>
      <c r="AS11" s="56" t="n">
        <v>46270</v>
      </c>
      <c r="AT11" s="31" t="inlineStr">
        <is>
          <t>Do not enter detailed medical records.</t>
        </is>
      </c>
    </row>
    <row r="12" ht="52" customHeight="1">
      <c r="A12" s="25" t="inlineStr">
        <is>
          <t>INC-2026-007</t>
        </is>
      </c>
      <c r="B12" s="25" t="inlineStr">
        <is>
          <t>Harbor View Hotel</t>
        </is>
      </c>
      <c r="C12" s="25" t="inlineStr">
        <is>
          <t>Banquets and Events</t>
        </is>
      </c>
      <c r="D12" s="54" t="n">
        <v>46182</v>
      </c>
      <c r="E12" s="27" t="n">
        <v>0.9236111111111112</v>
      </c>
      <c r="F12" s="54" t="n">
        <v>46182</v>
      </c>
      <c r="G12" s="27" t="n">
        <v>0.9305555555555556</v>
      </c>
      <c r="H12" s="25" t="inlineStr">
        <is>
          <t>Taylor Brooks</t>
        </is>
      </c>
      <c r="I12" s="25" t="inlineStr">
        <is>
          <t>Event Team Member</t>
        </is>
      </c>
      <c r="J12" s="25" t="inlineStr">
        <is>
          <t>Grand ballroom</t>
        </is>
      </c>
      <c r="K12" s="25" t="inlineStr">
        <is>
          <t>North service door</t>
        </is>
      </c>
      <c r="L12" s="25" t="inlineStr">
        <is>
          <t>Property Damage</t>
        </is>
      </c>
      <c r="M12" s="25" t="inlineStr">
        <is>
          <t>Moderate</t>
        </is>
      </c>
      <c r="N12" s="25" t="inlineStr">
        <is>
          <t>Monitoring</t>
        </is>
      </c>
      <c r="O12" s="25" t="inlineStr">
        <is>
          <t>No</t>
        </is>
      </c>
      <c r="P12" s="25" t="inlineStr">
        <is>
          <t>No</t>
        </is>
      </c>
      <c r="Q12" s="25" t="inlineStr">
        <is>
          <t>No</t>
        </is>
      </c>
      <c r="R12" s="25" t="inlineStr">
        <is>
          <t>No</t>
        </is>
      </c>
      <c r="S12" s="25" t="inlineStr"/>
      <c r="T12" s="25" t="inlineStr">
        <is>
          <t>No</t>
        </is>
      </c>
      <c r="U12" s="25" t="inlineStr">
        <is>
          <t>Yes</t>
        </is>
      </c>
      <c r="V12" s="25" t="inlineStr">
        <is>
          <t>Door area inspected and vendor notified.</t>
        </is>
      </c>
      <c r="W12" s="25" t="inlineStr">
        <is>
          <t>A vendor cart damaged a ballroom door frame during event load-out.</t>
        </is>
      </c>
      <c r="X12" s="25" t="inlineStr">
        <is>
          <t>Yes</t>
        </is>
      </c>
      <c r="Y12" s="25" t="inlineStr">
        <is>
          <t>Vendor supervisor reference V-607</t>
        </is>
      </c>
      <c r="Z12" s="25" t="inlineStr">
        <is>
          <t>Yes</t>
        </is>
      </c>
      <c r="AA12" s="25" t="inlineStr">
        <is>
          <t>PHOTO-2026-007</t>
        </is>
      </c>
      <c r="AB12" s="25" t="inlineStr"/>
      <c r="AC12" s="25" t="inlineStr">
        <is>
          <t>CLM-26-007</t>
        </is>
      </c>
      <c r="AD12" s="25" t="inlineStr">
        <is>
          <t>Taylor Brooks</t>
        </is>
      </c>
      <c r="AE12" s="25" t="inlineStr">
        <is>
          <t>Banquets and Events</t>
        </is>
      </c>
      <c r="AF12" s="54">
        <f>TODAY()-7</f>
        <v/>
      </c>
      <c r="AG12" s="25" t="inlineStr">
        <is>
          <t>Monitor repaired frame and finalize vendor recovery.</t>
        </is>
      </c>
      <c r="AH12" s="25" t="inlineStr">
        <is>
          <t>Approved</t>
        </is>
      </c>
      <c r="AI12" s="25" t="inlineStr">
        <is>
          <t>Casey Morgan</t>
        </is>
      </c>
      <c r="AJ12" s="54" t="n">
        <v>46185</v>
      </c>
      <c r="AK12" s="54" t="inlineStr"/>
      <c r="AL12" s="25" t="inlineStr"/>
      <c r="AM12" s="25" t="inlineStr">
        <is>
          <t>Yes</t>
        </is>
      </c>
      <c r="AN12" s="55" t="n">
        <v>950</v>
      </c>
      <c r="AO12" s="55" t="n">
        <v>1075</v>
      </c>
      <c r="AP12" s="29">
        <f>IFERROR(IF(A12="","",MAX(0,IF(AK12&lt;&gt;"",AK12-D12,TODAY()-D12))),"")</f>
        <v/>
      </c>
      <c r="AQ12" s="30">
        <f>IFERROR(IF(A12="","",IF(OR(N12="Closed",N12="Canceled"),"Complete",IF(AF12="","No Date Set",IF(AF12&lt;TODAY(),"Overdue",IF(AF12=TODAY(),"Due Today","Scheduled"))))),"")</f>
        <v/>
      </c>
      <c r="AR12" s="30">
        <f>IFERROR(IF(A12="","",TEXTJOIN(", ",TRUE,IF(AD12="","Missing Assigned Owner",""),IF(W12="","Missing Incident Summary",""),IF(AND(N12="Closed",AK12=""),"Closed Without Closure Date",""),IF(AND(AK12&lt;&gt;"",AK12&lt;D12),"Closure Date Before Incident Date",""),IF(AND(R12="Yes",S12=""),"Emergency Reference Missing",""),IF(AND(Q12="Yes",AG12=""),"Injury Follow-Up Needed",""),IF(AND(AM12="Yes",AN12="",AO12=""),"Financial Amount Missing",""),IF(AH12="Pending Review","Manager Review Pending",""),IF(D12&gt;TODAY(),"Future Incident Date",""))),"Check Formula")</f>
        <v/>
      </c>
      <c r="AS12" s="54" t="n">
        <v>46266</v>
      </c>
      <c r="AT12" s="25" t="inlineStr"/>
    </row>
    <row r="13" ht="52" customHeight="1">
      <c r="A13" s="31" t="inlineStr">
        <is>
          <t>INC-2026-008</t>
        </is>
      </c>
      <c r="B13" s="31" t="inlineStr">
        <is>
          <t>Harbor View Hotel</t>
        </is>
      </c>
      <c r="C13" s="31" t="inlineStr">
        <is>
          <t>Security</t>
        </is>
      </c>
      <c r="D13" s="56" t="n">
        <v>46207</v>
      </c>
      <c r="E13" s="33" t="n">
        <v>0.9618055555555556</v>
      </c>
      <c r="F13" s="56" t="n">
        <v>46207</v>
      </c>
      <c r="G13" s="33" t="n">
        <v>0.9652777777777778</v>
      </c>
      <c r="H13" s="31" t="inlineStr">
        <is>
          <t>Riley Parker</t>
        </is>
      </c>
      <c r="I13" s="31" t="inlineStr">
        <is>
          <t>Security Officer</t>
        </is>
      </c>
      <c r="J13" s="31" t="inlineStr">
        <is>
          <t>Lobby bar</t>
        </is>
      </c>
      <c r="K13" s="31" t="inlineStr">
        <is>
          <t>Bar entrance</t>
        </is>
      </c>
      <c r="L13" s="31" t="inlineStr">
        <is>
          <t>Security or Disturbance</t>
        </is>
      </c>
      <c r="M13" s="31" t="inlineStr">
        <is>
          <t>High</t>
        </is>
      </c>
      <c r="N13" s="31" t="inlineStr">
        <is>
          <t>Closed</t>
        </is>
      </c>
      <c r="O13" s="31" t="inlineStr">
        <is>
          <t>No</t>
        </is>
      </c>
      <c r="P13" s="31" t="inlineStr">
        <is>
          <t>No</t>
        </is>
      </c>
      <c r="Q13" s="31" t="inlineStr">
        <is>
          <t>No</t>
        </is>
      </c>
      <c r="R13" s="31" t="inlineStr">
        <is>
          <t>No</t>
        </is>
      </c>
      <c r="S13" s="31" t="inlineStr"/>
      <c r="T13" s="31" t="inlineStr">
        <is>
          <t>Yes</t>
        </is>
      </c>
      <c r="U13" s="31" t="inlineStr">
        <is>
          <t>Yes</t>
        </is>
      </c>
      <c r="V13" s="31" t="inlineStr">
        <is>
          <t>Visitor escorted from the property without further incident.</t>
        </is>
      </c>
      <c r="W13" s="31" t="inlineStr">
        <is>
          <t>Security responded to a verbal disturbance and escorted a visitor from the property.</t>
        </is>
      </c>
      <c r="X13" s="31" t="inlineStr">
        <is>
          <t>Yes</t>
        </is>
      </c>
      <c r="Y13" s="31" t="inlineStr">
        <is>
          <t>Internal staff reference SEC-W08</t>
        </is>
      </c>
      <c r="Z13" s="31" t="inlineStr">
        <is>
          <t>Yes</t>
        </is>
      </c>
      <c r="AA13" s="31" t="inlineStr">
        <is>
          <t>VIDEO-2026-008</t>
        </is>
      </c>
      <c r="AB13" s="31" t="inlineStr"/>
      <c r="AC13" s="31" t="inlineStr"/>
      <c r="AD13" s="31" t="inlineStr">
        <is>
          <t>Riley Parker</t>
        </is>
      </c>
      <c r="AE13" s="31" t="inlineStr">
        <is>
          <t>Security</t>
        </is>
      </c>
      <c r="AF13" s="56" t="inlineStr"/>
      <c r="AG13" s="31" t="inlineStr">
        <is>
          <t>Security log and shift briefing completed.</t>
        </is>
      </c>
      <c r="AH13" s="31" t="inlineStr">
        <is>
          <t>Approved</t>
        </is>
      </c>
      <c r="AI13" s="31" t="inlineStr">
        <is>
          <t>Jordan Lee</t>
        </is>
      </c>
      <c r="AJ13" s="56" t="n">
        <v>46208</v>
      </c>
      <c r="AK13" s="56" t="n">
        <v>46208</v>
      </c>
      <c r="AL13" s="31" t="inlineStr">
        <is>
          <t>No further activity reported.</t>
        </is>
      </c>
      <c r="AM13" s="31" t="inlineStr">
        <is>
          <t>No</t>
        </is>
      </c>
      <c r="AN13" s="57" t="inlineStr"/>
      <c r="AO13" s="57" t="inlineStr"/>
      <c r="AP13" s="29">
        <f>IFERROR(IF(A13="","",MAX(0,IF(AK13&lt;&gt;"",AK13-D13,TODAY()-D13))),"")</f>
        <v/>
      </c>
      <c r="AQ13" s="30">
        <f>IFERROR(IF(A13="","",IF(OR(N13="Closed",N13="Canceled"),"Complete",IF(AF13="","No Date Set",IF(AF13&lt;TODAY(),"Overdue",IF(AF13=TODAY(),"Due Today","Scheduled"))))),"")</f>
        <v/>
      </c>
      <c r="AR13" s="30">
        <f>IFERROR(IF(A13="","",TEXTJOIN(", ",TRUE,IF(AD13="","Missing Assigned Owner",""),IF(W13="","Missing Incident Summary",""),IF(AND(N13="Closed",AK13=""),"Closed Without Closure Date",""),IF(AND(AK13&lt;&gt;"",AK13&lt;D13),"Closure Date Before Incident Date",""),IF(AND(R13="Yes",S13=""),"Emergency Reference Missing",""),IF(AND(Q13="Yes",AG13=""),"Injury Follow-Up Needed",""),IF(AND(AM13="Yes",AN13="",AO13=""),"Financial Amount Missing",""),IF(AH13="Pending Review","Manager Review Pending",""),IF(D13&gt;TODAY(),"Future Incident Date",""))),"Check Formula")</f>
        <v/>
      </c>
      <c r="AS13" s="56" t="n">
        <v>46208</v>
      </c>
      <c r="AT13" s="31" t="inlineStr"/>
    </row>
    <row r="14" ht="52" customHeight="1">
      <c r="A14" s="25" t="inlineStr">
        <is>
          <t>INC-2026-009</t>
        </is>
      </c>
      <c r="B14" s="25" t="inlineStr">
        <is>
          <t>Harbor View Hotel</t>
        </is>
      </c>
      <c r="C14" s="25" t="inlineStr">
        <is>
          <t>Engineering</t>
        </is>
      </c>
      <c r="D14" s="54" t="n">
        <v>46245</v>
      </c>
      <c r="E14" s="27" t="n">
        <v>0.28125</v>
      </c>
      <c r="F14" s="54" t="n">
        <v>46245</v>
      </c>
      <c r="G14" s="27" t="n">
        <v>0.2826388888888889</v>
      </c>
      <c r="H14" s="25" t="inlineStr">
        <is>
          <t>Taylor Brooks</t>
        </is>
      </c>
      <c r="I14" s="25" t="inlineStr">
        <is>
          <t>Engineering Team Member</t>
        </is>
      </c>
      <c r="J14" s="25" t="inlineStr">
        <is>
          <t>Laundry room</t>
        </is>
      </c>
      <c r="K14" s="25" t="inlineStr">
        <is>
          <t>Dryer bank 2</t>
        </is>
      </c>
      <c r="L14" s="25" t="inlineStr">
        <is>
          <t>Fire, Smoke, or Alarm</t>
        </is>
      </c>
      <c r="M14" s="25" t="inlineStr">
        <is>
          <t>Critical</t>
        </is>
      </c>
      <c r="N14" s="25" t="inlineStr">
        <is>
          <t>Closed</t>
        </is>
      </c>
      <c r="O14" s="25" t="inlineStr">
        <is>
          <t>No</t>
        </is>
      </c>
      <c r="P14" s="25" t="inlineStr">
        <is>
          <t>Yes</t>
        </is>
      </c>
      <c r="Q14" s="25" t="inlineStr">
        <is>
          <t>No</t>
        </is>
      </c>
      <c r="R14" s="25" t="inlineStr">
        <is>
          <t>Yes</t>
        </is>
      </c>
      <c r="S14" s="25" t="inlineStr">
        <is>
          <t>FD-26-0811-C</t>
        </is>
      </c>
      <c r="T14" s="25" t="inlineStr">
        <is>
          <t>Yes</t>
        </is>
      </c>
      <c r="U14" s="25" t="inlineStr">
        <is>
          <t>Yes</t>
        </is>
      </c>
      <c r="V14" s="25" t="inlineStr">
        <is>
          <t>Equipment shut down and area isolated for inspection.</t>
        </is>
      </c>
      <c r="W14" s="25" t="inlineStr">
        <is>
          <t>Smoke from a dryer activated an alarm; the equipment was shut down and inspected.</t>
        </is>
      </c>
      <c r="X14" s="25" t="inlineStr">
        <is>
          <t>Yes</t>
        </is>
      </c>
      <c r="Y14" s="25" t="inlineStr">
        <is>
          <t>Internal staff reference ENG-W09</t>
        </is>
      </c>
      <c r="Z14" s="25" t="inlineStr">
        <is>
          <t>Yes</t>
        </is>
      </c>
      <c r="AA14" s="25" t="inlineStr">
        <is>
          <t>PHOTO-2026-009</t>
        </is>
      </c>
      <c r="AB14" s="25" t="inlineStr">
        <is>
          <t>FD-26-0811-C</t>
        </is>
      </c>
      <c r="AC14" s="25" t="inlineStr">
        <is>
          <t>CLM-26-009</t>
        </is>
      </c>
      <c r="AD14" s="25" t="inlineStr">
        <is>
          <t>Taylor Brooks</t>
        </is>
      </c>
      <c r="AE14" s="25" t="inlineStr">
        <is>
          <t>Engineering</t>
        </is>
      </c>
      <c r="AF14" s="54" t="inlineStr"/>
      <c r="AG14" s="25" t="inlineStr">
        <is>
          <t>Dryer serviced and preventive maintenance schedule reviewed.</t>
        </is>
      </c>
      <c r="AH14" s="25" t="inlineStr">
        <is>
          <t>Approved</t>
        </is>
      </c>
      <c r="AI14" s="25" t="inlineStr">
        <is>
          <t>Morgan Reed</t>
        </is>
      </c>
      <c r="AJ14" s="54" t="n">
        <v>46247</v>
      </c>
      <c r="AK14" s="54" t="n">
        <v>46249</v>
      </c>
      <c r="AL14" s="25" t="inlineStr">
        <is>
          <t>Equipment returned to service after inspection.</t>
        </is>
      </c>
      <c r="AM14" s="25" t="inlineStr">
        <is>
          <t>Yes</t>
        </is>
      </c>
      <c r="AN14" s="55" t="n">
        <v>3500</v>
      </c>
      <c r="AO14" s="55" t="n">
        <v>3240</v>
      </c>
      <c r="AP14" s="29">
        <f>IFERROR(IF(A14="","",MAX(0,IF(AK14&lt;&gt;"",AK14-D14,TODAY()-D14))),"")</f>
        <v/>
      </c>
      <c r="AQ14" s="30">
        <f>IFERROR(IF(A14="","",IF(OR(N14="Closed",N14="Canceled"),"Complete",IF(AF14="","No Date Set",IF(AF14&lt;TODAY(),"Overdue",IF(AF14=TODAY(),"Due Today","Scheduled"))))),"")</f>
        <v/>
      </c>
      <c r="AR14" s="30">
        <f>IFERROR(IF(A14="","",TEXTJOIN(", ",TRUE,IF(AD14="","Missing Assigned Owner",""),IF(W14="","Missing Incident Summary",""),IF(AND(N14="Closed",AK14=""),"Closed Without Closure Date",""),IF(AND(AK14&lt;&gt;"",AK14&lt;D14),"Closure Date Before Incident Date",""),IF(AND(R14="Yes",S14=""),"Emergency Reference Missing",""),IF(AND(Q14="Yes",AG14=""),"Injury Follow-Up Needed",""),IF(AND(AM14="Yes",AN14="",AO14=""),"Financial Amount Missing",""),IF(AH14="Pending Review","Manager Review Pending",""),IF(D14&gt;TODAY(),"Future Incident Date",""))),"Check Formula")</f>
        <v/>
      </c>
      <c r="AS14" s="54" t="n">
        <v>46249</v>
      </c>
      <c r="AT14" s="25" t="inlineStr"/>
    </row>
    <row r="15" ht="52" customHeight="1">
      <c r="A15" s="31" t="inlineStr">
        <is>
          <t>INC-2026-010</t>
        </is>
      </c>
      <c r="B15" s="31" t="inlineStr">
        <is>
          <t>Harbor View Hotel</t>
        </is>
      </c>
      <c r="C15" s="31" t="inlineStr">
        <is>
          <t>Administration</t>
        </is>
      </c>
      <c r="D15" s="56" t="n">
        <v>46293</v>
      </c>
      <c r="E15" s="33" t="n">
        <v>0.4375</v>
      </c>
      <c r="F15" s="56" t="n">
        <v>46293</v>
      </c>
      <c r="G15" s="33" t="n">
        <v>0.4444444444444444</v>
      </c>
      <c r="H15" s="31" t="inlineStr">
        <is>
          <t>Morgan Reed</t>
        </is>
      </c>
      <c r="I15" s="31" t="inlineStr">
        <is>
          <t>Manager on Duty</t>
        </is>
      </c>
      <c r="J15" s="31" t="inlineStr">
        <is>
          <t>Back office</t>
        </is>
      </c>
      <c r="K15" s="31" t="inlineStr">
        <is>
          <t>Administrative workroom</t>
        </is>
      </c>
      <c r="L15" s="31" t="inlineStr">
        <is>
          <t>Privacy or Data Concern</t>
        </is>
      </c>
      <c r="M15" s="31" t="inlineStr">
        <is>
          <t>High</t>
        </is>
      </c>
      <c r="N15" s="31" t="inlineStr">
        <is>
          <t>Under Review</t>
        </is>
      </c>
      <c r="O15" s="31" t="inlineStr">
        <is>
          <t>No</t>
        </is>
      </c>
      <c r="P15" s="31" t="inlineStr">
        <is>
          <t>Yes</t>
        </is>
      </c>
      <c r="Q15" s="31" t="inlineStr">
        <is>
          <t>No</t>
        </is>
      </c>
      <c r="R15" s="31" t="inlineStr">
        <is>
          <t>No</t>
        </is>
      </c>
      <c r="S15" s="31" t="inlineStr"/>
      <c r="T15" s="31" t="inlineStr">
        <is>
          <t>No</t>
        </is>
      </c>
      <c r="U15" s="31" t="inlineStr">
        <is>
          <t>Yes</t>
        </is>
      </c>
      <c r="V15" s="31" t="inlineStr">
        <is>
          <t>Printed report retrieved and secured by a manager.</t>
        </is>
      </c>
      <c r="W15" s="31" t="inlineStr">
        <is>
          <t>A printed internal report was found in an unsecured office area and retrieved by a manager.</t>
        </is>
      </c>
      <c r="X15" s="31" t="inlineStr">
        <is>
          <t>No</t>
        </is>
      </c>
      <c r="Y15" s="31" t="inlineStr"/>
      <c r="Z15" s="31" t="inlineStr">
        <is>
          <t>No</t>
        </is>
      </c>
      <c r="AA15" s="31" t="inlineStr">
        <is>
          <t>PRIV-2026-010</t>
        </is>
      </c>
      <c r="AB15" s="31" t="inlineStr"/>
      <c r="AC15" s="31" t="inlineStr"/>
      <c r="AD15" s="31" t="inlineStr">
        <is>
          <t>Morgan Reed</t>
        </is>
      </c>
      <c r="AE15" s="31" t="inlineStr">
        <is>
          <t>Administration</t>
        </is>
      </c>
      <c r="AF15" s="56">
        <f>TODAY()+5</f>
        <v/>
      </c>
      <c r="AG15" s="31" t="inlineStr">
        <is>
          <t>Review document-handling procedures with the team.</t>
        </is>
      </c>
      <c r="AH15" s="31" t="inlineStr">
        <is>
          <t>Pending Review</t>
        </is>
      </c>
      <c r="AI15" s="31" t="inlineStr">
        <is>
          <t>Jordan Lee</t>
        </is>
      </c>
      <c r="AJ15" s="56" t="inlineStr"/>
      <c r="AK15" s="56" t="inlineStr"/>
      <c r="AL15" s="31" t="inlineStr"/>
      <c r="AM15" s="31" t="inlineStr">
        <is>
          <t>No</t>
        </is>
      </c>
      <c r="AN15" s="57" t="inlineStr"/>
      <c r="AO15" s="57" t="inlineStr"/>
      <c r="AP15" s="29">
        <f>IFERROR(IF(A15="","",MAX(0,IF(AK15&lt;&gt;"",AK15-D15,TODAY()-D15))),"")</f>
        <v/>
      </c>
      <c r="AQ15" s="30">
        <f>IFERROR(IF(A15="","",IF(OR(N15="Closed",N15="Canceled"),"Complete",IF(AF15="","No Date Set",IF(AF15&lt;TODAY(),"Overdue",IF(AF15=TODAY(),"Due Today","Scheduled"))))),"")</f>
        <v/>
      </c>
      <c r="AR15" s="30">
        <f>IFERROR(IF(A15="","",TEXTJOIN(", ",TRUE,IF(AD15="","Missing Assigned Owner",""),IF(W15="","Missing Incident Summary",""),IF(AND(N15="Closed",AK15=""),"Closed Without Closure Date",""),IF(AND(AK15&lt;&gt;"",AK15&lt;D15),"Closure Date Before Incident Date",""),IF(AND(R15="Yes",S15=""),"Emergency Reference Missing",""),IF(AND(Q15="Yes",AG15=""),"Injury Follow-Up Needed",""),IF(AND(AM15="Yes",AN15="",AO15=""),"Financial Amount Missing",""),IF(AH15="Pending Review","Manager Review Pending",""),IF(D15&gt;TODAY(),"Future Incident Date",""))),"Check Formula")</f>
        <v/>
      </c>
      <c r="AS15" s="56" t="n">
        <v>46266</v>
      </c>
      <c r="AT15" s="31" t="inlineStr">
        <is>
          <t>No personal information is included in this training record.</t>
        </is>
      </c>
    </row>
    <row r="16" ht="30" customHeight="1">
      <c r="A16" s="35" t="n"/>
      <c r="B16" s="35" t="n"/>
      <c r="C16" s="35" t="n"/>
      <c r="D16" s="58" t="n"/>
      <c r="E16" s="37" t="n"/>
      <c r="F16" s="58" t="n"/>
      <c r="G16" s="37" t="n"/>
      <c r="H16" s="35" t="n"/>
      <c r="I16" s="35" t="n"/>
      <c r="J16" s="35" t="n"/>
      <c r="K16" s="35" t="n"/>
      <c r="L16" s="35" t="n"/>
      <c r="M16" s="35" t="n"/>
      <c r="N16" s="35" t="n"/>
      <c r="O16" s="35" t="n"/>
      <c r="P16" s="35" t="n"/>
      <c r="Q16" s="35" t="n"/>
      <c r="R16" s="35" t="n"/>
      <c r="S16" s="35" t="n"/>
      <c r="T16" s="35" t="n"/>
      <c r="U16" s="35" t="n"/>
      <c r="V16" s="35" t="n"/>
      <c r="W16" s="35" t="n"/>
      <c r="X16" s="35" t="n"/>
      <c r="Y16" s="35" t="n"/>
      <c r="Z16" s="35" t="n"/>
      <c r="AA16" s="35" t="n"/>
      <c r="AB16" s="35" t="n"/>
      <c r="AC16" s="35" t="n"/>
      <c r="AD16" s="35" t="n"/>
      <c r="AE16" s="35" t="n"/>
      <c r="AF16" s="58" t="n"/>
      <c r="AG16" s="35" t="n"/>
      <c r="AH16" s="35" t="n"/>
      <c r="AI16" s="35" t="n"/>
      <c r="AJ16" s="58" t="n"/>
      <c r="AK16" s="58" t="n"/>
      <c r="AL16" s="35" t="n"/>
      <c r="AM16" s="35" t="n"/>
      <c r="AN16" s="59" t="n"/>
      <c r="AO16" s="59" t="n"/>
      <c r="AP16" s="29">
        <f>IFERROR(IF(A16="","",MAX(0,IF(AK16&lt;&gt;"",AK16-D16,TODAY()-D16))),"")</f>
        <v/>
      </c>
      <c r="AQ16" s="30">
        <f>IFERROR(IF(A16="","",IF(OR(N16="Closed",N16="Canceled"),"Complete",IF(AF16="","No Date Set",IF(AF16&lt;TODAY(),"Overdue",IF(AF16=TODAY(),"Due Today","Scheduled"))))),"")</f>
        <v/>
      </c>
      <c r="AR16" s="30">
        <f>IFERROR(IF(A16="","",TEXTJOIN(", ",TRUE,IF(AD16="","Missing Assigned Owner",""),IF(W16="","Missing Incident Summary",""),IF(AND(N16="Closed",AK16=""),"Closed Without Closure Date",""),IF(AND(AK16&lt;&gt;"",AK16&lt;D16),"Closure Date Before Incident Date",""),IF(AND(R16="Yes",S16=""),"Emergency Reference Missing",""),IF(AND(Q16="Yes",AG16=""),"Injury Follow-Up Needed",""),IF(AND(AM16="Yes",AN16="",AO16=""),"Financial Amount Missing",""),IF(AH16="Pending Review","Manager Review Pending",""),IF(D16&gt;TODAY(),"Future Incident Date",""))),"Check Formula")</f>
        <v/>
      </c>
      <c r="AS16" s="58" t="n"/>
      <c r="AT16" s="35" t="n"/>
    </row>
    <row r="17" ht="30" customHeight="1">
      <c r="A17" s="35" t="n"/>
      <c r="B17" s="35" t="n"/>
      <c r="C17" s="35" t="n"/>
      <c r="D17" s="58" t="n"/>
      <c r="E17" s="37" t="n"/>
      <c r="F17" s="58" t="n"/>
      <c r="G17" s="37" t="n"/>
      <c r="H17" s="35" t="n"/>
      <c r="I17" s="35" t="n"/>
      <c r="J17" s="35" t="n"/>
      <c r="K17" s="35" t="n"/>
      <c r="L17" s="35" t="n"/>
      <c r="M17" s="35" t="n"/>
      <c r="N17" s="35" t="n"/>
      <c r="O17" s="35" t="n"/>
      <c r="P17" s="35" t="n"/>
      <c r="Q17" s="35" t="n"/>
      <c r="R17" s="35" t="n"/>
      <c r="S17" s="35" t="n"/>
      <c r="T17" s="35" t="n"/>
      <c r="U17" s="35" t="n"/>
      <c r="V17" s="35" t="n"/>
      <c r="W17" s="35" t="n"/>
      <c r="X17" s="35" t="n"/>
      <c r="Y17" s="35" t="n"/>
      <c r="Z17" s="35" t="n"/>
      <c r="AA17" s="35" t="n"/>
      <c r="AB17" s="35" t="n"/>
      <c r="AC17" s="35" t="n"/>
      <c r="AD17" s="35" t="n"/>
      <c r="AE17" s="35" t="n"/>
      <c r="AF17" s="58" t="n"/>
      <c r="AG17" s="35" t="n"/>
      <c r="AH17" s="35" t="n"/>
      <c r="AI17" s="35" t="n"/>
      <c r="AJ17" s="58" t="n"/>
      <c r="AK17" s="58" t="n"/>
      <c r="AL17" s="35" t="n"/>
      <c r="AM17" s="35" t="n"/>
      <c r="AN17" s="59" t="n"/>
      <c r="AO17" s="59" t="n"/>
      <c r="AP17" s="29">
        <f>IFERROR(IF(A17="","",MAX(0,IF(AK17&lt;&gt;"",AK17-D17,TODAY()-D17))),"")</f>
        <v/>
      </c>
      <c r="AQ17" s="30">
        <f>IFERROR(IF(A17="","",IF(OR(N17="Closed",N17="Canceled"),"Complete",IF(AF17="","No Date Set",IF(AF17&lt;TODAY(),"Overdue",IF(AF17=TODAY(),"Due Today","Scheduled"))))),"")</f>
        <v/>
      </c>
      <c r="AR17" s="30">
        <f>IFERROR(IF(A17="","",TEXTJOIN(", ",TRUE,IF(AD17="","Missing Assigned Owner",""),IF(W17="","Missing Incident Summary",""),IF(AND(N17="Closed",AK17=""),"Closed Without Closure Date",""),IF(AND(AK17&lt;&gt;"",AK17&lt;D17),"Closure Date Before Incident Date",""),IF(AND(R17="Yes",S17=""),"Emergency Reference Missing",""),IF(AND(Q17="Yes",AG17=""),"Injury Follow-Up Needed",""),IF(AND(AM17="Yes",AN17="",AO17=""),"Financial Amount Missing",""),IF(AH17="Pending Review","Manager Review Pending",""),IF(D17&gt;TODAY(),"Future Incident Date",""))),"Check Formula")</f>
        <v/>
      </c>
      <c r="AS17" s="58" t="n"/>
      <c r="AT17" s="35" t="n"/>
    </row>
    <row r="18" ht="30" customHeight="1">
      <c r="A18" s="35" t="n"/>
      <c r="B18" s="35" t="n"/>
      <c r="C18" s="35" t="n"/>
      <c r="D18" s="58" t="n"/>
      <c r="E18" s="37" t="n"/>
      <c r="F18" s="58" t="n"/>
      <c r="G18" s="37" t="n"/>
      <c r="H18" s="35" t="n"/>
      <c r="I18" s="35" t="n"/>
      <c r="J18" s="35" t="n"/>
      <c r="K18" s="35" t="n"/>
      <c r="L18" s="35" t="n"/>
      <c r="M18" s="35" t="n"/>
      <c r="N18" s="35" t="n"/>
      <c r="O18" s="35" t="n"/>
      <c r="P18" s="35" t="n"/>
      <c r="Q18" s="35" t="n"/>
      <c r="R18" s="35" t="n"/>
      <c r="S18" s="35" t="n"/>
      <c r="T18" s="35" t="n"/>
      <c r="U18" s="35" t="n"/>
      <c r="V18" s="35" t="n"/>
      <c r="W18" s="35" t="n"/>
      <c r="X18" s="35" t="n"/>
      <c r="Y18" s="35" t="n"/>
      <c r="Z18" s="35" t="n"/>
      <c r="AA18" s="35" t="n"/>
      <c r="AB18" s="35" t="n"/>
      <c r="AC18" s="35" t="n"/>
      <c r="AD18" s="35" t="n"/>
      <c r="AE18" s="35" t="n"/>
      <c r="AF18" s="58" t="n"/>
      <c r="AG18" s="35" t="n"/>
      <c r="AH18" s="35" t="n"/>
      <c r="AI18" s="35" t="n"/>
      <c r="AJ18" s="58" t="n"/>
      <c r="AK18" s="58" t="n"/>
      <c r="AL18" s="35" t="n"/>
      <c r="AM18" s="35" t="n"/>
      <c r="AN18" s="59" t="n"/>
      <c r="AO18" s="59" t="n"/>
      <c r="AP18" s="29">
        <f>IFERROR(IF(A18="","",MAX(0,IF(AK18&lt;&gt;"",AK18-D18,TODAY()-D18))),"")</f>
        <v/>
      </c>
      <c r="AQ18" s="30">
        <f>IFERROR(IF(A18="","",IF(OR(N18="Closed",N18="Canceled"),"Complete",IF(AF18="","No Date Set",IF(AF18&lt;TODAY(),"Overdue",IF(AF18=TODAY(),"Due Today","Scheduled"))))),"")</f>
        <v/>
      </c>
      <c r="AR18" s="30">
        <f>IFERROR(IF(A18="","",TEXTJOIN(", ",TRUE,IF(AD18="","Missing Assigned Owner",""),IF(W18="","Missing Incident Summary",""),IF(AND(N18="Closed",AK18=""),"Closed Without Closure Date",""),IF(AND(AK18&lt;&gt;"",AK18&lt;D18),"Closure Date Before Incident Date",""),IF(AND(R18="Yes",S18=""),"Emergency Reference Missing",""),IF(AND(Q18="Yes",AG18=""),"Injury Follow-Up Needed",""),IF(AND(AM18="Yes",AN18="",AO18=""),"Financial Amount Missing",""),IF(AH18="Pending Review","Manager Review Pending",""),IF(D18&gt;TODAY(),"Future Incident Date",""))),"Check Formula")</f>
        <v/>
      </c>
      <c r="AS18" s="58" t="n"/>
      <c r="AT18" s="35" t="n"/>
    </row>
    <row r="19" ht="30" customHeight="1">
      <c r="A19" s="35" t="n"/>
      <c r="B19" s="35" t="n"/>
      <c r="C19" s="35" t="n"/>
      <c r="D19" s="58" t="n"/>
      <c r="E19" s="37" t="n"/>
      <c r="F19" s="58" t="n"/>
      <c r="G19" s="37" t="n"/>
      <c r="H19" s="35" t="n"/>
      <c r="I19" s="35" t="n"/>
      <c r="J19" s="35" t="n"/>
      <c r="K19" s="35" t="n"/>
      <c r="L19" s="35" t="n"/>
      <c r="M19" s="35" t="n"/>
      <c r="N19" s="35" t="n"/>
      <c r="O19" s="35" t="n"/>
      <c r="P19" s="35" t="n"/>
      <c r="Q19" s="35" t="n"/>
      <c r="R19" s="35" t="n"/>
      <c r="S19" s="35" t="n"/>
      <c r="T19" s="35" t="n"/>
      <c r="U19" s="35" t="n"/>
      <c r="V19" s="35" t="n"/>
      <c r="W19" s="35" t="n"/>
      <c r="X19" s="35" t="n"/>
      <c r="Y19" s="35" t="n"/>
      <c r="Z19" s="35" t="n"/>
      <c r="AA19" s="35" t="n"/>
      <c r="AB19" s="35" t="n"/>
      <c r="AC19" s="35" t="n"/>
      <c r="AD19" s="35" t="n"/>
      <c r="AE19" s="35" t="n"/>
      <c r="AF19" s="58" t="n"/>
      <c r="AG19" s="35" t="n"/>
      <c r="AH19" s="35" t="n"/>
      <c r="AI19" s="35" t="n"/>
      <c r="AJ19" s="58" t="n"/>
      <c r="AK19" s="58" t="n"/>
      <c r="AL19" s="35" t="n"/>
      <c r="AM19" s="35" t="n"/>
      <c r="AN19" s="59" t="n"/>
      <c r="AO19" s="59" t="n"/>
      <c r="AP19" s="29">
        <f>IFERROR(IF(A19="","",MAX(0,IF(AK19&lt;&gt;"",AK19-D19,TODAY()-D19))),"")</f>
        <v/>
      </c>
      <c r="AQ19" s="30">
        <f>IFERROR(IF(A19="","",IF(OR(N19="Closed",N19="Canceled"),"Complete",IF(AF19="","No Date Set",IF(AF19&lt;TODAY(),"Overdue",IF(AF19=TODAY(),"Due Today","Scheduled"))))),"")</f>
        <v/>
      </c>
      <c r="AR19" s="30">
        <f>IFERROR(IF(A19="","",TEXTJOIN(", ",TRUE,IF(AD19="","Missing Assigned Owner",""),IF(W19="","Missing Incident Summary",""),IF(AND(N19="Closed",AK19=""),"Closed Without Closure Date",""),IF(AND(AK19&lt;&gt;"",AK19&lt;D19),"Closure Date Before Incident Date",""),IF(AND(R19="Yes",S19=""),"Emergency Reference Missing",""),IF(AND(Q19="Yes",AG19=""),"Injury Follow-Up Needed",""),IF(AND(AM19="Yes",AN19="",AO19=""),"Financial Amount Missing",""),IF(AH19="Pending Review","Manager Review Pending",""),IF(D19&gt;TODAY(),"Future Incident Date",""))),"Check Formula")</f>
        <v/>
      </c>
      <c r="AS19" s="58" t="n"/>
      <c r="AT19" s="35" t="n"/>
    </row>
    <row r="20" ht="30" customHeight="1">
      <c r="A20" s="35" t="n"/>
      <c r="B20" s="35" t="n"/>
      <c r="C20" s="35" t="n"/>
      <c r="D20" s="58" t="n"/>
      <c r="E20" s="37" t="n"/>
      <c r="F20" s="58" t="n"/>
      <c r="G20" s="37" t="n"/>
      <c r="H20" s="35" t="n"/>
      <c r="I20" s="35" t="n"/>
      <c r="J20" s="35" t="n"/>
      <c r="K20" s="35" t="n"/>
      <c r="L20" s="35" t="n"/>
      <c r="M20" s="35" t="n"/>
      <c r="N20" s="35" t="n"/>
      <c r="O20" s="35" t="n"/>
      <c r="P20" s="35" t="n"/>
      <c r="Q20" s="35" t="n"/>
      <c r="R20" s="35" t="n"/>
      <c r="S20" s="35" t="n"/>
      <c r="T20" s="35" t="n"/>
      <c r="U20" s="35" t="n"/>
      <c r="V20" s="35" t="n"/>
      <c r="W20" s="35" t="n"/>
      <c r="X20" s="35" t="n"/>
      <c r="Y20" s="35" t="n"/>
      <c r="Z20" s="35" t="n"/>
      <c r="AA20" s="35" t="n"/>
      <c r="AB20" s="35" t="n"/>
      <c r="AC20" s="35" t="n"/>
      <c r="AD20" s="35" t="n"/>
      <c r="AE20" s="35" t="n"/>
      <c r="AF20" s="58" t="n"/>
      <c r="AG20" s="35" t="n"/>
      <c r="AH20" s="35" t="n"/>
      <c r="AI20" s="35" t="n"/>
      <c r="AJ20" s="58" t="n"/>
      <c r="AK20" s="58" t="n"/>
      <c r="AL20" s="35" t="n"/>
      <c r="AM20" s="35" t="n"/>
      <c r="AN20" s="59" t="n"/>
      <c r="AO20" s="59" t="n"/>
      <c r="AP20" s="29">
        <f>IFERROR(IF(A20="","",MAX(0,IF(AK20&lt;&gt;"",AK20-D20,TODAY()-D20))),"")</f>
        <v/>
      </c>
      <c r="AQ20" s="30">
        <f>IFERROR(IF(A20="","",IF(OR(N20="Closed",N20="Canceled"),"Complete",IF(AF20="","No Date Set",IF(AF20&lt;TODAY(),"Overdue",IF(AF20=TODAY(),"Due Today","Scheduled"))))),"")</f>
        <v/>
      </c>
      <c r="AR20" s="30">
        <f>IFERROR(IF(A20="","",TEXTJOIN(", ",TRUE,IF(AD20="","Missing Assigned Owner",""),IF(W20="","Missing Incident Summary",""),IF(AND(N20="Closed",AK20=""),"Closed Without Closure Date",""),IF(AND(AK20&lt;&gt;"",AK20&lt;D20),"Closure Date Before Incident Date",""),IF(AND(R20="Yes",S20=""),"Emergency Reference Missing",""),IF(AND(Q20="Yes",AG20=""),"Injury Follow-Up Needed",""),IF(AND(AM20="Yes",AN20="",AO20=""),"Financial Amount Missing",""),IF(AH20="Pending Review","Manager Review Pending",""),IF(D20&gt;TODAY(),"Future Incident Date",""))),"Check Formula")</f>
        <v/>
      </c>
      <c r="AS20" s="58" t="n"/>
      <c r="AT20" s="35" t="n"/>
    </row>
    <row r="21" ht="30" customHeight="1">
      <c r="A21" s="35" t="n"/>
      <c r="B21" s="35" t="n"/>
      <c r="C21" s="35" t="n"/>
      <c r="D21" s="58" t="n"/>
      <c r="E21" s="37" t="n"/>
      <c r="F21" s="58" t="n"/>
      <c r="G21" s="37" t="n"/>
      <c r="H21" s="35" t="n"/>
      <c r="I21" s="35" t="n"/>
      <c r="J21" s="35" t="n"/>
      <c r="K21" s="35" t="n"/>
      <c r="L21" s="35" t="n"/>
      <c r="M21" s="35" t="n"/>
      <c r="N21" s="35" t="n"/>
      <c r="O21" s="35" t="n"/>
      <c r="P21" s="35" t="n"/>
      <c r="Q21" s="35" t="n"/>
      <c r="R21" s="35" t="n"/>
      <c r="S21" s="35" t="n"/>
      <c r="T21" s="35" t="n"/>
      <c r="U21" s="35" t="n"/>
      <c r="V21" s="35" t="n"/>
      <c r="W21" s="35" t="n"/>
      <c r="X21" s="35" t="n"/>
      <c r="Y21" s="35" t="n"/>
      <c r="Z21" s="35" t="n"/>
      <c r="AA21" s="35" t="n"/>
      <c r="AB21" s="35" t="n"/>
      <c r="AC21" s="35" t="n"/>
      <c r="AD21" s="35" t="n"/>
      <c r="AE21" s="35" t="n"/>
      <c r="AF21" s="58" t="n"/>
      <c r="AG21" s="35" t="n"/>
      <c r="AH21" s="35" t="n"/>
      <c r="AI21" s="35" t="n"/>
      <c r="AJ21" s="58" t="n"/>
      <c r="AK21" s="58" t="n"/>
      <c r="AL21" s="35" t="n"/>
      <c r="AM21" s="35" t="n"/>
      <c r="AN21" s="59" t="n"/>
      <c r="AO21" s="59" t="n"/>
      <c r="AP21" s="29">
        <f>IFERROR(IF(A21="","",MAX(0,IF(AK21&lt;&gt;"",AK21-D21,TODAY()-D21))),"")</f>
        <v/>
      </c>
      <c r="AQ21" s="30">
        <f>IFERROR(IF(A21="","",IF(OR(N21="Closed",N21="Canceled"),"Complete",IF(AF21="","No Date Set",IF(AF21&lt;TODAY(),"Overdue",IF(AF21=TODAY(),"Due Today","Scheduled"))))),"")</f>
        <v/>
      </c>
      <c r="AR21" s="30">
        <f>IFERROR(IF(A21="","",TEXTJOIN(", ",TRUE,IF(AD21="","Missing Assigned Owner",""),IF(W21="","Missing Incident Summary",""),IF(AND(N21="Closed",AK21=""),"Closed Without Closure Date",""),IF(AND(AK21&lt;&gt;"",AK21&lt;D21),"Closure Date Before Incident Date",""),IF(AND(R21="Yes",S21=""),"Emergency Reference Missing",""),IF(AND(Q21="Yes",AG21=""),"Injury Follow-Up Needed",""),IF(AND(AM21="Yes",AN21="",AO21=""),"Financial Amount Missing",""),IF(AH21="Pending Review","Manager Review Pending",""),IF(D21&gt;TODAY(),"Future Incident Date",""))),"Check Formula")</f>
        <v/>
      </c>
      <c r="AS21" s="58" t="n"/>
      <c r="AT21" s="35" t="n"/>
    </row>
    <row r="22" ht="30" customHeight="1">
      <c r="A22" s="35" t="n"/>
      <c r="B22" s="35" t="n"/>
      <c r="C22" s="35" t="n"/>
      <c r="D22" s="58" t="n"/>
      <c r="E22" s="37" t="n"/>
      <c r="F22" s="58" t="n"/>
      <c r="G22" s="37" t="n"/>
      <c r="H22" s="35" t="n"/>
      <c r="I22" s="35" t="n"/>
      <c r="J22" s="35" t="n"/>
      <c r="K22" s="35" t="n"/>
      <c r="L22" s="35" t="n"/>
      <c r="M22" s="35" t="n"/>
      <c r="N22" s="35" t="n"/>
      <c r="O22" s="35" t="n"/>
      <c r="P22" s="35" t="n"/>
      <c r="Q22" s="35" t="n"/>
      <c r="R22" s="35" t="n"/>
      <c r="S22" s="35" t="n"/>
      <c r="T22" s="35" t="n"/>
      <c r="U22" s="35" t="n"/>
      <c r="V22" s="35" t="n"/>
      <c r="W22" s="35" t="n"/>
      <c r="X22" s="35" t="n"/>
      <c r="Y22" s="35" t="n"/>
      <c r="Z22" s="35" t="n"/>
      <c r="AA22" s="35" t="n"/>
      <c r="AB22" s="35" t="n"/>
      <c r="AC22" s="35" t="n"/>
      <c r="AD22" s="35" t="n"/>
      <c r="AE22" s="35" t="n"/>
      <c r="AF22" s="58" t="n"/>
      <c r="AG22" s="35" t="n"/>
      <c r="AH22" s="35" t="n"/>
      <c r="AI22" s="35" t="n"/>
      <c r="AJ22" s="58" t="n"/>
      <c r="AK22" s="58" t="n"/>
      <c r="AL22" s="35" t="n"/>
      <c r="AM22" s="35" t="n"/>
      <c r="AN22" s="59" t="n"/>
      <c r="AO22" s="59" t="n"/>
      <c r="AP22" s="29">
        <f>IFERROR(IF(A22="","",MAX(0,IF(AK22&lt;&gt;"",AK22-D22,TODAY()-D22))),"")</f>
        <v/>
      </c>
      <c r="AQ22" s="30">
        <f>IFERROR(IF(A22="","",IF(OR(N22="Closed",N22="Canceled"),"Complete",IF(AF22="","No Date Set",IF(AF22&lt;TODAY(),"Overdue",IF(AF22=TODAY(),"Due Today","Scheduled"))))),"")</f>
        <v/>
      </c>
      <c r="AR22" s="30">
        <f>IFERROR(IF(A22="","",TEXTJOIN(", ",TRUE,IF(AD22="","Missing Assigned Owner",""),IF(W22="","Missing Incident Summary",""),IF(AND(N22="Closed",AK22=""),"Closed Without Closure Date",""),IF(AND(AK22&lt;&gt;"",AK22&lt;D22),"Closure Date Before Incident Date",""),IF(AND(R22="Yes",S22=""),"Emergency Reference Missing",""),IF(AND(Q22="Yes",AG22=""),"Injury Follow-Up Needed",""),IF(AND(AM22="Yes",AN22="",AO22=""),"Financial Amount Missing",""),IF(AH22="Pending Review","Manager Review Pending",""),IF(D22&gt;TODAY(),"Future Incident Date",""))),"Check Formula")</f>
        <v/>
      </c>
      <c r="AS22" s="58" t="n"/>
      <c r="AT22" s="35" t="n"/>
    </row>
    <row r="23" ht="30" customHeight="1">
      <c r="A23" s="35" t="n"/>
      <c r="B23" s="35" t="n"/>
      <c r="C23" s="35" t="n"/>
      <c r="D23" s="58" t="n"/>
      <c r="E23" s="37" t="n"/>
      <c r="F23" s="58" t="n"/>
      <c r="G23" s="37" t="n"/>
      <c r="H23" s="35" t="n"/>
      <c r="I23" s="35" t="n"/>
      <c r="J23" s="35" t="n"/>
      <c r="K23" s="35" t="n"/>
      <c r="L23" s="35" t="n"/>
      <c r="M23" s="35" t="n"/>
      <c r="N23" s="35" t="n"/>
      <c r="O23" s="35" t="n"/>
      <c r="P23" s="35" t="n"/>
      <c r="Q23" s="35" t="n"/>
      <c r="R23" s="35" t="n"/>
      <c r="S23" s="35" t="n"/>
      <c r="T23" s="35" t="n"/>
      <c r="U23" s="35" t="n"/>
      <c r="V23" s="35" t="n"/>
      <c r="W23" s="35" t="n"/>
      <c r="X23" s="35" t="n"/>
      <c r="Y23" s="35" t="n"/>
      <c r="Z23" s="35" t="n"/>
      <c r="AA23" s="35" t="n"/>
      <c r="AB23" s="35" t="n"/>
      <c r="AC23" s="35" t="n"/>
      <c r="AD23" s="35" t="n"/>
      <c r="AE23" s="35" t="n"/>
      <c r="AF23" s="58" t="n"/>
      <c r="AG23" s="35" t="n"/>
      <c r="AH23" s="35" t="n"/>
      <c r="AI23" s="35" t="n"/>
      <c r="AJ23" s="58" t="n"/>
      <c r="AK23" s="58" t="n"/>
      <c r="AL23" s="35" t="n"/>
      <c r="AM23" s="35" t="n"/>
      <c r="AN23" s="59" t="n"/>
      <c r="AO23" s="59" t="n"/>
      <c r="AP23" s="29">
        <f>IFERROR(IF(A23="","",MAX(0,IF(AK23&lt;&gt;"",AK23-D23,TODAY()-D23))),"")</f>
        <v/>
      </c>
      <c r="AQ23" s="30">
        <f>IFERROR(IF(A23="","",IF(OR(N23="Closed",N23="Canceled"),"Complete",IF(AF23="","No Date Set",IF(AF23&lt;TODAY(),"Overdue",IF(AF23=TODAY(),"Due Today","Scheduled"))))),"")</f>
        <v/>
      </c>
      <c r="AR23" s="30">
        <f>IFERROR(IF(A23="","",TEXTJOIN(", ",TRUE,IF(AD23="","Missing Assigned Owner",""),IF(W23="","Missing Incident Summary",""),IF(AND(N23="Closed",AK23=""),"Closed Without Closure Date",""),IF(AND(AK23&lt;&gt;"",AK23&lt;D23),"Closure Date Before Incident Date",""),IF(AND(R23="Yes",S23=""),"Emergency Reference Missing",""),IF(AND(Q23="Yes",AG23=""),"Injury Follow-Up Needed",""),IF(AND(AM23="Yes",AN23="",AO23=""),"Financial Amount Missing",""),IF(AH23="Pending Review","Manager Review Pending",""),IF(D23&gt;TODAY(),"Future Incident Date",""))),"Check Formula")</f>
        <v/>
      </c>
      <c r="AS23" s="58" t="n"/>
      <c r="AT23" s="35" t="n"/>
    </row>
    <row r="24" ht="30" customHeight="1">
      <c r="A24" s="35" t="n"/>
      <c r="B24" s="35" t="n"/>
      <c r="C24" s="35" t="n"/>
      <c r="D24" s="58" t="n"/>
      <c r="E24" s="37" t="n"/>
      <c r="F24" s="58" t="n"/>
      <c r="G24" s="37" t="n"/>
      <c r="H24" s="35" t="n"/>
      <c r="I24" s="35" t="n"/>
      <c r="J24" s="35" t="n"/>
      <c r="K24" s="35" t="n"/>
      <c r="L24" s="35" t="n"/>
      <c r="M24" s="35" t="n"/>
      <c r="N24" s="35" t="n"/>
      <c r="O24" s="35" t="n"/>
      <c r="P24" s="35" t="n"/>
      <c r="Q24" s="35" t="n"/>
      <c r="R24" s="35" t="n"/>
      <c r="S24" s="35" t="n"/>
      <c r="T24" s="35" t="n"/>
      <c r="U24" s="35" t="n"/>
      <c r="V24" s="35" t="n"/>
      <c r="W24" s="35" t="n"/>
      <c r="X24" s="35" t="n"/>
      <c r="Y24" s="35" t="n"/>
      <c r="Z24" s="35" t="n"/>
      <c r="AA24" s="35" t="n"/>
      <c r="AB24" s="35" t="n"/>
      <c r="AC24" s="35" t="n"/>
      <c r="AD24" s="35" t="n"/>
      <c r="AE24" s="35" t="n"/>
      <c r="AF24" s="58" t="n"/>
      <c r="AG24" s="35" t="n"/>
      <c r="AH24" s="35" t="n"/>
      <c r="AI24" s="35" t="n"/>
      <c r="AJ24" s="58" t="n"/>
      <c r="AK24" s="58" t="n"/>
      <c r="AL24" s="35" t="n"/>
      <c r="AM24" s="35" t="n"/>
      <c r="AN24" s="59" t="n"/>
      <c r="AO24" s="59" t="n"/>
      <c r="AP24" s="29">
        <f>IFERROR(IF(A24="","",MAX(0,IF(AK24&lt;&gt;"",AK24-D24,TODAY()-D24))),"")</f>
        <v/>
      </c>
      <c r="AQ24" s="30">
        <f>IFERROR(IF(A24="","",IF(OR(N24="Closed",N24="Canceled"),"Complete",IF(AF24="","No Date Set",IF(AF24&lt;TODAY(),"Overdue",IF(AF24=TODAY(),"Due Today","Scheduled"))))),"")</f>
        <v/>
      </c>
      <c r="AR24" s="30">
        <f>IFERROR(IF(A24="","",TEXTJOIN(", ",TRUE,IF(AD24="","Missing Assigned Owner",""),IF(W24="","Missing Incident Summary",""),IF(AND(N24="Closed",AK24=""),"Closed Without Closure Date",""),IF(AND(AK24&lt;&gt;"",AK24&lt;D24),"Closure Date Before Incident Date",""),IF(AND(R24="Yes",S24=""),"Emergency Reference Missing",""),IF(AND(Q24="Yes",AG24=""),"Injury Follow-Up Needed",""),IF(AND(AM24="Yes",AN24="",AO24=""),"Financial Amount Missing",""),IF(AH24="Pending Review","Manager Review Pending",""),IF(D24&gt;TODAY(),"Future Incident Date",""))),"Check Formula")</f>
        <v/>
      </c>
      <c r="AS24" s="58" t="n"/>
      <c r="AT24" s="35" t="n"/>
    </row>
    <row r="25" ht="30" customHeight="1">
      <c r="A25" s="35" t="n"/>
      <c r="B25" s="35" t="n"/>
      <c r="C25" s="35" t="n"/>
      <c r="D25" s="58" t="n"/>
      <c r="E25" s="37" t="n"/>
      <c r="F25" s="58" t="n"/>
      <c r="G25" s="37" t="n"/>
      <c r="H25" s="35" t="n"/>
      <c r="I25" s="35" t="n"/>
      <c r="J25" s="35" t="n"/>
      <c r="K25" s="35" t="n"/>
      <c r="L25" s="35" t="n"/>
      <c r="M25" s="35" t="n"/>
      <c r="N25" s="35" t="n"/>
      <c r="O25" s="35" t="n"/>
      <c r="P25" s="35" t="n"/>
      <c r="Q25" s="35" t="n"/>
      <c r="R25" s="35" t="n"/>
      <c r="S25" s="35" t="n"/>
      <c r="T25" s="35" t="n"/>
      <c r="U25" s="35" t="n"/>
      <c r="V25" s="35" t="n"/>
      <c r="W25" s="35" t="n"/>
      <c r="X25" s="35" t="n"/>
      <c r="Y25" s="35" t="n"/>
      <c r="Z25" s="35" t="n"/>
      <c r="AA25" s="35" t="n"/>
      <c r="AB25" s="35" t="n"/>
      <c r="AC25" s="35" t="n"/>
      <c r="AD25" s="35" t="n"/>
      <c r="AE25" s="35" t="n"/>
      <c r="AF25" s="58" t="n"/>
      <c r="AG25" s="35" t="n"/>
      <c r="AH25" s="35" t="n"/>
      <c r="AI25" s="35" t="n"/>
      <c r="AJ25" s="58" t="n"/>
      <c r="AK25" s="58" t="n"/>
      <c r="AL25" s="35" t="n"/>
      <c r="AM25" s="35" t="n"/>
      <c r="AN25" s="59" t="n"/>
      <c r="AO25" s="59" t="n"/>
      <c r="AP25" s="29">
        <f>IFERROR(IF(A25="","",MAX(0,IF(AK25&lt;&gt;"",AK25-D25,TODAY()-D25))),"")</f>
        <v/>
      </c>
      <c r="AQ25" s="30">
        <f>IFERROR(IF(A25="","",IF(OR(N25="Closed",N25="Canceled"),"Complete",IF(AF25="","No Date Set",IF(AF25&lt;TODAY(),"Overdue",IF(AF25=TODAY(),"Due Today","Scheduled"))))),"")</f>
        <v/>
      </c>
      <c r="AR25" s="30">
        <f>IFERROR(IF(A25="","",TEXTJOIN(", ",TRUE,IF(AD25="","Missing Assigned Owner",""),IF(W25="","Missing Incident Summary",""),IF(AND(N25="Closed",AK25=""),"Closed Without Closure Date",""),IF(AND(AK25&lt;&gt;"",AK25&lt;D25),"Closure Date Before Incident Date",""),IF(AND(R25="Yes",S25=""),"Emergency Reference Missing",""),IF(AND(Q25="Yes",AG25=""),"Injury Follow-Up Needed",""),IF(AND(AM25="Yes",AN25="",AO25=""),"Financial Amount Missing",""),IF(AH25="Pending Review","Manager Review Pending",""),IF(D25&gt;TODAY(),"Future Incident Date",""))),"Check Formula")</f>
        <v/>
      </c>
      <c r="AS25" s="58" t="n"/>
      <c r="AT25" s="35" t="n"/>
    </row>
    <row r="26" ht="30" customHeight="1">
      <c r="A26" s="35" t="n"/>
      <c r="B26" s="35" t="n"/>
      <c r="C26" s="35" t="n"/>
      <c r="D26" s="58" t="n"/>
      <c r="E26" s="37" t="n"/>
      <c r="F26" s="58" t="n"/>
      <c r="G26" s="37" t="n"/>
      <c r="H26" s="35" t="n"/>
      <c r="I26" s="35" t="n"/>
      <c r="J26" s="35" t="n"/>
      <c r="K26" s="35" t="n"/>
      <c r="L26" s="35" t="n"/>
      <c r="M26" s="35" t="n"/>
      <c r="N26" s="35" t="n"/>
      <c r="O26" s="35" t="n"/>
      <c r="P26" s="35" t="n"/>
      <c r="Q26" s="35" t="n"/>
      <c r="R26" s="35" t="n"/>
      <c r="S26" s="35" t="n"/>
      <c r="T26" s="35" t="n"/>
      <c r="U26" s="35" t="n"/>
      <c r="V26" s="35" t="n"/>
      <c r="W26" s="35" t="n"/>
      <c r="X26" s="35" t="n"/>
      <c r="Y26" s="35" t="n"/>
      <c r="Z26" s="35" t="n"/>
      <c r="AA26" s="35" t="n"/>
      <c r="AB26" s="35" t="n"/>
      <c r="AC26" s="35" t="n"/>
      <c r="AD26" s="35" t="n"/>
      <c r="AE26" s="35" t="n"/>
      <c r="AF26" s="58" t="n"/>
      <c r="AG26" s="35" t="n"/>
      <c r="AH26" s="35" t="n"/>
      <c r="AI26" s="35" t="n"/>
      <c r="AJ26" s="58" t="n"/>
      <c r="AK26" s="58" t="n"/>
      <c r="AL26" s="35" t="n"/>
      <c r="AM26" s="35" t="n"/>
      <c r="AN26" s="59" t="n"/>
      <c r="AO26" s="59" t="n"/>
      <c r="AP26" s="29">
        <f>IFERROR(IF(A26="","",MAX(0,IF(AK26&lt;&gt;"",AK26-D26,TODAY()-D26))),"")</f>
        <v/>
      </c>
      <c r="AQ26" s="30">
        <f>IFERROR(IF(A26="","",IF(OR(N26="Closed",N26="Canceled"),"Complete",IF(AF26="","No Date Set",IF(AF26&lt;TODAY(),"Overdue",IF(AF26=TODAY(),"Due Today","Scheduled"))))),"")</f>
        <v/>
      </c>
      <c r="AR26" s="30">
        <f>IFERROR(IF(A26="","",TEXTJOIN(", ",TRUE,IF(AD26="","Missing Assigned Owner",""),IF(W26="","Missing Incident Summary",""),IF(AND(N26="Closed",AK26=""),"Closed Without Closure Date",""),IF(AND(AK26&lt;&gt;"",AK26&lt;D26),"Closure Date Before Incident Date",""),IF(AND(R26="Yes",S26=""),"Emergency Reference Missing",""),IF(AND(Q26="Yes",AG26=""),"Injury Follow-Up Needed",""),IF(AND(AM26="Yes",AN26="",AO26=""),"Financial Amount Missing",""),IF(AH26="Pending Review","Manager Review Pending",""),IF(D26&gt;TODAY(),"Future Incident Date",""))),"Check Formula")</f>
        <v/>
      </c>
      <c r="AS26" s="58" t="n"/>
      <c r="AT26" s="35" t="n"/>
    </row>
    <row r="27" ht="30" customHeight="1">
      <c r="A27" s="35" t="n"/>
      <c r="B27" s="35" t="n"/>
      <c r="C27" s="35" t="n"/>
      <c r="D27" s="58" t="n"/>
      <c r="E27" s="37" t="n"/>
      <c r="F27" s="58" t="n"/>
      <c r="G27" s="37" t="n"/>
      <c r="H27" s="35" t="n"/>
      <c r="I27" s="35" t="n"/>
      <c r="J27" s="35" t="n"/>
      <c r="K27" s="35" t="n"/>
      <c r="L27" s="35" t="n"/>
      <c r="M27" s="35" t="n"/>
      <c r="N27" s="35" t="n"/>
      <c r="O27" s="35" t="n"/>
      <c r="P27" s="35" t="n"/>
      <c r="Q27" s="35" t="n"/>
      <c r="R27" s="35" t="n"/>
      <c r="S27" s="35" t="n"/>
      <c r="T27" s="35" t="n"/>
      <c r="U27" s="35" t="n"/>
      <c r="V27" s="35" t="n"/>
      <c r="W27" s="35" t="n"/>
      <c r="X27" s="35" t="n"/>
      <c r="Y27" s="35" t="n"/>
      <c r="Z27" s="35" t="n"/>
      <c r="AA27" s="35" t="n"/>
      <c r="AB27" s="35" t="n"/>
      <c r="AC27" s="35" t="n"/>
      <c r="AD27" s="35" t="n"/>
      <c r="AE27" s="35" t="n"/>
      <c r="AF27" s="58" t="n"/>
      <c r="AG27" s="35" t="n"/>
      <c r="AH27" s="35" t="n"/>
      <c r="AI27" s="35" t="n"/>
      <c r="AJ27" s="58" t="n"/>
      <c r="AK27" s="58" t="n"/>
      <c r="AL27" s="35" t="n"/>
      <c r="AM27" s="35" t="n"/>
      <c r="AN27" s="59" t="n"/>
      <c r="AO27" s="59" t="n"/>
      <c r="AP27" s="29">
        <f>IFERROR(IF(A27="","",MAX(0,IF(AK27&lt;&gt;"",AK27-D27,TODAY()-D27))),"")</f>
        <v/>
      </c>
      <c r="AQ27" s="30">
        <f>IFERROR(IF(A27="","",IF(OR(N27="Closed",N27="Canceled"),"Complete",IF(AF27="","No Date Set",IF(AF27&lt;TODAY(),"Overdue",IF(AF27=TODAY(),"Due Today","Scheduled"))))),"")</f>
        <v/>
      </c>
      <c r="AR27" s="30">
        <f>IFERROR(IF(A27="","",TEXTJOIN(", ",TRUE,IF(AD27="","Missing Assigned Owner",""),IF(W27="","Missing Incident Summary",""),IF(AND(N27="Closed",AK27=""),"Closed Without Closure Date",""),IF(AND(AK27&lt;&gt;"",AK27&lt;D27),"Closure Date Before Incident Date",""),IF(AND(R27="Yes",S27=""),"Emergency Reference Missing",""),IF(AND(Q27="Yes",AG27=""),"Injury Follow-Up Needed",""),IF(AND(AM27="Yes",AN27="",AO27=""),"Financial Amount Missing",""),IF(AH27="Pending Review","Manager Review Pending",""),IF(D27&gt;TODAY(),"Future Incident Date",""))),"Check Formula")</f>
        <v/>
      </c>
      <c r="AS27" s="58" t="n"/>
      <c r="AT27" s="35" t="n"/>
    </row>
    <row r="28" ht="30" customHeight="1">
      <c r="A28" s="35" t="n"/>
      <c r="B28" s="35" t="n"/>
      <c r="C28" s="35" t="n"/>
      <c r="D28" s="58" t="n"/>
      <c r="E28" s="37" t="n"/>
      <c r="F28" s="58" t="n"/>
      <c r="G28" s="37" t="n"/>
      <c r="H28" s="35" t="n"/>
      <c r="I28" s="35" t="n"/>
      <c r="J28" s="35" t="n"/>
      <c r="K28" s="35" t="n"/>
      <c r="L28" s="35" t="n"/>
      <c r="M28" s="35" t="n"/>
      <c r="N28" s="35" t="n"/>
      <c r="O28" s="35" t="n"/>
      <c r="P28" s="35" t="n"/>
      <c r="Q28" s="35" t="n"/>
      <c r="R28" s="35" t="n"/>
      <c r="S28" s="35" t="n"/>
      <c r="T28" s="35" t="n"/>
      <c r="U28" s="35" t="n"/>
      <c r="V28" s="35" t="n"/>
      <c r="W28" s="35" t="n"/>
      <c r="X28" s="35" t="n"/>
      <c r="Y28" s="35" t="n"/>
      <c r="Z28" s="35" t="n"/>
      <c r="AA28" s="35" t="n"/>
      <c r="AB28" s="35" t="n"/>
      <c r="AC28" s="35" t="n"/>
      <c r="AD28" s="35" t="n"/>
      <c r="AE28" s="35" t="n"/>
      <c r="AF28" s="58" t="n"/>
      <c r="AG28" s="35" t="n"/>
      <c r="AH28" s="35" t="n"/>
      <c r="AI28" s="35" t="n"/>
      <c r="AJ28" s="58" t="n"/>
      <c r="AK28" s="58" t="n"/>
      <c r="AL28" s="35" t="n"/>
      <c r="AM28" s="35" t="n"/>
      <c r="AN28" s="59" t="n"/>
      <c r="AO28" s="59" t="n"/>
      <c r="AP28" s="29">
        <f>IFERROR(IF(A28="","",MAX(0,IF(AK28&lt;&gt;"",AK28-D28,TODAY()-D28))),"")</f>
        <v/>
      </c>
      <c r="AQ28" s="30">
        <f>IFERROR(IF(A28="","",IF(OR(N28="Closed",N28="Canceled"),"Complete",IF(AF28="","No Date Set",IF(AF28&lt;TODAY(),"Overdue",IF(AF28=TODAY(),"Due Today","Scheduled"))))),"")</f>
        <v/>
      </c>
      <c r="AR28" s="30">
        <f>IFERROR(IF(A28="","",TEXTJOIN(", ",TRUE,IF(AD28="","Missing Assigned Owner",""),IF(W28="","Missing Incident Summary",""),IF(AND(N28="Closed",AK28=""),"Closed Without Closure Date",""),IF(AND(AK28&lt;&gt;"",AK28&lt;D28),"Closure Date Before Incident Date",""),IF(AND(R28="Yes",S28=""),"Emergency Reference Missing",""),IF(AND(Q28="Yes",AG28=""),"Injury Follow-Up Needed",""),IF(AND(AM28="Yes",AN28="",AO28=""),"Financial Amount Missing",""),IF(AH28="Pending Review","Manager Review Pending",""),IF(D28&gt;TODAY(),"Future Incident Date",""))),"Check Formula")</f>
        <v/>
      </c>
      <c r="AS28" s="58" t="n"/>
      <c r="AT28" s="35" t="n"/>
    </row>
    <row r="29" ht="30" customHeight="1">
      <c r="A29" s="35" t="n"/>
      <c r="B29" s="35" t="n"/>
      <c r="C29" s="35" t="n"/>
      <c r="D29" s="58" t="n"/>
      <c r="E29" s="37" t="n"/>
      <c r="F29" s="58" t="n"/>
      <c r="G29" s="37" t="n"/>
      <c r="H29" s="35" t="n"/>
      <c r="I29" s="35" t="n"/>
      <c r="J29" s="35" t="n"/>
      <c r="K29" s="35" t="n"/>
      <c r="L29" s="35" t="n"/>
      <c r="M29" s="35" t="n"/>
      <c r="N29" s="35" t="n"/>
      <c r="O29" s="35" t="n"/>
      <c r="P29" s="35" t="n"/>
      <c r="Q29" s="35" t="n"/>
      <c r="R29" s="35" t="n"/>
      <c r="S29" s="35" t="n"/>
      <c r="T29" s="35" t="n"/>
      <c r="U29" s="35" t="n"/>
      <c r="V29" s="35" t="n"/>
      <c r="W29" s="35" t="n"/>
      <c r="X29" s="35" t="n"/>
      <c r="Y29" s="35" t="n"/>
      <c r="Z29" s="35" t="n"/>
      <c r="AA29" s="35" t="n"/>
      <c r="AB29" s="35" t="n"/>
      <c r="AC29" s="35" t="n"/>
      <c r="AD29" s="35" t="n"/>
      <c r="AE29" s="35" t="n"/>
      <c r="AF29" s="58" t="n"/>
      <c r="AG29" s="35" t="n"/>
      <c r="AH29" s="35" t="n"/>
      <c r="AI29" s="35" t="n"/>
      <c r="AJ29" s="58" t="n"/>
      <c r="AK29" s="58" t="n"/>
      <c r="AL29" s="35" t="n"/>
      <c r="AM29" s="35" t="n"/>
      <c r="AN29" s="59" t="n"/>
      <c r="AO29" s="59" t="n"/>
      <c r="AP29" s="29">
        <f>IFERROR(IF(A29="","",MAX(0,IF(AK29&lt;&gt;"",AK29-D29,TODAY()-D29))),"")</f>
        <v/>
      </c>
      <c r="AQ29" s="30">
        <f>IFERROR(IF(A29="","",IF(OR(N29="Closed",N29="Canceled"),"Complete",IF(AF29="","No Date Set",IF(AF29&lt;TODAY(),"Overdue",IF(AF29=TODAY(),"Due Today","Scheduled"))))),"")</f>
        <v/>
      </c>
      <c r="AR29" s="30">
        <f>IFERROR(IF(A29="","",TEXTJOIN(", ",TRUE,IF(AD29="","Missing Assigned Owner",""),IF(W29="","Missing Incident Summary",""),IF(AND(N29="Closed",AK29=""),"Closed Without Closure Date",""),IF(AND(AK29&lt;&gt;"",AK29&lt;D29),"Closure Date Before Incident Date",""),IF(AND(R29="Yes",S29=""),"Emergency Reference Missing",""),IF(AND(Q29="Yes",AG29=""),"Injury Follow-Up Needed",""),IF(AND(AM29="Yes",AN29="",AO29=""),"Financial Amount Missing",""),IF(AH29="Pending Review","Manager Review Pending",""),IF(D29&gt;TODAY(),"Future Incident Date",""))),"Check Formula")</f>
        <v/>
      </c>
      <c r="AS29" s="58" t="n"/>
      <c r="AT29" s="35" t="n"/>
    </row>
    <row r="30" ht="30" customHeight="1">
      <c r="A30" s="35" t="n"/>
      <c r="B30" s="35" t="n"/>
      <c r="C30" s="35" t="n"/>
      <c r="D30" s="58" t="n"/>
      <c r="E30" s="37" t="n"/>
      <c r="F30" s="58" t="n"/>
      <c r="G30" s="37" t="n"/>
      <c r="H30" s="35" t="n"/>
      <c r="I30" s="35" t="n"/>
      <c r="J30" s="35" t="n"/>
      <c r="K30" s="35" t="n"/>
      <c r="L30" s="35" t="n"/>
      <c r="M30" s="35" t="n"/>
      <c r="N30" s="35" t="n"/>
      <c r="O30" s="35" t="n"/>
      <c r="P30" s="35" t="n"/>
      <c r="Q30" s="35" t="n"/>
      <c r="R30" s="35" t="n"/>
      <c r="S30" s="35" t="n"/>
      <c r="T30" s="35" t="n"/>
      <c r="U30" s="35" t="n"/>
      <c r="V30" s="35" t="n"/>
      <c r="W30" s="35" t="n"/>
      <c r="X30" s="35" t="n"/>
      <c r="Y30" s="35" t="n"/>
      <c r="Z30" s="35" t="n"/>
      <c r="AA30" s="35" t="n"/>
      <c r="AB30" s="35" t="n"/>
      <c r="AC30" s="35" t="n"/>
      <c r="AD30" s="35" t="n"/>
      <c r="AE30" s="35" t="n"/>
      <c r="AF30" s="58" t="n"/>
      <c r="AG30" s="35" t="n"/>
      <c r="AH30" s="35" t="n"/>
      <c r="AI30" s="35" t="n"/>
      <c r="AJ30" s="58" t="n"/>
      <c r="AK30" s="58" t="n"/>
      <c r="AL30" s="35" t="n"/>
      <c r="AM30" s="35" t="n"/>
      <c r="AN30" s="59" t="n"/>
      <c r="AO30" s="59" t="n"/>
      <c r="AP30" s="29">
        <f>IFERROR(IF(A30="","",MAX(0,IF(AK30&lt;&gt;"",AK30-D30,TODAY()-D30))),"")</f>
        <v/>
      </c>
      <c r="AQ30" s="30">
        <f>IFERROR(IF(A30="","",IF(OR(N30="Closed",N30="Canceled"),"Complete",IF(AF30="","No Date Set",IF(AF30&lt;TODAY(),"Overdue",IF(AF30=TODAY(),"Due Today","Scheduled"))))),"")</f>
        <v/>
      </c>
      <c r="AR30" s="30">
        <f>IFERROR(IF(A30="","",TEXTJOIN(", ",TRUE,IF(AD30="","Missing Assigned Owner",""),IF(W30="","Missing Incident Summary",""),IF(AND(N30="Closed",AK30=""),"Closed Without Closure Date",""),IF(AND(AK30&lt;&gt;"",AK30&lt;D30),"Closure Date Before Incident Date",""),IF(AND(R30="Yes",S30=""),"Emergency Reference Missing",""),IF(AND(Q30="Yes",AG30=""),"Injury Follow-Up Needed",""),IF(AND(AM30="Yes",AN30="",AO30=""),"Financial Amount Missing",""),IF(AH30="Pending Review","Manager Review Pending",""),IF(D30&gt;TODAY(),"Future Incident Date",""))),"Check Formula")</f>
        <v/>
      </c>
      <c r="AS30" s="58" t="n"/>
      <c r="AT30" s="35" t="n"/>
    </row>
    <row r="31" ht="30" customHeight="1">
      <c r="A31" s="35" t="n"/>
      <c r="B31" s="35" t="n"/>
      <c r="C31" s="35" t="n"/>
      <c r="D31" s="58" t="n"/>
      <c r="E31" s="37" t="n"/>
      <c r="F31" s="58" t="n"/>
      <c r="G31" s="37" t="n"/>
      <c r="H31" s="35" t="n"/>
      <c r="I31" s="35" t="n"/>
      <c r="J31" s="35" t="n"/>
      <c r="K31" s="35" t="n"/>
      <c r="L31" s="35" t="n"/>
      <c r="M31" s="35" t="n"/>
      <c r="N31" s="35" t="n"/>
      <c r="O31" s="35" t="n"/>
      <c r="P31" s="35" t="n"/>
      <c r="Q31" s="35" t="n"/>
      <c r="R31" s="35" t="n"/>
      <c r="S31" s="35" t="n"/>
      <c r="T31" s="35" t="n"/>
      <c r="U31" s="35" t="n"/>
      <c r="V31" s="35" t="n"/>
      <c r="W31" s="35" t="n"/>
      <c r="X31" s="35" t="n"/>
      <c r="Y31" s="35" t="n"/>
      <c r="Z31" s="35" t="n"/>
      <c r="AA31" s="35" t="n"/>
      <c r="AB31" s="35" t="n"/>
      <c r="AC31" s="35" t="n"/>
      <c r="AD31" s="35" t="n"/>
      <c r="AE31" s="35" t="n"/>
      <c r="AF31" s="58" t="n"/>
      <c r="AG31" s="35" t="n"/>
      <c r="AH31" s="35" t="n"/>
      <c r="AI31" s="35" t="n"/>
      <c r="AJ31" s="58" t="n"/>
      <c r="AK31" s="58" t="n"/>
      <c r="AL31" s="35" t="n"/>
      <c r="AM31" s="35" t="n"/>
      <c r="AN31" s="59" t="n"/>
      <c r="AO31" s="59" t="n"/>
      <c r="AP31" s="29">
        <f>IFERROR(IF(A31="","",MAX(0,IF(AK31&lt;&gt;"",AK31-D31,TODAY()-D31))),"")</f>
        <v/>
      </c>
      <c r="AQ31" s="30">
        <f>IFERROR(IF(A31="","",IF(OR(N31="Closed",N31="Canceled"),"Complete",IF(AF31="","No Date Set",IF(AF31&lt;TODAY(),"Overdue",IF(AF31=TODAY(),"Due Today","Scheduled"))))),"")</f>
        <v/>
      </c>
      <c r="AR31" s="30">
        <f>IFERROR(IF(A31="","",TEXTJOIN(", ",TRUE,IF(AD31="","Missing Assigned Owner",""),IF(W31="","Missing Incident Summary",""),IF(AND(N31="Closed",AK31=""),"Closed Without Closure Date",""),IF(AND(AK31&lt;&gt;"",AK31&lt;D31),"Closure Date Before Incident Date",""),IF(AND(R31="Yes",S31=""),"Emergency Reference Missing",""),IF(AND(Q31="Yes",AG31=""),"Injury Follow-Up Needed",""),IF(AND(AM31="Yes",AN31="",AO31=""),"Financial Amount Missing",""),IF(AH31="Pending Review","Manager Review Pending",""),IF(D31&gt;TODAY(),"Future Incident Date",""))),"Check Formula")</f>
        <v/>
      </c>
      <c r="AS31" s="58" t="n"/>
      <c r="AT31" s="35" t="n"/>
    </row>
    <row r="32" ht="30" customHeight="1">
      <c r="A32" s="35" t="n"/>
      <c r="B32" s="35" t="n"/>
      <c r="C32" s="35" t="n"/>
      <c r="D32" s="58" t="n"/>
      <c r="E32" s="37" t="n"/>
      <c r="F32" s="58" t="n"/>
      <c r="G32" s="37" t="n"/>
      <c r="H32" s="35" t="n"/>
      <c r="I32" s="35" t="n"/>
      <c r="J32" s="35" t="n"/>
      <c r="K32" s="35" t="n"/>
      <c r="L32" s="35" t="n"/>
      <c r="M32" s="35" t="n"/>
      <c r="N32" s="35" t="n"/>
      <c r="O32" s="35" t="n"/>
      <c r="P32" s="35" t="n"/>
      <c r="Q32" s="35" t="n"/>
      <c r="R32" s="35" t="n"/>
      <c r="S32" s="35" t="n"/>
      <c r="T32" s="35" t="n"/>
      <c r="U32" s="35" t="n"/>
      <c r="V32" s="35" t="n"/>
      <c r="W32" s="35" t="n"/>
      <c r="X32" s="35" t="n"/>
      <c r="Y32" s="35" t="n"/>
      <c r="Z32" s="35" t="n"/>
      <c r="AA32" s="35" t="n"/>
      <c r="AB32" s="35" t="n"/>
      <c r="AC32" s="35" t="n"/>
      <c r="AD32" s="35" t="n"/>
      <c r="AE32" s="35" t="n"/>
      <c r="AF32" s="58" t="n"/>
      <c r="AG32" s="35" t="n"/>
      <c r="AH32" s="35" t="n"/>
      <c r="AI32" s="35" t="n"/>
      <c r="AJ32" s="58" t="n"/>
      <c r="AK32" s="58" t="n"/>
      <c r="AL32" s="35" t="n"/>
      <c r="AM32" s="35" t="n"/>
      <c r="AN32" s="59" t="n"/>
      <c r="AO32" s="59" t="n"/>
      <c r="AP32" s="29">
        <f>IFERROR(IF(A32="","",MAX(0,IF(AK32&lt;&gt;"",AK32-D32,TODAY()-D32))),"")</f>
        <v/>
      </c>
      <c r="AQ32" s="30">
        <f>IFERROR(IF(A32="","",IF(OR(N32="Closed",N32="Canceled"),"Complete",IF(AF32="","No Date Set",IF(AF32&lt;TODAY(),"Overdue",IF(AF32=TODAY(),"Due Today","Scheduled"))))),"")</f>
        <v/>
      </c>
      <c r="AR32" s="30">
        <f>IFERROR(IF(A32="","",TEXTJOIN(", ",TRUE,IF(AD32="","Missing Assigned Owner",""),IF(W32="","Missing Incident Summary",""),IF(AND(N32="Closed",AK32=""),"Closed Without Closure Date",""),IF(AND(AK32&lt;&gt;"",AK32&lt;D32),"Closure Date Before Incident Date",""),IF(AND(R32="Yes",S32=""),"Emergency Reference Missing",""),IF(AND(Q32="Yes",AG32=""),"Injury Follow-Up Needed",""),IF(AND(AM32="Yes",AN32="",AO32=""),"Financial Amount Missing",""),IF(AH32="Pending Review","Manager Review Pending",""),IF(D32&gt;TODAY(),"Future Incident Date",""))),"Check Formula")</f>
        <v/>
      </c>
      <c r="AS32" s="58" t="n"/>
      <c r="AT32" s="35" t="n"/>
    </row>
    <row r="33" ht="30" customHeight="1">
      <c r="A33" s="35" t="n"/>
      <c r="B33" s="35" t="n"/>
      <c r="C33" s="35" t="n"/>
      <c r="D33" s="58" t="n"/>
      <c r="E33" s="37" t="n"/>
      <c r="F33" s="58" t="n"/>
      <c r="G33" s="37" t="n"/>
      <c r="H33" s="35" t="n"/>
      <c r="I33" s="35" t="n"/>
      <c r="J33" s="35" t="n"/>
      <c r="K33" s="35" t="n"/>
      <c r="L33" s="35" t="n"/>
      <c r="M33" s="35" t="n"/>
      <c r="N33" s="35" t="n"/>
      <c r="O33" s="35" t="n"/>
      <c r="P33" s="35" t="n"/>
      <c r="Q33" s="35" t="n"/>
      <c r="R33" s="35" t="n"/>
      <c r="S33" s="35" t="n"/>
      <c r="T33" s="35" t="n"/>
      <c r="U33" s="35" t="n"/>
      <c r="V33" s="35" t="n"/>
      <c r="W33" s="35" t="n"/>
      <c r="X33" s="35" t="n"/>
      <c r="Y33" s="35" t="n"/>
      <c r="Z33" s="35" t="n"/>
      <c r="AA33" s="35" t="n"/>
      <c r="AB33" s="35" t="n"/>
      <c r="AC33" s="35" t="n"/>
      <c r="AD33" s="35" t="n"/>
      <c r="AE33" s="35" t="n"/>
      <c r="AF33" s="58" t="n"/>
      <c r="AG33" s="35" t="n"/>
      <c r="AH33" s="35" t="n"/>
      <c r="AI33" s="35" t="n"/>
      <c r="AJ33" s="58" t="n"/>
      <c r="AK33" s="58" t="n"/>
      <c r="AL33" s="35" t="n"/>
      <c r="AM33" s="35" t="n"/>
      <c r="AN33" s="59" t="n"/>
      <c r="AO33" s="59" t="n"/>
      <c r="AP33" s="29">
        <f>IFERROR(IF(A33="","",MAX(0,IF(AK33&lt;&gt;"",AK33-D33,TODAY()-D33))),"")</f>
        <v/>
      </c>
      <c r="AQ33" s="30">
        <f>IFERROR(IF(A33="","",IF(OR(N33="Closed",N33="Canceled"),"Complete",IF(AF33="","No Date Set",IF(AF33&lt;TODAY(),"Overdue",IF(AF33=TODAY(),"Due Today","Scheduled"))))),"")</f>
        <v/>
      </c>
      <c r="AR33" s="30">
        <f>IFERROR(IF(A33="","",TEXTJOIN(", ",TRUE,IF(AD33="","Missing Assigned Owner",""),IF(W33="","Missing Incident Summary",""),IF(AND(N33="Closed",AK33=""),"Closed Without Closure Date",""),IF(AND(AK33&lt;&gt;"",AK33&lt;D33),"Closure Date Before Incident Date",""),IF(AND(R33="Yes",S33=""),"Emergency Reference Missing",""),IF(AND(Q33="Yes",AG33=""),"Injury Follow-Up Needed",""),IF(AND(AM33="Yes",AN33="",AO33=""),"Financial Amount Missing",""),IF(AH33="Pending Review","Manager Review Pending",""),IF(D33&gt;TODAY(),"Future Incident Date",""))),"Check Formula")</f>
        <v/>
      </c>
      <c r="AS33" s="58" t="n"/>
      <c r="AT33" s="35" t="n"/>
    </row>
    <row r="34" ht="30" customHeight="1">
      <c r="A34" s="35" t="n"/>
      <c r="B34" s="35" t="n"/>
      <c r="C34" s="35" t="n"/>
      <c r="D34" s="58" t="n"/>
      <c r="E34" s="37" t="n"/>
      <c r="F34" s="58" t="n"/>
      <c r="G34" s="37" t="n"/>
      <c r="H34" s="35" t="n"/>
      <c r="I34" s="35" t="n"/>
      <c r="J34" s="35" t="n"/>
      <c r="K34" s="35" t="n"/>
      <c r="L34" s="35" t="n"/>
      <c r="M34" s="35" t="n"/>
      <c r="N34" s="35" t="n"/>
      <c r="O34" s="35" t="n"/>
      <c r="P34" s="35" t="n"/>
      <c r="Q34" s="35" t="n"/>
      <c r="R34" s="35" t="n"/>
      <c r="S34" s="35" t="n"/>
      <c r="T34" s="35" t="n"/>
      <c r="U34" s="35" t="n"/>
      <c r="V34" s="35" t="n"/>
      <c r="W34" s="35" t="n"/>
      <c r="X34" s="35" t="n"/>
      <c r="Y34" s="35" t="n"/>
      <c r="Z34" s="35" t="n"/>
      <c r="AA34" s="35" t="n"/>
      <c r="AB34" s="35" t="n"/>
      <c r="AC34" s="35" t="n"/>
      <c r="AD34" s="35" t="n"/>
      <c r="AE34" s="35" t="n"/>
      <c r="AF34" s="58" t="n"/>
      <c r="AG34" s="35" t="n"/>
      <c r="AH34" s="35" t="n"/>
      <c r="AI34" s="35" t="n"/>
      <c r="AJ34" s="58" t="n"/>
      <c r="AK34" s="58" t="n"/>
      <c r="AL34" s="35" t="n"/>
      <c r="AM34" s="35" t="n"/>
      <c r="AN34" s="59" t="n"/>
      <c r="AO34" s="59" t="n"/>
      <c r="AP34" s="29">
        <f>IFERROR(IF(A34="","",MAX(0,IF(AK34&lt;&gt;"",AK34-D34,TODAY()-D34))),"")</f>
        <v/>
      </c>
      <c r="AQ34" s="30">
        <f>IFERROR(IF(A34="","",IF(OR(N34="Closed",N34="Canceled"),"Complete",IF(AF34="","No Date Set",IF(AF34&lt;TODAY(),"Overdue",IF(AF34=TODAY(),"Due Today","Scheduled"))))),"")</f>
        <v/>
      </c>
      <c r="AR34" s="30">
        <f>IFERROR(IF(A34="","",TEXTJOIN(", ",TRUE,IF(AD34="","Missing Assigned Owner",""),IF(W34="","Missing Incident Summary",""),IF(AND(N34="Closed",AK34=""),"Closed Without Closure Date",""),IF(AND(AK34&lt;&gt;"",AK34&lt;D34),"Closure Date Before Incident Date",""),IF(AND(R34="Yes",S34=""),"Emergency Reference Missing",""),IF(AND(Q34="Yes",AG34=""),"Injury Follow-Up Needed",""),IF(AND(AM34="Yes",AN34="",AO34=""),"Financial Amount Missing",""),IF(AH34="Pending Review","Manager Review Pending",""),IF(D34&gt;TODAY(),"Future Incident Date",""))),"Check Formula")</f>
        <v/>
      </c>
      <c r="AS34" s="58" t="n"/>
      <c r="AT34" s="35" t="n"/>
    </row>
    <row r="35" ht="30" customHeight="1">
      <c r="A35" s="35" t="n"/>
      <c r="B35" s="35" t="n"/>
      <c r="C35" s="35" t="n"/>
      <c r="D35" s="58" t="n"/>
      <c r="E35" s="37" t="n"/>
      <c r="F35" s="58" t="n"/>
      <c r="G35" s="37" t="n"/>
      <c r="H35" s="35" t="n"/>
      <c r="I35" s="35" t="n"/>
      <c r="J35" s="35" t="n"/>
      <c r="K35" s="35" t="n"/>
      <c r="L35" s="35" t="n"/>
      <c r="M35" s="35" t="n"/>
      <c r="N35" s="35" t="n"/>
      <c r="O35" s="35" t="n"/>
      <c r="P35" s="35" t="n"/>
      <c r="Q35" s="35" t="n"/>
      <c r="R35" s="35" t="n"/>
      <c r="S35" s="35" t="n"/>
      <c r="T35" s="35" t="n"/>
      <c r="U35" s="35" t="n"/>
      <c r="V35" s="35" t="n"/>
      <c r="W35" s="35" t="n"/>
      <c r="X35" s="35" t="n"/>
      <c r="Y35" s="35" t="n"/>
      <c r="Z35" s="35" t="n"/>
      <c r="AA35" s="35" t="n"/>
      <c r="AB35" s="35" t="n"/>
      <c r="AC35" s="35" t="n"/>
      <c r="AD35" s="35" t="n"/>
      <c r="AE35" s="35" t="n"/>
      <c r="AF35" s="58" t="n"/>
      <c r="AG35" s="35" t="n"/>
      <c r="AH35" s="35" t="n"/>
      <c r="AI35" s="35" t="n"/>
      <c r="AJ35" s="58" t="n"/>
      <c r="AK35" s="58" t="n"/>
      <c r="AL35" s="35" t="n"/>
      <c r="AM35" s="35" t="n"/>
      <c r="AN35" s="59" t="n"/>
      <c r="AO35" s="59" t="n"/>
      <c r="AP35" s="29">
        <f>IFERROR(IF(A35="","",MAX(0,IF(AK35&lt;&gt;"",AK35-D35,TODAY()-D35))),"")</f>
        <v/>
      </c>
      <c r="AQ35" s="30">
        <f>IFERROR(IF(A35="","",IF(OR(N35="Closed",N35="Canceled"),"Complete",IF(AF35="","No Date Set",IF(AF35&lt;TODAY(),"Overdue",IF(AF35=TODAY(),"Due Today","Scheduled"))))),"")</f>
        <v/>
      </c>
      <c r="AR35" s="30">
        <f>IFERROR(IF(A35="","",TEXTJOIN(", ",TRUE,IF(AD35="","Missing Assigned Owner",""),IF(W35="","Missing Incident Summary",""),IF(AND(N35="Closed",AK35=""),"Closed Without Closure Date",""),IF(AND(AK35&lt;&gt;"",AK35&lt;D35),"Closure Date Before Incident Date",""),IF(AND(R35="Yes",S35=""),"Emergency Reference Missing",""),IF(AND(Q35="Yes",AG35=""),"Injury Follow-Up Needed",""),IF(AND(AM35="Yes",AN35="",AO35=""),"Financial Amount Missing",""),IF(AH35="Pending Review","Manager Review Pending",""),IF(D35&gt;TODAY(),"Future Incident Date",""))),"Check Formula")</f>
        <v/>
      </c>
      <c r="AS35" s="58" t="n"/>
      <c r="AT35" s="35" t="n"/>
    </row>
    <row r="36" ht="30" customHeight="1">
      <c r="A36" s="35" t="n"/>
      <c r="B36" s="35" t="n"/>
      <c r="C36" s="35" t="n"/>
      <c r="D36" s="58" t="n"/>
      <c r="E36" s="37" t="n"/>
      <c r="F36" s="58" t="n"/>
      <c r="G36" s="37" t="n"/>
      <c r="H36" s="35" t="n"/>
      <c r="I36" s="35" t="n"/>
      <c r="J36" s="35" t="n"/>
      <c r="K36" s="35" t="n"/>
      <c r="L36" s="35" t="n"/>
      <c r="M36" s="35" t="n"/>
      <c r="N36" s="35" t="n"/>
      <c r="O36" s="35" t="n"/>
      <c r="P36" s="35" t="n"/>
      <c r="Q36" s="35" t="n"/>
      <c r="R36" s="35" t="n"/>
      <c r="S36" s="35" t="n"/>
      <c r="T36" s="35" t="n"/>
      <c r="U36" s="35" t="n"/>
      <c r="V36" s="35" t="n"/>
      <c r="W36" s="35" t="n"/>
      <c r="X36" s="35" t="n"/>
      <c r="Y36" s="35" t="n"/>
      <c r="Z36" s="35" t="n"/>
      <c r="AA36" s="35" t="n"/>
      <c r="AB36" s="35" t="n"/>
      <c r="AC36" s="35" t="n"/>
      <c r="AD36" s="35" t="n"/>
      <c r="AE36" s="35" t="n"/>
      <c r="AF36" s="58" t="n"/>
      <c r="AG36" s="35" t="n"/>
      <c r="AH36" s="35" t="n"/>
      <c r="AI36" s="35" t="n"/>
      <c r="AJ36" s="58" t="n"/>
      <c r="AK36" s="58" t="n"/>
      <c r="AL36" s="35" t="n"/>
      <c r="AM36" s="35" t="n"/>
      <c r="AN36" s="59" t="n"/>
      <c r="AO36" s="59" t="n"/>
      <c r="AP36" s="29">
        <f>IFERROR(IF(A36="","",MAX(0,IF(AK36&lt;&gt;"",AK36-D36,TODAY()-D36))),"")</f>
        <v/>
      </c>
      <c r="AQ36" s="30">
        <f>IFERROR(IF(A36="","",IF(OR(N36="Closed",N36="Canceled"),"Complete",IF(AF36="","No Date Set",IF(AF36&lt;TODAY(),"Overdue",IF(AF36=TODAY(),"Due Today","Scheduled"))))),"")</f>
        <v/>
      </c>
      <c r="AR36" s="30">
        <f>IFERROR(IF(A36="","",TEXTJOIN(", ",TRUE,IF(AD36="","Missing Assigned Owner",""),IF(W36="","Missing Incident Summary",""),IF(AND(N36="Closed",AK36=""),"Closed Without Closure Date",""),IF(AND(AK36&lt;&gt;"",AK36&lt;D36),"Closure Date Before Incident Date",""),IF(AND(R36="Yes",S36=""),"Emergency Reference Missing",""),IF(AND(Q36="Yes",AG36=""),"Injury Follow-Up Needed",""),IF(AND(AM36="Yes",AN36="",AO36=""),"Financial Amount Missing",""),IF(AH36="Pending Review","Manager Review Pending",""),IF(D36&gt;TODAY(),"Future Incident Date",""))),"Check Formula")</f>
        <v/>
      </c>
      <c r="AS36" s="58" t="n"/>
      <c r="AT36" s="35" t="n"/>
    </row>
    <row r="37" ht="30" customHeight="1">
      <c r="A37" s="35" t="n"/>
      <c r="B37" s="35" t="n"/>
      <c r="C37" s="35" t="n"/>
      <c r="D37" s="58" t="n"/>
      <c r="E37" s="37" t="n"/>
      <c r="F37" s="58" t="n"/>
      <c r="G37" s="37" t="n"/>
      <c r="H37" s="35" t="n"/>
      <c r="I37" s="35" t="n"/>
      <c r="J37" s="35" t="n"/>
      <c r="K37" s="35" t="n"/>
      <c r="L37" s="35" t="n"/>
      <c r="M37" s="35" t="n"/>
      <c r="N37" s="35" t="n"/>
      <c r="O37" s="35" t="n"/>
      <c r="P37" s="35" t="n"/>
      <c r="Q37" s="35" t="n"/>
      <c r="R37" s="35" t="n"/>
      <c r="S37" s="35" t="n"/>
      <c r="T37" s="35" t="n"/>
      <c r="U37" s="35" t="n"/>
      <c r="V37" s="35" t="n"/>
      <c r="W37" s="35" t="n"/>
      <c r="X37" s="35" t="n"/>
      <c r="Y37" s="35" t="n"/>
      <c r="Z37" s="35" t="n"/>
      <c r="AA37" s="35" t="n"/>
      <c r="AB37" s="35" t="n"/>
      <c r="AC37" s="35" t="n"/>
      <c r="AD37" s="35" t="n"/>
      <c r="AE37" s="35" t="n"/>
      <c r="AF37" s="58" t="n"/>
      <c r="AG37" s="35" t="n"/>
      <c r="AH37" s="35" t="n"/>
      <c r="AI37" s="35" t="n"/>
      <c r="AJ37" s="58" t="n"/>
      <c r="AK37" s="58" t="n"/>
      <c r="AL37" s="35" t="n"/>
      <c r="AM37" s="35" t="n"/>
      <c r="AN37" s="59" t="n"/>
      <c r="AO37" s="59" t="n"/>
      <c r="AP37" s="29">
        <f>IFERROR(IF(A37="","",MAX(0,IF(AK37&lt;&gt;"",AK37-D37,TODAY()-D37))),"")</f>
        <v/>
      </c>
      <c r="AQ37" s="30">
        <f>IFERROR(IF(A37="","",IF(OR(N37="Closed",N37="Canceled"),"Complete",IF(AF37="","No Date Set",IF(AF37&lt;TODAY(),"Overdue",IF(AF37=TODAY(),"Due Today","Scheduled"))))),"")</f>
        <v/>
      </c>
      <c r="AR37" s="30">
        <f>IFERROR(IF(A37="","",TEXTJOIN(", ",TRUE,IF(AD37="","Missing Assigned Owner",""),IF(W37="","Missing Incident Summary",""),IF(AND(N37="Closed",AK37=""),"Closed Without Closure Date",""),IF(AND(AK37&lt;&gt;"",AK37&lt;D37),"Closure Date Before Incident Date",""),IF(AND(R37="Yes",S37=""),"Emergency Reference Missing",""),IF(AND(Q37="Yes",AG37=""),"Injury Follow-Up Needed",""),IF(AND(AM37="Yes",AN37="",AO37=""),"Financial Amount Missing",""),IF(AH37="Pending Review","Manager Review Pending",""),IF(D37&gt;TODAY(),"Future Incident Date",""))),"Check Formula")</f>
        <v/>
      </c>
      <c r="AS37" s="58" t="n"/>
      <c r="AT37" s="35" t="n"/>
    </row>
    <row r="38" ht="30" customHeight="1">
      <c r="A38" s="35" t="n"/>
      <c r="B38" s="35" t="n"/>
      <c r="C38" s="35" t="n"/>
      <c r="D38" s="58" t="n"/>
      <c r="E38" s="37" t="n"/>
      <c r="F38" s="58" t="n"/>
      <c r="G38" s="37" t="n"/>
      <c r="H38" s="35" t="n"/>
      <c r="I38" s="35" t="n"/>
      <c r="J38" s="35" t="n"/>
      <c r="K38" s="35" t="n"/>
      <c r="L38" s="35" t="n"/>
      <c r="M38" s="35" t="n"/>
      <c r="N38" s="35" t="n"/>
      <c r="O38" s="35" t="n"/>
      <c r="P38" s="35" t="n"/>
      <c r="Q38" s="35" t="n"/>
      <c r="R38" s="35" t="n"/>
      <c r="S38" s="35" t="n"/>
      <c r="T38" s="35" t="n"/>
      <c r="U38" s="35" t="n"/>
      <c r="V38" s="35" t="n"/>
      <c r="W38" s="35" t="n"/>
      <c r="X38" s="35" t="n"/>
      <c r="Y38" s="35" t="n"/>
      <c r="Z38" s="35" t="n"/>
      <c r="AA38" s="35" t="n"/>
      <c r="AB38" s="35" t="n"/>
      <c r="AC38" s="35" t="n"/>
      <c r="AD38" s="35" t="n"/>
      <c r="AE38" s="35" t="n"/>
      <c r="AF38" s="58" t="n"/>
      <c r="AG38" s="35" t="n"/>
      <c r="AH38" s="35" t="n"/>
      <c r="AI38" s="35" t="n"/>
      <c r="AJ38" s="58" t="n"/>
      <c r="AK38" s="58" t="n"/>
      <c r="AL38" s="35" t="n"/>
      <c r="AM38" s="35" t="n"/>
      <c r="AN38" s="59" t="n"/>
      <c r="AO38" s="59" t="n"/>
      <c r="AP38" s="29">
        <f>IFERROR(IF(A38="","",MAX(0,IF(AK38&lt;&gt;"",AK38-D38,TODAY()-D38))),"")</f>
        <v/>
      </c>
      <c r="AQ38" s="30">
        <f>IFERROR(IF(A38="","",IF(OR(N38="Closed",N38="Canceled"),"Complete",IF(AF38="","No Date Set",IF(AF38&lt;TODAY(),"Overdue",IF(AF38=TODAY(),"Due Today","Scheduled"))))),"")</f>
        <v/>
      </c>
      <c r="AR38" s="30">
        <f>IFERROR(IF(A38="","",TEXTJOIN(", ",TRUE,IF(AD38="","Missing Assigned Owner",""),IF(W38="","Missing Incident Summary",""),IF(AND(N38="Closed",AK38=""),"Closed Without Closure Date",""),IF(AND(AK38&lt;&gt;"",AK38&lt;D38),"Closure Date Before Incident Date",""),IF(AND(R38="Yes",S38=""),"Emergency Reference Missing",""),IF(AND(Q38="Yes",AG38=""),"Injury Follow-Up Needed",""),IF(AND(AM38="Yes",AN38="",AO38=""),"Financial Amount Missing",""),IF(AH38="Pending Review","Manager Review Pending",""),IF(D38&gt;TODAY(),"Future Incident Date",""))),"Check Formula")</f>
        <v/>
      </c>
      <c r="AS38" s="58" t="n"/>
      <c r="AT38" s="35" t="n"/>
    </row>
    <row r="39" ht="30" customHeight="1">
      <c r="A39" s="35" t="n"/>
      <c r="B39" s="35" t="n"/>
      <c r="C39" s="35" t="n"/>
      <c r="D39" s="58" t="n"/>
      <c r="E39" s="37" t="n"/>
      <c r="F39" s="58" t="n"/>
      <c r="G39" s="37" t="n"/>
      <c r="H39" s="35" t="n"/>
      <c r="I39" s="35" t="n"/>
      <c r="J39" s="35" t="n"/>
      <c r="K39" s="35" t="n"/>
      <c r="L39" s="35" t="n"/>
      <c r="M39" s="35" t="n"/>
      <c r="N39" s="35" t="n"/>
      <c r="O39" s="35" t="n"/>
      <c r="P39" s="35" t="n"/>
      <c r="Q39" s="35" t="n"/>
      <c r="R39" s="35" t="n"/>
      <c r="S39" s="35" t="n"/>
      <c r="T39" s="35" t="n"/>
      <c r="U39" s="35" t="n"/>
      <c r="V39" s="35" t="n"/>
      <c r="W39" s="35" t="n"/>
      <c r="X39" s="35" t="n"/>
      <c r="Y39" s="35" t="n"/>
      <c r="Z39" s="35" t="n"/>
      <c r="AA39" s="35" t="n"/>
      <c r="AB39" s="35" t="n"/>
      <c r="AC39" s="35" t="n"/>
      <c r="AD39" s="35" t="n"/>
      <c r="AE39" s="35" t="n"/>
      <c r="AF39" s="58" t="n"/>
      <c r="AG39" s="35" t="n"/>
      <c r="AH39" s="35" t="n"/>
      <c r="AI39" s="35" t="n"/>
      <c r="AJ39" s="58" t="n"/>
      <c r="AK39" s="58" t="n"/>
      <c r="AL39" s="35" t="n"/>
      <c r="AM39" s="35" t="n"/>
      <c r="AN39" s="59" t="n"/>
      <c r="AO39" s="59" t="n"/>
      <c r="AP39" s="29">
        <f>IFERROR(IF(A39="","",MAX(0,IF(AK39&lt;&gt;"",AK39-D39,TODAY()-D39))),"")</f>
        <v/>
      </c>
      <c r="AQ39" s="30">
        <f>IFERROR(IF(A39="","",IF(OR(N39="Closed",N39="Canceled"),"Complete",IF(AF39="","No Date Set",IF(AF39&lt;TODAY(),"Overdue",IF(AF39=TODAY(),"Due Today","Scheduled"))))),"")</f>
        <v/>
      </c>
      <c r="AR39" s="30">
        <f>IFERROR(IF(A39="","",TEXTJOIN(", ",TRUE,IF(AD39="","Missing Assigned Owner",""),IF(W39="","Missing Incident Summary",""),IF(AND(N39="Closed",AK39=""),"Closed Without Closure Date",""),IF(AND(AK39&lt;&gt;"",AK39&lt;D39),"Closure Date Before Incident Date",""),IF(AND(R39="Yes",S39=""),"Emergency Reference Missing",""),IF(AND(Q39="Yes",AG39=""),"Injury Follow-Up Needed",""),IF(AND(AM39="Yes",AN39="",AO39=""),"Financial Amount Missing",""),IF(AH39="Pending Review","Manager Review Pending",""),IF(D39&gt;TODAY(),"Future Incident Date",""))),"Check Formula")</f>
        <v/>
      </c>
      <c r="AS39" s="58" t="n"/>
      <c r="AT39" s="35" t="n"/>
    </row>
    <row r="40" ht="30" customHeight="1">
      <c r="A40" s="35" t="n"/>
      <c r="B40" s="35" t="n"/>
      <c r="C40" s="35" t="n"/>
      <c r="D40" s="58" t="n"/>
      <c r="E40" s="37" t="n"/>
      <c r="F40" s="58" t="n"/>
      <c r="G40" s="37" t="n"/>
      <c r="H40" s="35" t="n"/>
      <c r="I40" s="35" t="n"/>
      <c r="J40" s="35" t="n"/>
      <c r="K40" s="35" t="n"/>
      <c r="L40" s="35" t="n"/>
      <c r="M40" s="35" t="n"/>
      <c r="N40" s="35" t="n"/>
      <c r="O40" s="35" t="n"/>
      <c r="P40" s="35" t="n"/>
      <c r="Q40" s="35" t="n"/>
      <c r="R40" s="35" t="n"/>
      <c r="S40" s="35" t="n"/>
      <c r="T40" s="35" t="n"/>
      <c r="U40" s="35" t="n"/>
      <c r="V40" s="35" t="n"/>
      <c r="W40" s="35" t="n"/>
      <c r="X40" s="35" t="n"/>
      <c r="Y40" s="35" t="n"/>
      <c r="Z40" s="35" t="n"/>
      <c r="AA40" s="35" t="n"/>
      <c r="AB40" s="35" t="n"/>
      <c r="AC40" s="35" t="n"/>
      <c r="AD40" s="35" t="n"/>
      <c r="AE40" s="35" t="n"/>
      <c r="AF40" s="58" t="n"/>
      <c r="AG40" s="35" t="n"/>
      <c r="AH40" s="35" t="n"/>
      <c r="AI40" s="35" t="n"/>
      <c r="AJ40" s="58" t="n"/>
      <c r="AK40" s="58" t="n"/>
      <c r="AL40" s="35" t="n"/>
      <c r="AM40" s="35" t="n"/>
      <c r="AN40" s="59" t="n"/>
      <c r="AO40" s="59" t="n"/>
      <c r="AP40" s="29">
        <f>IFERROR(IF(A40="","",MAX(0,IF(AK40&lt;&gt;"",AK40-D40,TODAY()-D40))),"")</f>
        <v/>
      </c>
      <c r="AQ40" s="30">
        <f>IFERROR(IF(A40="","",IF(OR(N40="Closed",N40="Canceled"),"Complete",IF(AF40="","No Date Set",IF(AF40&lt;TODAY(),"Overdue",IF(AF40=TODAY(),"Due Today","Scheduled"))))),"")</f>
        <v/>
      </c>
      <c r="AR40" s="30">
        <f>IFERROR(IF(A40="","",TEXTJOIN(", ",TRUE,IF(AD40="","Missing Assigned Owner",""),IF(W40="","Missing Incident Summary",""),IF(AND(N40="Closed",AK40=""),"Closed Without Closure Date",""),IF(AND(AK40&lt;&gt;"",AK40&lt;D40),"Closure Date Before Incident Date",""),IF(AND(R40="Yes",S40=""),"Emergency Reference Missing",""),IF(AND(Q40="Yes",AG40=""),"Injury Follow-Up Needed",""),IF(AND(AM40="Yes",AN40="",AO40=""),"Financial Amount Missing",""),IF(AH40="Pending Review","Manager Review Pending",""),IF(D40&gt;TODAY(),"Future Incident Date",""))),"Check Formula")</f>
        <v/>
      </c>
      <c r="AS40" s="58" t="n"/>
      <c r="AT40" s="35" t="n"/>
    </row>
    <row r="41" ht="30" customHeight="1">
      <c r="A41" s="35" t="n"/>
      <c r="B41" s="35" t="n"/>
      <c r="C41" s="35" t="n"/>
      <c r="D41" s="58" t="n"/>
      <c r="E41" s="37" t="n"/>
      <c r="F41" s="58" t="n"/>
      <c r="G41" s="37" t="n"/>
      <c r="H41" s="35" t="n"/>
      <c r="I41" s="35" t="n"/>
      <c r="J41" s="35" t="n"/>
      <c r="K41" s="35" t="n"/>
      <c r="L41" s="35" t="n"/>
      <c r="M41" s="35" t="n"/>
      <c r="N41" s="35" t="n"/>
      <c r="O41" s="35" t="n"/>
      <c r="P41" s="35" t="n"/>
      <c r="Q41" s="35" t="n"/>
      <c r="R41" s="35" t="n"/>
      <c r="S41" s="35" t="n"/>
      <c r="T41" s="35" t="n"/>
      <c r="U41" s="35" t="n"/>
      <c r="V41" s="35" t="n"/>
      <c r="W41" s="35" t="n"/>
      <c r="X41" s="35" t="n"/>
      <c r="Y41" s="35" t="n"/>
      <c r="Z41" s="35" t="n"/>
      <c r="AA41" s="35" t="n"/>
      <c r="AB41" s="35" t="n"/>
      <c r="AC41" s="35" t="n"/>
      <c r="AD41" s="35" t="n"/>
      <c r="AE41" s="35" t="n"/>
      <c r="AF41" s="58" t="n"/>
      <c r="AG41" s="35" t="n"/>
      <c r="AH41" s="35" t="n"/>
      <c r="AI41" s="35" t="n"/>
      <c r="AJ41" s="58" t="n"/>
      <c r="AK41" s="58" t="n"/>
      <c r="AL41" s="35" t="n"/>
      <c r="AM41" s="35" t="n"/>
      <c r="AN41" s="59" t="n"/>
      <c r="AO41" s="59" t="n"/>
      <c r="AP41" s="29">
        <f>IFERROR(IF(A41="","",MAX(0,IF(AK41&lt;&gt;"",AK41-D41,TODAY()-D41))),"")</f>
        <v/>
      </c>
      <c r="AQ41" s="30">
        <f>IFERROR(IF(A41="","",IF(OR(N41="Closed",N41="Canceled"),"Complete",IF(AF41="","No Date Set",IF(AF41&lt;TODAY(),"Overdue",IF(AF41=TODAY(),"Due Today","Scheduled"))))),"")</f>
        <v/>
      </c>
      <c r="AR41" s="30">
        <f>IFERROR(IF(A41="","",TEXTJOIN(", ",TRUE,IF(AD41="","Missing Assigned Owner",""),IF(W41="","Missing Incident Summary",""),IF(AND(N41="Closed",AK41=""),"Closed Without Closure Date",""),IF(AND(AK41&lt;&gt;"",AK41&lt;D41),"Closure Date Before Incident Date",""),IF(AND(R41="Yes",S41=""),"Emergency Reference Missing",""),IF(AND(Q41="Yes",AG41=""),"Injury Follow-Up Needed",""),IF(AND(AM41="Yes",AN41="",AO41=""),"Financial Amount Missing",""),IF(AH41="Pending Review","Manager Review Pending",""),IF(D41&gt;TODAY(),"Future Incident Date",""))),"Check Formula")</f>
        <v/>
      </c>
      <c r="AS41" s="58" t="n"/>
      <c r="AT41" s="35" t="n"/>
    </row>
    <row r="42" ht="30" customHeight="1">
      <c r="A42" s="35" t="n"/>
      <c r="B42" s="35" t="n"/>
      <c r="C42" s="35" t="n"/>
      <c r="D42" s="58" t="n"/>
      <c r="E42" s="37" t="n"/>
      <c r="F42" s="58" t="n"/>
      <c r="G42" s="37" t="n"/>
      <c r="H42" s="35" t="n"/>
      <c r="I42" s="35" t="n"/>
      <c r="J42" s="35" t="n"/>
      <c r="K42" s="35" t="n"/>
      <c r="L42" s="35" t="n"/>
      <c r="M42" s="35" t="n"/>
      <c r="N42" s="35" t="n"/>
      <c r="O42" s="35" t="n"/>
      <c r="P42" s="35" t="n"/>
      <c r="Q42" s="35" t="n"/>
      <c r="R42" s="35" t="n"/>
      <c r="S42" s="35" t="n"/>
      <c r="T42" s="35" t="n"/>
      <c r="U42" s="35" t="n"/>
      <c r="V42" s="35" t="n"/>
      <c r="W42" s="35" t="n"/>
      <c r="X42" s="35" t="n"/>
      <c r="Y42" s="35" t="n"/>
      <c r="Z42" s="35" t="n"/>
      <c r="AA42" s="35" t="n"/>
      <c r="AB42" s="35" t="n"/>
      <c r="AC42" s="35" t="n"/>
      <c r="AD42" s="35" t="n"/>
      <c r="AE42" s="35" t="n"/>
      <c r="AF42" s="58" t="n"/>
      <c r="AG42" s="35" t="n"/>
      <c r="AH42" s="35" t="n"/>
      <c r="AI42" s="35" t="n"/>
      <c r="AJ42" s="58" t="n"/>
      <c r="AK42" s="58" t="n"/>
      <c r="AL42" s="35" t="n"/>
      <c r="AM42" s="35" t="n"/>
      <c r="AN42" s="59" t="n"/>
      <c r="AO42" s="59" t="n"/>
      <c r="AP42" s="29">
        <f>IFERROR(IF(A42="","",MAX(0,IF(AK42&lt;&gt;"",AK42-D42,TODAY()-D42))),"")</f>
        <v/>
      </c>
      <c r="AQ42" s="30">
        <f>IFERROR(IF(A42="","",IF(OR(N42="Closed",N42="Canceled"),"Complete",IF(AF42="","No Date Set",IF(AF42&lt;TODAY(),"Overdue",IF(AF42=TODAY(),"Due Today","Scheduled"))))),"")</f>
        <v/>
      </c>
      <c r="AR42" s="30">
        <f>IFERROR(IF(A42="","",TEXTJOIN(", ",TRUE,IF(AD42="","Missing Assigned Owner",""),IF(W42="","Missing Incident Summary",""),IF(AND(N42="Closed",AK42=""),"Closed Without Closure Date",""),IF(AND(AK42&lt;&gt;"",AK42&lt;D42),"Closure Date Before Incident Date",""),IF(AND(R42="Yes",S42=""),"Emergency Reference Missing",""),IF(AND(Q42="Yes",AG42=""),"Injury Follow-Up Needed",""),IF(AND(AM42="Yes",AN42="",AO42=""),"Financial Amount Missing",""),IF(AH42="Pending Review","Manager Review Pending",""),IF(D42&gt;TODAY(),"Future Incident Date",""))),"Check Formula")</f>
        <v/>
      </c>
      <c r="AS42" s="58" t="n"/>
      <c r="AT42" s="35" t="n"/>
    </row>
    <row r="43" ht="30" customHeight="1">
      <c r="A43" s="35" t="n"/>
      <c r="B43" s="35" t="n"/>
      <c r="C43" s="35" t="n"/>
      <c r="D43" s="58" t="n"/>
      <c r="E43" s="37" t="n"/>
      <c r="F43" s="58" t="n"/>
      <c r="G43" s="37" t="n"/>
      <c r="H43" s="35" t="n"/>
      <c r="I43" s="35" t="n"/>
      <c r="J43" s="35" t="n"/>
      <c r="K43" s="35" t="n"/>
      <c r="L43" s="35" t="n"/>
      <c r="M43" s="35" t="n"/>
      <c r="N43" s="35" t="n"/>
      <c r="O43" s="35" t="n"/>
      <c r="P43" s="35" t="n"/>
      <c r="Q43" s="35" t="n"/>
      <c r="R43" s="35" t="n"/>
      <c r="S43" s="35" t="n"/>
      <c r="T43" s="35" t="n"/>
      <c r="U43" s="35" t="n"/>
      <c r="V43" s="35" t="n"/>
      <c r="W43" s="35" t="n"/>
      <c r="X43" s="35" t="n"/>
      <c r="Y43" s="35" t="n"/>
      <c r="Z43" s="35" t="n"/>
      <c r="AA43" s="35" t="n"/>
      <c r="AB43" s="35" t="n"/>
      <c r="AC43" s="35" t="n"/>
      <c r="AD43" s="35" t="n"/>
      <c r="AE43" s="35" t="n"/>
      <c r="AF43" s="58" t="n"/>
      <c r="AG43" s="35" t="n"/>
      <c r="AH43" s="35" t="n"/>
      <c r="AI43" s="35" t="n"/>
      <c r="AJ43" s="58" t="n"/>
      <c r="AK43" s="58" t="n"/>
      <c r="AL43" s="35" t="n"/>
      <c r="AM43" s="35" t="n"/>
      <c r="AN43" s="59" t="n"/>
      <c r="AO43" s="59" t="n"/>
      <c r="AP43" s="29">
        <f>IFERROR(IF(A43="","",MAX(0,IF(AK43&lt;&gt;"",AK43-D43,TODAY()-D43))),"")</f>
        <v/>
      </c>
      <c r="AQ43" s="30">
        <f>IFERROR(IF(A43="","",IF(OR(N43="Closed",N43="Canceled"),"Complete",IF(AF43="","No Date Set",IF(AF43&lt;TODAY(),"Overdue",IF(AF43=TODAY(),"Due Today","Scheduled"))))),"")</f>
        <v/>
      </c>
      <c r="AR43" s="30">
        <f>IFERROR(IF(A43="","",TEXTJOIN(", ",TRUE,IF(AD43="","Missing Assigned Owner",""),IF(W43="","Missing Incident Summary",""),IF(AND(N43="Closed",AK43=""),"Closed Without Closure Date",""),IF(AND(AK43&lt;&gt;"",AK43&lt;D43),"Closure Date Before Incident Date",""),IF(AND(R43="Yes",S43=""),"Emergency Reference Missing",""),IF(AND(Q43="Yes",AG43=""),"Injury Follow-Up Needed",""),IF(AND(AM43="Yes",AN43="",AO43=""),"Financial Amount Missing",""),IF(AH43="Pending Review","Manager Review Pending",""),IF(D43&gt;TODAY(),"Future Incident Date",""))),"Check Formula")</f>
        <v/>
      </c>
      <c r="AS43" s="58" t="n"/>
      <c r="AT43" s="35" t="n"/>
    </row>
    <row r="44" ht="30" customHeight="1">
      <c r="A44" s="35" t="n"/>
      <c r="B44" s="35" t="n"/>
      <c r="C44" s="35" t="n"/>
      <c r="D44" s="58" t="n"/>
      <c r="E44" s="37" t="n"/>
      <c r="F44" s="58" t="n"/>
      <c r="G44" s="37" t="n"/>
      <c r="H44" s="35" t="n"/>
      <c r="I44" s="35" t="n"/>
      <c r="J44" s="35" t="n"/>
      <c r="K44" s="35" t="n"/>
      <c r="L44" s="35" t="n"/>
      <c r="M44" s="35" t="n"/>
      <c r="N44" s="35" t="n"/>
      <c r="O44" s="35" t="n"/>
      <c r="P44" s="35" t="n"/>
      <c r="Q44" s="35" t="n"/>
      <c r="R44" s="35" t="n"/>
      <c r="S44" s="35" t="n"/>
      <c r="T44" s="35" t="n"/>
      <c r="U44" s="35" t="n"/>
      <c r="V44" s="35" t="n"/>
      <c r="W44" s="35" t="n"/>
      <c r="X44" s="35" t="n"/>
      <c r="Y44" s="35" t="n"/>
      <c r="Z44" s="35" t="n"/>
      <c r="AA44" s="35" t="n"/>
      <c r="AB44" s="35" t="n"/>
      <c r="AC44" s="35" t="n"/>
      <c r="AD44" s="35" t="n"/>
      <c r="AE44" s="35" t="n"/>
      <c r="AF44" s="58" t="n"/>
      <c r="AG44" s="35" t="n"/>
      <c r="AH44" s="35" t="n"/>
      <c r="AI44" s="35" t="n"/>
      <c r="AJ44" s="58" t="n"/>
      <c r="AK44" s="58" t="n"/>
      <c r="AL44" s="35" t="n"/>
      <c r="AM44" s="35" t="n"/>
      <c r="AN44" s="59" t="n"/>
      <c r="AO44" s="59" t="n"/>
      <c r="AP44" s="29">
        <f>IFERROR(IF(A44="","",MAX(0,IF(AK44&lt;&gt;"",AK44-D44,TODAY()-D44))),"")</f>
        <v/>
      </c>
      <c r="AQ44" s="30">
        <f>IFERROR(IF(A44="","",IF(OR(N44="Closed",N44="Canceled"),"Complete",IF(AF44="","No Date Set",IF(AF44&lt;TODAY(),"Overdue",IF(AF44=TODAY(),"Due Today","Scheduled"))))),"")</f>
        <v/>
      </c>
      <c r="AR44" s="30">
        <f>IFERROR(IF(A44="","",TEXTJOIN(", ",TRUE,IF(AD44="","Missing Assigned Owner",""),IF(W44="","Missing Incident Summary",""),IF(AND(N44="Closed",AK44=""),"Closed Without Closure Date",""),IF(AND(AK44&lt;&gt;"",AK44&lt;D44),"Closure Date Before Incident Date",""),IF(AND(R44="Yes",S44=""),"Emergency Reference Missing",""),IF(AND(Q44="Yes",AG44=""),"Injury Follow-Up Needed",""),IF(AND(AM44="Yes",AN44="",AO44=""),"Financial Amount Missing",""),IF(AH44="Pending Review","Manager Review Pending",""),IF(D44&gt;TODAY(),"Future Incident Date",""))),"Check Formula")</f>
        <v/>
      </c>
      <c r="AS44" s="58" t="n"/>
      <c r="AT44" s="35" t="n"/>
    </row>
    <row r="45" ht="30" customHeight="1">
      <c r="A45" s="35" t="n"/>
      <c r="B45" s="35" t="n"/>
      <c r="C45" s="35" t="n"/>
      <c r="D45" s="58" t="n"/>
      <c r="E45" s="37" t="n"/>
      <c r="F45" s="58" t="n"/>
      <c r="G45" s="37" t="n"/>
      <c r="H45" s="35" t="n"/>
      <c r="I45" s="35" t="n"/>
      <c r="J45" s="35" t="n"/>
      <c r="K45" s="35" t="n"/>
      <c r="L45" s="35" t="n"/>
      <c r="M45" s="35" t="n"/>
      <c r="N45" s="35" t="n"/>
      <c r="O45" s="35" t="n"/>
      <c r="P45" s="35" t="n"/>
      <c r="Q45" s="35" t="n"/>
      <c r="R45" s="35" t="n"/>
      <c r="S45" s="35" t="n"/>
      <c r="T45" s="35" t="n"/>
      <c r="U45" s="35" t="n"/>
      <c r="V45" s="35" t="n"/>
      <c r="W45" s="35" t="n"/>
      <c r="X45" s="35" t="n"/>
      <c r="Y45" s="35" t="n"/>
      <c r="Z45" s="35" t="n"/>
      <c r="AA45" s="35" t="n"/>
      <c r="AB45" s="35" t="n"/>
      <c r="AC45" s="35" t="n"/>
      <c r="AD45" s="35" t="n"/>
      <c r="AE45" s="35" t="n"/>
      <c r="AF45" s="58" t="n"/>
      <c r="AG45" s="35" t="n"/>
      <c r="AH45" s="35" t="n"/>
      <c r="AI45" s="35" t="n"/>
      <c r="AJ45" s="58" t="n"/>
      <c r="AK45" s="58" t="n"/>
      <c r="AL45" s="35" t="n"/>
      <c r="AM45" s="35" t="n"/>
      <c r="AN45" s="59" t="n"/>
      <c r="AO45" s="59" t="n"/>
      <c r="AP45" s="29">
        <f>IFERROR(IF(A45="","",MAX(0,IF(AK45&lt;&gt;"",AK45-D45,TODAY()-D45))),"")</f>
        <v/>
      </c>
      <c r="AQ45" s="30">
        <f>IFERROR(IF(A45="","",IF(OR(N45="Closed",N45="Canceled"),"Complete",IF(AF45="","No Date Set",IF(AF45&lt;TODAY(),"Overdue",IF(AF45=TODAY(),"Due Today","Scheduled"))))),"")</f>
        <v/>
      </c>
      <c r="AR45" s="30">
        <f>IFERROR(IF(A45="","",TEXTJOIN(", ",TRUE,IF(AD45="","Missing Assigned Owner",""),IF(W45="","Missing Incident Summary",""),IF(AND(N45="Closed",AK45=""),"Closed Without Closure Date",""),IF(AND(AK45&lt;&gt;"",AK45&lt;D45),"Closure Date Before Incident Date",""),IF(AND(R45="Yes",S45=""),"Emergency Reference Missing",""),IF(AND(Q45="Yes",AG45=""),"Injury Follow-Up Needed",""),IF(AND(AM45="Yes",AN45="",AO45=""),"Financial Amount Missing",""),IF(AH45="Pending Review","Manager Review Pending",""),IF(D45&gt;TODAY(),"Future Incident Date",""))),"Check Formula")</f>
        <v/>
      </c>
      <c r="AS45" s="58" t="n"/>
      <c r="AT45" s="35" t="n"/>
    </row>
    <row r="46" ht="30" customHeight="1">
      <c r="A46" s="35" t="n"/>
      <c r="B46" s="35" t="n"/>
      <c r="C46" s="35" t="n"/>
      <c r="D46" s="58" t="n"/>
      <c r="E46" s="37" t="n"/>
      <c r="F46" s="58" t="n"/>
      <c r="G46" s="37" t="n"/>
      <c r="H46" s="35" t="n"/>
      <c r="I46" s="35" t="n"/>
      <c r="J46" s="35" t="n"/>
      <c r="K46" s="35" t="n"/>
      <c r="L46" s="35" t="n"/>
      <c r="M46" s="35" t="n"/>
      <c r="N46" s="35" t="n"/>
      <c r="O46" s="35" t="n"/>
      <c r="P46" s="35" t="n"/>
      <c r="Q46" s="35" t="n"/>
      <c r="R46" s="35" t="n"/>
      <c r="S46" s="35" t="n"/>
      <c r="T46" s="35" t="n"/>
      <c r="U46" s="35" t="n"/>
      <c r="V46" s="35" t="n"/>
      <c r="W46" s="35" t="n"/>
      <c r="X46" s="35" t="n"/>
      <c r="Y46" s="35" t="n"/>
      <c r="Z46" s="35" t="n"/>
      <c r="AA46" s="35" t="n"/>
      <c r="AB46" s="35" t="n"/>
      <c r="AC46" s="35" t="n"/>
      <c r="AD46" s="35" t="n"/>
      <c r="AE46" s="35" t="n"/>
      <c r="AF46" s="58" t="n"/>
      <c r="AG46" s="35" t="n"/>
      <c r="AH46" s="35" t="n"/>
      <c r="AI46" s="35" t="n"/>
      <c r="AJ46" s="58" t="n"/>
      <c r="AK46" s="58" t="n"/>
      <c r="AL46" s="35" t="n"/>
      <c r="AM46" s="35" t="n"/>
      <c r="AN46" s="59" t="n"/>
      <c r="AO46" s="59" t="n"/>
      <c r="AP46" s="29">
        <f>IFERROR(IF(A46="","",MAX(0,IF(AK46&lt;&gt;"",AK46-D46,TODAY()-D46))),"")</f>
        <v/>
      </c>
      <c r="AQ46" s="30">
        <f>IFERROR(IF(A46="","",IF(OR(N46="Closed",N46="Canceled"),"Complete",IF(AF46="","No Date Set",IF(AF46&lt;TODAY(),"Overdue",IF(AF46=TODAY(),"Due Today","Scheduled"))))),"")</f>
        <v/>
      </c>
      <c r="AR46" s="30">
        <f>IFERROR(IF(A46="","",TEXTJOIN(", ",TRUE,IF(AD46="","Missing Assigned Owner",""),IF(W46="","Missing Incident Summary",""),IF(AND(N46="Closed",AK46=""),"Closed Without Closure Date",""),IF(AND(AK46&lt;&gt;"",AK46&lt;D46),"Closure Date Before Incident Date",""),IF(AND(R46="Yes",S46=""),"Emergency Reference Missing",""),IF(AND(Q46="Yes",AG46=""),"Injury Follow-Up Needed",""),IF(AND(AM46="Yes",AN46="",AO46=""),"Financial Amount Missing",""),IF(AH46="Pending Review","Manager Review Pending",""),IF(D46&gt;TODAY(),"Future Incident Date",""))),"Check Formula")</f>
        <v/>
      </c>
      <c r="AS46" s="58" t="n"/>
      <c r="AT46" s="35" t="n"/>
    </row>
    <row r="47" ht="30" customHeight="1">
      <c r="A47" s="35" t="n"/>
      <c r="B47" s="35" t="n"/>
      <c r="C47" s="35" t="n"/>
      <c r="D47" s="58" t="n"/>
      <c r="E47" s="37" t="n"/>
      <c r="F47" s="58" t="n"/>
      <c r="G47" s="37" t="n"/>
      <c r="H47" s="35" t="n"/>
      <c r="I47" s="35" t="n"/>
      <c r="J47" s="35" t="n"/>
      <c r="K47" s="35" t="n"/>
      <c r="L47" s="35" t="n"/>
      <c r="M47" s="35" t="n"/>
      <c r="N47" s="35" t="n"/>
      <c r="O47" s="35" t="n"/>
      <c r="P47" s="35" t="n"/>
      <c r="Q47" s="35" t="n"/>
      <c r="R47" s="35" t="n"/>
      <c r="S47" s="35" t="n"/>
      <c r="T47" s="35" t="n"/>
      <c r="U47" s="35" t="n"/>
      <c r="V47" s="35" t="n"/>
      <c r="W47" s="35" t="n"/>
      <c r="X47" s="35" t="n"/>
      <c r="Y47" s="35" t="n"/>
      <c r="Z47" s="35" t="n"/>
      <c r="AA47" s="35" t="n"/>
      <c r="AB47" s="35" t="n"/>
      <c r="AC47" s="35" t="n"/>
      <c r="AD47" s="35" t="n"/>
      <c r="AE47" s="35" t="n"/>
      <c r="AF47" s="58" t="n"/>
      <c r="AG47" s="35" t="n"/>
      <c r="AH47" s="35" t="n"/>
      <c r="AI47" s="35" t="n"/>
      <c r="AJ47" s="58" t="n"/>
      <c r="AK47" s="58" t="n"/>
      <c r="AL47" s="35" t="n"/>
      <c r="AM47" s="35" t="n"/>
      <c r="AN47" s="59" t="n"/>
      <c r="AO47" s="59" t="n"/>
      <c r="AP47" s="29">
        <f>IFERROR(IF(A47="","",MAX(0,IF(AK47&lt;&gt;"",AK47-D47,TODAY()-D47))),"")</f>
        <v/>
      </c>
      <c r="AQ47" s="30">
        <f>IFERROR(IF(A47="","",IF(OR(N47="Closed",N47="Canceled"),"Complete",IF(AF47="","No Date Set",IF(AF47&lt;TODAY(),"Overdue",IF(AF47=TODAY(),"Due Today","Scheduled"))))),"")</f>
        <v/>
      </c>
      <c r="AR47" s="30">
        <f>IFERROR(IF(A47="","",TEXTJOIN(", ",TRUE,IF(AD47="","Missing Assigned Owner",""),IF(W47="","Missing Incident Summary",""),IF(AND(N47="Closed",AK47=""),"Closed Without Closure Date",""),IF(AND(AK47&lt;&gt;"",AK47&lt;D47),"Closure Date Before Incident Date",""),IF(AND(R47="Yes",S47=""),"Emergency Reference Missing",""),IF(AND(Q47="Yes",AG47=""),"Injury Follow-Up Needed",""),IF(AND(AM47="Yes",AN47="",AO47=""),"Financial Amount Missing",""),IF(AH47="Pending Review","Manager Review Pending",""),IF(D47&gt;TODAY(),"Future Incident Date",""))),"Check Formula")</f>
        <v/>
      </c>
      <c r="AS47" s="58" t="n"/>
      <c r="AT47" s="35" t="n"/>
    </row>
    <row r="48" ht="30" customHeight="1">
      <c r="A48" s="35" t="n"/>
      <c r="B48" s="35" t="n"/>
      <c r="C48" s="35" t="n"/>
      <c r="D48" s="58" t="n"/>
      <c r="E48" s="37" t="n"/>
      <c r="F48" s="58" t="n"/>
      <c r="G48" s="37" t="n"/>
      <c r="H48" s="35" t="n"/>
      <c r="I48" s="35" t="n"/>
      <c r="J48" s="35" t="n"/>
      <c r="K48" s="35" t="n"/>
      <c r="L48" s="35" t="n"/>
      <c r="M48" s="35" t="n"/>
      <c r="N48" s="35" t="n"/>
      <c r="O48" s="35" t="n"/>
      <c r="P48" s="35" t="n"/>
      <c r="Q48" s="35" t="n"/>
      <c r="R48" s="35" t="n"/>
      <c r="S48" s="35" t="n"/>
      <c r="T48" s="35" t="n"/>
      <c r="U48" s="35" t="n"/>
      <c r="V48" s="35" t="n"/>
      <c r="W48" s="35" t="n"/>
      <c r="X48" s="35" t="n"/>
      <c r="Y48" s="35" t="n"/>
      <c r="Z48" s="35" t="n"/>
      <c r="AA48" s="35" t="n"/>
      <c r="AB48" s="35" t="n"/>
      <c r="AC48" s="35" t="n"/>
      <c r="AD48" s="35" t="n"/>
      <c r="AE48" s="35" t="n"/>
      <c r="AF48" s="58" t="n"/>
      <c r="AG48" s="35" t="n"/>
      <c r="AH48" s="35" t="n"/>
      <c r="AI48" s="35" t="n"/>
      <c r="AJ48" s="58" t="n"/>
      <c r="AK48" s="58" t="n"/>
      <c r="AL48" s="35" t="n"/>
      <c r="AM48" s="35" t="n"/>
      <c r="AN48" s="59" t="n"/>
      <c r="AO48" s="59" t="n"/>
      <c r="AP48" s="29">
        <f>IFERROR(IF(A48="","",MAX(0,IF(AK48&lt;&gt;"",AK48-D48,TODAY()-D48))),"")</f>
        <v/>
      </c>
      <c r="AQ48" s="30">
        <f>IFERROR(IF(A48="","",IF(OR(N48="Closed",N48="Canceled"),"Complete",IF(AF48="","No Date Set",IF(AF48&lt;TODAY(),"Overdue",IF(AF48=TODAY(),"Due Today","Scheduled"))))),"")</f>
        <v/>
      </c>
      <c r="AR48" s="30">
        <f>IFERROR(IF(A48="","",TEXTJOIN(", ",TRUE,IF(AD48="","Missing Assigned Owner",""),IF(W48="","Missing Incident Summary",""),IF(AND(N48="Closed",AK48=""),"Closed Without Closure Date",""),IF(AND(AK48&lt;&gt;"",AK48&lt;D48),"Closure Date Before Incident Date",""),IF(AND(R48="Yes",S48=""),"Emergency Reference Missing",""),IF(AND(Q48="Yes",AG48=""),"Injury Follow-Up Needed",""),IF(AND(AM48="Yes",AN48="",AO48=""),"Financial Amount Missing",""),IF(AH48="Pending Review","Manager Review Pending",""),IF(D48&gt;TODAY(),"Future Incident Date",""))),"Check Formula")</f>
        <v/>
      </c>
      <c r="AS48" s="58" t="n"/>
      <c r="AT48" s="35" t="n"/>
    </row>
    <row r="49" ht="30" customHeight="1">
      <c r="A49" s="35" t="n"/>
      <c r="B49" s="35" t="n"/>
      <c r="C49" s="35" t="n"/>
      <c r="D49" s="58" t="n"/>
      <c r="E49" s="37" t="n"/>
      <c r="F49" s="58" t="n"/>
      <c r="G49" s="37" t="n"/>
      <c r="H49" s="35" t="n"/>
      <c r="I49" s="35" t="n"/>
      <c r="J49" s="35" t="n"/>
      <c r="K49" s="35" t="n"/>
      <c r="L49" s="35" t="n"/>
      <c r="M49" s="35" t="n"/>
      <c r="N49" s="35" t="n"/>
      <c r="O49" s="35" t="n"/>
      <c r="P49" s="35" t="n"/>
      <c r="Q49" s="35" t="n"/>
      <c r="R49" s="35" t="n"/>
      <c r="S49" s="35" t="n"/>
      <c r="T49" s="35" t="n"/>
      <c r="U49" s="35" t="n"/>
      <c r="V49" s="35" t="n"/>
      <c r="W49" s="35" t="n"/>
      <c r="X49" s="35" t="n"/>
      <c r="Y49" s="35" t="n"/>
      <c r="Z49" s="35" t="n"/>
      <c r="AA49" s="35" t="n"/>
      <c r="AB49" s="35" t="n"/>
      <c r="AC49" s="35" t="n"/>
      <c r="AD49" s="35" t="n"/>
      <c r="AE49" s="35" t="n"/>
      <c r="AF49" s="58" t="n"/>
      <c r="AG49" s="35" t="n"/>
      <c r="AH49" s="35" t="n"/>
      <c r="AI49" s="35" t="n"/>
      <c r="AJ49" s="58" t="n"/>
      <c r="AK49" s="58" t="n"/>
      <c r="AL49" s="35" t="n"/>
      <c r="AM49" s="35" t="n"/>
      <c r="AN49" s="59" t="n"/>
      <c r="AO49" s="59" t="n"/>
      <c r="AP49" s="29">
        <f>IFERROR(IF(A49="","",MAX(0,IF(AK49&lt;&gt;"",AK49-D49,TODAY()-D49))),"")</f>
        <v/>
      </c>
      <c r="AQ49" s="30">
        <f>IFERROR(IF(A49="","",IF(OR(N49="Closed",N49="Canceled"),"Complete",IF(AF49="","No Date Set",IF(AF49&lt;TODAY(),"Overdue",IF(AF49=TODAY(),"Due Today","Scheduled"))))),"")</f>
        <v/>
      </c>
      <c r="AR49" s="30">
        <f>IFERROR(IF(A49="","",TEXTJOIN(", ",TRUE,IF(AD49="","Missing Assigned Owner",""),IF(W49="","Missing Incident Summary",""),IF(AND(N49="Closed",AK49=""),"Closed Without Closure Date",""),IF(AND(AK49&lt;&gt;"",AK49&lt;D49),"Closure Date Before Incident Date",""),IF(AND(R49="Yes",S49=""),"Emergency Reference Missing",""),IF(AND(Q49="Yes",AG49=""),"Injury Follow-Up Needed",""),IF(AND(AM49="Yes",AN49="",AO49=""),"Financial Amount Missing",""),IF(AH49="Pending Review","Manager Review Pending",""),IF(D49&gt;TODAY(),"Future Incident Date",""))),"Check Formula")</f>
        <v/>
      </c>
      <c r="AS49" s="58" t="n"/>
      <c r="AT49" s="35" t="n"/>
    </row>
    <row r="50" ht="30" customHeight="1">
      <c r="A50" s="35" t="n"/>
      <c r="B50" s="35" t="n"/>
      <c r="C50" s="35" t="n"/>
      <c r="D50" s="58" t="n"/>
      <c r="E50" s="37" t="n"/>
      <c r="F50" s="58" t="n"/>
      <c r="G50" s="37" t="n"/>
      <c r="H50" s="35" t="n"/>
      <c r="I50" s="35" t="n"/>
      <c r="J50" s="35" t="n"/>
      <c r="K50" s="35" t="n"/>
      <c r="L50" s="35" t="n"/>
      <c r="M50" s="35" t="n"/>
      <c r="N50" s="35" t="n"/>
      <c r="O50" s="35" t="n"/>
      <c r="P50" s="35" t="n"/>
      <c r="Q50" s="35" t="n"/>
      <c r="R50" s="35" t="n"/>
      <c r="S50" s="35" t="n"/>
      <c r="T50" s="35" t="n"/>
      <c r="U50" s="35" t="n"/>
      <c r="V50" s="35" t="n"/>
      <c r="W50" s="35" t="n"/>
      <c r="X50" s="35" t="n"/>
      <c r="Y50" s="35" t="n"/>
      <c r="Z50" s="35" t="n"/>
      <c r="AA50" s="35" t="n"/>
      <c r="AB50" s="35" t="n"/>
      <c r="AC50" s="35" t="n"/>
      <c r="AD50" s="35" t="n"/>
      <c r="AE50" s="35" t="n"/>
      <c r="AF50" s="58" t="n"/>
      <c r="AG50" s="35" t="n"/>
      <c r="AH50" s="35" t="n"/>
      <c r="AI50" s="35" t="n"/>
      <c r="AJ50" s="58" t="n"/>
      <c r="AK50" s="58" t="n"/>
      <c r="AL50" s="35" t="n"/>
      <c r="AM50" s="35" t="n"/>
      <c r="AN50" s="59" t="n"/>
      <c r="AO50" s="59" t="n"/>
      <c r="AP50" s="29">
        <f>IFERROR(IF(A50="","",MAX(0,IF(AK50&lt;&gt;"",AK50-D50,TODAY()-D50))),"")</f>
        <v/>
      </c>
      <c r="AQ50" s="30">
        <f>IFERROR(IF(A50="","",IF(OR(N50="Closed",N50="Canceled"),"Complete",IF(AF50="","No Date Set",IF(AF50&lt;TODAY(),"Overdue",IF(AF50=TODAY(),"Due Today","Scheduled"))))),"")</f>
        <v/>
      </c>
      <c r="AR50" s="30">
        <f>IFERROR(IF(A50="","",TEXTJOIN(", ",TRUE,IF(AD50="","Missing Assigned Owner",""),IF(W50="","Missing Incident Summary",""),IF(AND(N50="Closed",AK50=""),"Closed Without Closure Date",""),IF(AND(AK50&lt;&gt;"",AK50&lt;D50),"Closure Date Before Incident Date",""),IF(AND(R50="Yes",S50=""),"Emergency Reference Missing",""),IF(AND(Q50="Yes",AG50=""),"Injury Follow-Up Needed",""),IF(AND(AM50="Yes",AN50="",AO50=""),"Financial Amount Missing",""),IF(AH50="Pending Review","Manager Review Pending",""),IF(D50&gt;TODAY(),"Future Incident Date",""))),"Check Formula")</f>
        <v/>
      </c>
      <c r="AS50" s="58" t="n"/>
      <c r="AT50" s="35" t="n"/>
    </row>
    <row r="51" ht="30" customHeight="1">
      <c r="A51" s="35" t="n"/>
      <c r="B51" s="35" t="n"/>
      <c r="C51" s="35" t="n"/>
      <c r="D51" s="58" t="n"/>
      <c r="E51" s="37" t="n"/>
      <c r="F51" s="58" t="n"/>
      <c r="G51" s="37" t="n"/>
      <c r="H51" s="35" t="n"/>
      <c r="I51" s="35" t="n"/>
      <c r="J51" s="35" t="n"/>
      <c r="K51" s="35" t="n"/>
      <c r="L51" s="35" t="n"/>
      <c r="M51" s="35" t="n"/>
      <c r="N51" s="35" t="n"/>
      <c r="O51" s="35" t="n"/>
      <c r="P51" s="35" t="n"/>
      <c r="Q51" s="35" t="n"/>
      <c r="R51" s="35" t="n"/>
      <c r="S51" s="35" t="n"/>
      <c r="T51" s="35" t="n"/>
      <c r="U51" s="35" t="n"/>
      <c r="V51" s="35" t="n"/>
      <c r="W51" s="35" t="n"/>
      <c r="X51" s="35" t="n"/>
      <c r="Y51" s="35" t="n"/>
      <c r="Z51" s="35" t="n"/>
      <c r="AA51" s="35" t="n"/>
      <c r="AB51" s="35" t="n"/>
      <c r="AC51" s="35" t="n"/>
      <c r="AD51" s="35" t="n"/>
      <c r="AE51" s="35" t="n"/>
      <c r="AF51" s="58" t="n"/>
      <c r="AG51" s="35" t="n"/>
      <c r="AH51" s="35" t="n"/>
      <c r="AI51" s="35" t="n"/>
      <c r="AJ51" s="58" t="n"/>
      <c r="AK51" s="58" t="n"/>
      <c r="AL51" s="35" t="n"/>
      <c r="AM51" s="35" t="n"/>
      <c r="AN51" s="59" t="n"/>
      <c r="AO51" s="59" t="n"/>
      <c r="AP51" s="29">
        <f>IFERROR(IF(A51="","",MAX(0,IF(AK51&lt;&gt;"",AK51-D51,TODAY()-D51))),"")</f>
        <v/>
      </c>
      <c r="AQ51" s="30">
        <f>IFERROR(IF(A51="","",IF(OR(N51="Closed",N51="Canceled"),"Complete",IF(AF51="","No Date Set",IF(AF51&lt;TODAY(),"Overdue",IF(AF51=TODAY(),"Due Today","Scheduled"))))),"")</f>
        <v/>
      </c>
      <c r="AR51" s="30">
        <f>IFERROR(IF(A51="","",TEXTJOIN(", ",TRUE,IF(AD51="","Missing Assigned Owner",""),IF(W51="","Missing Incident Summary",""),IF(AND(N51="Closed",AK51=""),"Closed Without Closure Date",""),IF(AND(AK51&lt;&gt;"",AK51&lt;D51),"Closure Date Before Incident Date",""),IF(AND(R51="Yes",S51=""),"Emergency Reference Missing",""),IF(AND(Q51="Yes",AG51=""),"Injury Follow-Up Needed",""),IF(AND(AM51="Yes",AN51="",AO51=""),"Financial Amount Missing",""),IF(AH51="Pending Review","Manager Review Pending",""),IF(D51&gt;TODAY(),"Future Incident Date",""))),"Check Formula")</f>
        <v/>
      </c>
      <c r="AS51" s="58" t="n"/>
      <c r="AT51" s="35" t="n"/>
    </row>
    <row r="52" ht="30" customHeight="1">
      <c r="A52" s="35" t="n"/>
      <c r="B52" s="35" t="n"/>
      <c r="C52" s="35" t="n"/>
      <c r="D52" s="58" t="n"/>
      <c r="E52" s="37" t="n"/>
      <c r="F52" s="58" t="n"/>
      <c r="G52" s="37" t="n"/>
      <c r="H52" s="35" t="n"/>
      <c r="I52" s="35" t="n"/>
      <c r="J52" s="35" t="n"/>
      <c r="K52" s="35" t="n"/>
      <c r="L52" s="35" t="n"/>
      <c r="M52" s="35" t="n"/>
      <c r="N52" s="35" t="n"/>
      <c r="O52" s="35" t="n"/>
      <c r="P52" s="35" t="n"/>
      <c r="Q52" s="35" t="n"/>
      <c r="R52" s="35" t="n"/>
      <c r="S52" s="35" t="n"/>
      <c r="T52" s="35" t="n"/>
      <c r="U52" s="35" t="n"/>
      <c r="V52" s="35" t="n"/>
      <c r="W52" s="35" t="n"/>
      <c r="X52" s="35" t="n"/>
      <c r="Y52" s="35" t="n"/>
      <c r="Z52" s="35" t="n"/>
      <c r="AA52" s="35" t="n"/>
      <c r="AB52" s="35" t="n"/>
      <c r="AC52" s="35" t="n"/>
      <c r="AD52" s="35" t="n"/>
      <c r="AE52" s="35" t="n"/>
      <c r="AF52" s="58" t="n"/>
      <c r="AG52" s="35" t="n"/>
      <c r="AH52" s="35" t="n"/>
      <c r="AI52" s="35" t="n"/>
      <c r="AJ52" s="58" t="n"/>
      <c r="AK52" s="58" t="n"/>
      <c r="AL52" s="35" t="n"/>
      <c r="AM52" s="35" t="n"/>
      <c r="AN52" s="59" t="n"/>
      <c r="AO52" s="59" t="n"/>
      <c r="AP52" s="29">
        <f>IFERROR(IF(A52="","",MAX(0,IF(AK52&lt;&gt;"",AK52-D52,TODAY()-D52))),"")</f>
        <v/>
      </c>
      <c r="AQ52" s="30">
        <f>IFERROR(IF(A52="","",IF(OR(N52="Closed",N52="Canceled"),"Complete",IF(AF52="","No Date Set",IF(AF52&lt;TODAY(),"Overdue",IF(AF52=TODAY(),"Due Today","Scheduled"))))),"")</f>
        <v/>
      </c>
      <c r="AR52" s="30">
        <f>IFERROR(IF(A52="","",TEXTJOIN(", ",TRUE,IF(AD52="","Missing Assigned Owner",""),IF(W52="","Missing Incident Summary",""),IF(AND(N52="Closed",AK52=""),"Closed Without Closure Date",""),IF(AND(AK52&lt;&gt;"",AK52&lt;D52),"Closure Date Before Incident Date",""),IF(AND(R52="Yes",S52=""),"Emergency Reference Missing",""),IF(AND(Q52="Yes",AG52=""),"Injury Follow-Up Needed",""),IF(AND(AM52="Yes",AN52="",AO52=""),"Financial Amount Missing",""),IF(AH52="Pending Review","Manager Review Pending",""),IF(D52&gt;TODAY(),"Future Incident Date",""))),"Check Formula")</f>
        <v/>
      </c>
      <c r="AS52" s="58" t="n"/>
      <c r="AT52" s="35" t="n"/>
    </row>
    <row r="53" ht="30" customHeight="1">
      <c r="A53" s="35" t="n"/>
      <c r="B53" s="35" t="n"/>
      <c r="C53" s="35" t="n"/>
      <c r="D53" s="58" t="n"/>
      <c r="E53" s="37" t="n"/>
      <c r="F53" s="58" t="n"/>
      <c r="G53" s="37" t="n"/>
      <c r="H53" s="35" t="n"/>
      <c r="I53" s="35" t="n"/>
      <c r="J53" s="35" t="n"/>
      <c r="K53" s="35" t="n"/>
      <c r="L53" s="35" t="n"/>
      <c r="M53" s="35" t="n"/>
      <c r="N53" s="35" t="n"/>
      <c r="O53" s="35" t="n"/>
      <c r="P53" s="35" t="n"/>
      <c r="Q53" s="35" t="n"/>
      <c r="R53" s="35" t="n"/>
      <c r="S53" s="35" t="n"/>
      <c r="T53" s="35" t="n"/>
      <c r="U53" s="35" t="n"/>
      <c r="V53" s="35" t="n"/>
      <c r="W53" s="35" t="n"/>
      <c r="X53" s="35" t="n"/>
      <c r="Y53" s="35" t="n"/>
      <c r="Z53" s="35" t="n"/>
      <c r="AA53" s="35" t="n"/>
      <c r="AB53" s="35" t="n"/>
      <c r="AC53" s="35" t="n"/>
      <c r="AD53" s="35" t="n"/>
      <c r="AE53" s="35" t="n"/>
      <c r="AF53" s="58" t="n"/>
      <c r="AG53" s="35" t="n"/>
      <c r="AH53" s="35" t="n"/>
      <c r="AI53" s="35" t="n"/>
      <c r="AJ53" s="58" t="n"/>
      <c r="AK53" s="58" t="n"/>
      <c r="AL53" s="35" t="n"/>
      <c r="AM53" s="35" t="n"/>
      <c r="AN53" s="59" t="n"/>
      <c r="AO53" s="59" t="n"/>
      <c r="AP53" s="29">
        <f>IFERROR(IF(A53="","",MAX(0,IF(AK53&lt;&gt;"",AK53-D53,TODAY()-D53))),"")</f>
        <v/>
      </c>
      <c r="AQ53" s="30">
        <f>IFERROR(IF(A53="","",IF(OR(N53="Closed",N53="Canceled"),"Complete",IF(AF53="","No Date Set",IF(AF53&lt;TODAY(),"Overdue",IF(AF53=TODAY(),"Due Today","Scheduled"))))),"")</f>
        <v/>
      </c>
      <c r="AR53" s="30">
        <f>IFERROR(IF(A53="","",TEXTJOIN(", ",TRUE,IF(AD53="","Missing Assigned Owner",""),IF(W53="","Missing Incident Summary",""),IF(AND(N53="Closed",AK53=""),"Closed Without Closure Date",""),IF(AND(AK53&lt;&gt;"",AK53&lt;D53),"Closure Date Before Incident Date",""),IF(AND(R53="Yes",S53=""),"Emergency Reference Missing",""),IF(AND(Q53="Yes",AG53=""),"Injury Follow-Up Needed",""),IF(AND(AM53="Yes",AN53="",AO53=""),"Financial Amount Missing",""),IF(AH53="Pending Review","Manager Review Pending",""),IF(D53&gt;TODAY(),"Future Incident Date",""))),"Check Formula")</f>
        <v/>
      </c>
      <c r="AS53" s="58" t="n"/>
      <c r="AT53" s="35" t="n"/>
    </row>
    <row r="54" ht="30" customHeight="1">
      <c r="A54" s="35" t="n"/>
      <c r="B54" s="35" t="n"/>
      <c r="C54" s="35" t="n"/>
      <c r="D54" s="58" t="n"/>
      <c r="E54" s="37" t="n"/>
      <c r="F54" s="58" t="n"/>
      <c r="G54" s="37" t="n"/>
      <c r="H54" s="35" t="n"/>
      <c r="I54" s="35" t="n"/>
      <c r="J54" s="35" t="n"/>
      <c r="K54" s="35" t="n"/>
      <c r="L54" s="35" t="n"/>
      <c r="M54" s="35" t="n"/>
      <c r="N54" s="35" t="n"/>
      <c r="O54" s="35" t="n"/>
      <c r="P54" s="35" t="n"/>
      <c r="Q54" s="35" t="n"/>
      <c r="R54" s="35" t="n"/>
      <c r="S54" s="35" t="n"/>
      <c r="T54" s="35" t="n"/>
      <c r="U54" s="35" t="n"/>
      <c r="V54" s="35" t="n"/>
      <c r="W54" s="35" t="n"/>
      <c r="X54" s="35" t="n"/>
      <c r="Y54" s="35" t="n"/>
      <c r="Z54" s="35" t="n"/>
      <c r="AA54" s="35" t="n"/>
      <c r="AB54" s="35" t="n"/>
      <c r="AC54" s="35" t="n"/>
      <c r="AD54" s="35" t="n"/>
      <c r="AE54" s="35" t="n"/>
      <c r="AF54" s="58" t="n"/>
      <c r="AG54" s="35" t="n"/>
      <c r="AH54" s="35" t="n"/>
      <c r="AI54" s="35" t="n"/>
      <c r="AJ54" s="58" t="n"/>
      <c r="AK54" s="58" t="n"/>
      <c r="AL54" s="35" t="n"/>
      <c r="AM54" s="35" t="n"/>
      <c r="AN54" s="59" t="n"/>
      <c r="AO54" s="59" t="n"/>
      <c r="AP54" s="29">
        <f>IFERROR(IF(A54="","",MAX(0,IF(AK54&lt;&gt;"",AK54-D54,TODAY()-D54))),"")</f>
        <v/>
      </c>
      <c r="AQ54" s="30">
        <f>IFERROR(IF(A54="","",IF(OR(N54="Closed",N54="Canceled"),"Complete",IF(AF54="","No Date Set",IF(AF54&lt;TODAY(),"Overdue",IF(AF54=TODAY(),"Due Today","Scheduled"))))),"")</f>
        <v/>
      </c>
      <c r="AR54" s="30">
        <f>IFERROR(IF(A54="","",TEXTJOIN(", ",TRUE,IF(AD54="","Missing Assigned Owner",""),IF(W54="","Missing Incident Summary",""),IF(AND(N54="Closed",AK54=""),"Closed Without Closure Date",""),IF(AND(AK54&lt;&gt;"",AK54&lt;D54),"Closure Date Before Incident Date",""),IF(AND(R54="Yes",S54=""),"Emergency Reference Missing",""),IF(AND(Q54="Yes",AG54=""),"Injury Follow-Up Needed",""),IF(AND(AM54="Yes",AN54="",AO54=""),"Financial Amount Missing",""),IF(AH54="Pending Review","Manager Review Pending",""),IF(D54&gt;TODAY(),"Future Incident Date",""))),"Check Formula")</f>
        <v/>
      </c>
      <c r="AS54" s="58" t="n"/>
      <c r="AT54" s="35" t="n"/>
    </row>
    <row r="55" ht="30" customHeight="1">
      <c r="A55" s="35" t="n"/>
      <c r="B55" s="35" t="n"/>
      <c r="C55" s="35" t="n"/>
      <c r="D55" s="58" t="n"/>
      <c r="E55" s="37" t="n"/>
      <c r="F55" s="58" t="n"/>
      <c r="G55" s="37" t="n"/>
      <c r="H55" s="35" t="n"/>
      <c r="I55" s="35" t="n"/>
      <c r="J55" s="35" t="n"/>
      <c r="K55" s="35" t="n"/>
      <c r="L55" s="35" t="n"/>
      <c r="M55" s="35" t="n"/>
      <c r="N55" s="35" t="n"/>
      <c r="O55" s="35" t="n"/>
      <c r="P55" s="35" t="n"/>
      <c r="Q55" s="35" t="n"/>
      <c r="R55" s="35" t="n"/>
      <c r="S55" s="35" t="n"/>
      <c r="T55" s="35" t="n"/>
      <c r="U55" s="35" t="n"/>
      <c r="V55" s="35" t="n"/>
      <c r="W55" s="35" t="n"/>
      <c r="X55" s="35" t="n"/>
      <c r="Y55" s="35" t="n"/>
      <c r="Z55" s="35" t="n"/>
      <c r="AA55" s="35" t="n"/>
      <c r="AB55" s="35" t="n"/>
      <c r="AC55" s="35" t="n"/>
      <c r="AD55" s="35" t="n"/>
      <c r="AE55" s="35" t="n"/>
      <c r="AF55" s="58" t="n"/>
      <c r="AG55" s="35" t="n"/>
      <c r="AH55" s="35" t="n"/>
      <c r="AI55" s="35" t="n"/>
      <c r="AJ55" s="58" t="n"/>
      <c r="AK55" s="58" t="n"/>
      <c r="AL55" s="35" t="n"/>
      <c r="AM55" s="35" t="n"/>
      <c r="AN55" s="59" t="n"/>
      <c r="AO55" s="59" t="n"/>
      <c r="AP55" s="29">
        <f>IFERROR(IF(A55="","",MAX(0,IF(AK55&lt;&gt;"",AK55-D55,TODAY()-D55))),"")</f>
        <v/>
      </c>
      <c r="AQ55" s="30">
        <f>IFERROR(IF(A55="","",IF(OR(N55="Closed",N55="Canceled"),"Complete",IF(AF55="","No Date Set",IF(AF55&lt;TODAY(),"Overdue",IF(AF55=TODAY(),"Due Today","Scheduled"))))),"")</f>
        <v/>
      </c>
      <c r="AR55" s="30">
        <f>IFERROR(IF(A55="","",TEXTJOIN(", ",TRUE,IF(AD55="","Missing Assigned Owner",""),IF(W55="","Missing Incident Summary",""),IF(AND(N55="Closed",AK55=""),"Closed Without Closure Date",""),IF(AND(AK55&lt;&gt;"",AK55&lt;D55),"Closure Date Before Incident Date",""),IF(AND(R55="Yes",S55=""),"Emergency Reference Missing",""),IF(AND(Q55="Yes",AG55=""),"Injury Follow-Up Needed",""),IF(AND(AM55="Yes",AN55="",AO55=""),"Financial Amount Missing",""),IF(AH55="Pending Review","Manager Review Pending",""),IF(D55&gt;TODAY(),"Future Incident Date",""))),"Check Formula")</f>
        <v/>
      </c>
      <c r="AS55" s="58" t="n"/>
      <c r="AT55" s="35" t="n"/>
    </row>
    <row r="56" ht="30" customHeight="1">
      <c r="A56" s="35" t="n"/>
      <c r="B56" s="35" t="n"/>
      <c r="C56" s="35" t="n"/>
      <c r="D56" s="58" t="n"/>
      <c r="E56" s="37" t="n"/>
      <c r="F56" s="58" t="n"/>
      <c r="G56" s="37" t="n"/>
      <c r="H56" s="35" t="n"/>
      <c r="I56" s="35" t="n"/>
      <c r="J56" s="35" t="n"/>
      <c r="K56" s="35" t="n"/>
      <c r="L56" s="35" t="n"/>
      <c r="M56" s="35" t="n"/>
      <c r="N56" s="35" t="n"/>
      <c r="O56" s="35" t="n"/>
      <c r="P56" s="35" t="n"/>
      <c r="Q56" s="35" t="n"/>
      <c r="R56" s="35" t="n"/>
      <c r="S56" s="35" t="n"/>
      <c r="T56" s="35" t="n"/>
      <c r="U56" s="35" t="n"/>
      <c r="V56" s="35" t="n"/>
      <c r="W56" s="35" t="n"/>
      <c r="X56" s="35" t="n"/>
      <c r="Y56" s="35" t="n"/>
      <c r="Z56" s="35" t="n"/>
      <c r="AA56" s="35" t="n"/>
      <c r="AB56" s="35" t="n"/>
      <c r="AC56" s="35" t="n"/>
      <c r="AD56" s="35" t="n"/>
      <c r="AE56" s="35" t="n"/>
      <c r="AF56" s="58" t="n"/>
      <c r="AG56" s="35" t="n"/>
      <c r="AH56" s="35" t="n"/>
      <c r="AI56" s="35" t="n"/>
      <c r="AJ56" s="58" t="n"/>
      <c r="AK56" s="58" t="n"/>
      <c r="AL56" s="35" t="n"/>
      <c r="AM56" s="35" t="n"/>
      <c r="AN56" s="59" t="n"/>
      <c r="AO56" s="59" t="n"/>
      <c r="AP56" s="29">
        <f>IFERROR(IF(A56="","",MAX(0,IF(AK56&lt;&gt;"",AK56-D56,TODAY()-D56))),"")</f>
        <v/>
      </c>
      <c r="AQ56" s="30">
        <f>IFERROR(IF(A56="","",IF(OR(N56="Closed",N56="Canceled"),"Complete",IF(AF56="","No Date Set",IF(AF56&lt;TODAY(),"Overdue",IF(AF56=TODAY(),"Due Today","Scheduled"))))),"")</f>
        <v/>
      </c>
      <c r="AR56" s="30">
        <f>IFERROR(IF(A56="","",TEXTJOIN(", ",TRUE,IF(AD56="","Missing Assigned Owner",""),IF(W56="","Missing Incident Summary",""),IF(AND(N56="Closed",AK56=""),"Closed Without Closure Date",""),IF(AND(AK56&lt;&gt;"",AK56&lt;D56),"Closure Date Before Incident Date",""),IF(AND(R56="Yes",S56=""),"Emergency Reference Missing",""),IF(AND(Q56="Yes",AG56=""),"Injury Follow-Up Needed",""),IF(AND(AM56="Yes",AN56="",AO56=""),"Financial Amount Missing",""),IF(AH56="Pending Review","Manager Review Pending",""),IF(D56&gt;TODAY(),"Future Incident Date",""))),"Check Formula")</f>
        <v/>
      </c>
      <c r="AS56" s="58" t="n"/>
      <c r="AT56" s="35" t="n"/>
    </row>
    <row r="57" ht="30" customHeight="1">
      <c r="A57" s="35" t="n"/>
      <c r="B57" s="35" t="n"/>
      <c r="C57" s="35" t="n"/>
      <c r="D57" s="58" t="n"/>
      <c r="E57" s="37" t="n"/>
      <c r="F57" s="58" t="n"/>
      <c r="G57" s="37" t="n"/>
      <c r="H57" s="35" t="n"/>
      <c r="I57" s="35" t="n"/>
      <c r="J57" s="35" t="n"/>
      <c r="K57" s="35" t="n"/>
      <c r="L57" s="35" t="n"/>
      <c r="M57" s="35" t="n"/>
      <c r="N57" s="35" t="n"/>
      <c r="O57" s="35" t="n"/>
      <c r="P57" s="35" t="n"/>
      <c r="Q57" s="35" t="n"/>
      <c r="R57" s="35" t="n"/>
      <c r="S57" s="35" t="n"/>
      <c r="T57" s="35" t="n"/>
      <c r="U57" s="35" t="n"/>
      <c r="V57" s="35" t="n"/>
      <c r="W57" s="35" t="n"/>
      <c r="X57" s="35" t="n"/>
      <c r="Y57" s="35" t="n"/>
      <c r="Z57" s="35" t="n"/>
      <c r="AA57" s="35" t="n"/>
      <c r="AB57" s="35" t="n"/>
      <c r="AC57" s="35" t="n"/>
      <c r="AD57" s="35" t="n"/>
      <c r="AE57" s="35" t="n"/>
      <c r="AF57" s="58" t="n"/>
      <c r="AG57" s="35" t="n"/>
      <c r="AH57" s="35" t="n"/>
      <c r="AI57" s="35" t="n"/>
      <c r="AJ57" s="58" t="n"/>
      <c r="AK57" s="58" t="n"/>
      <c r="AL57" s="35" t="n"/>
      <c r="AM57" s="35" t="n"/>
      <c r="AN57" s="59" t="n"/>
      <c r="AO57" s="59" t="n"/>
      <c r="AP57" s="29">
        <f>IFERROR(IF(A57="","",MAX(0,IF(AK57&lt;&gt;"",AK57-D57,TODAY()-D57))),"")</f>
        <v/>
      </c>
      <c r="AQ57" s="30">
        <f>IFERROR(IF(A57="","",IF(OR(N57="Closed",N57="Canceled"),"Complete",IF(AF57="","No Date Set",IF(AF57&lt;TODAY(),"Overdue",IF(AF57=TODAY(),"Due Today","Scheduled"))))),"")</f>
        <v/>
      </c>
      <c r="AR57" s="30">
        <f>IFERROR(IF(A57="","",TEXTJOIN(", ",TRUE,IF(AD57="","Missing Assigned Owner",""),IF(W57="","Missing Incident Summary",""),IF(AND(N57="Closed",AK57=""),"Closed Without Closure Date",""),IF(AND(AK57&lt;&gt;"",AK57&lt;D57),"Closure Date Before Incident Date",""),IF(AND(R57="Yes",S57=""),"Emergency Reference Missing",""),IF(AND(Q57="Yes",AG57=""),"Injury Follow-Up Needed",""),IF(AND(AM57="Yes",AN57="",AO57=""),"Financial Amount Missing",""),IF(AH57="Pending Review","Manager Review Pending",""),IF(D57&gt;TODAY(),"Future Incident Date",""))),"Check Formula")</f>
        <v/>
      </c>
      <c r="AS57" s="58" t="n"/>
      <c r="AT57" s="35" t="n"/>
    </row>
    <row r="58" ht="30" customHeight="1">
      <c r="A58" s="35" t="n"/>
      <c r="B58" s="35" t="n"/>
      <c r="C58" s="35" t="n"/>
      <c r="D58" s="58" t="n"/>
      <c r="E58" s="37" t="n"/>
      <c r="F58" s="58" t="n"/>
      <c r="G58" s="37" t="n"/>
      <c r="H58" s="35" t="n"/>
      <c r="I58" s="35" t="n"/>
      <c r="J58" s="35" t="n"/>
      <c r="K58" s="35" t="n"/>
      <c r="L58" s="35" t="n"/>
      <c r="M58" s="35" t="n"/>
      <c r="N58" s="35" t="n"/>
      <c r="O58" s="35" t="n"/>
      <c r="P58" s="35" t="n"/>
      <c r="Q58" s="35" t="n"/>
      <c r="R58" s="35" t="n"/>
      <c r="S58" s="35" t="n"/>
      <c r="T58" s="35" t="n"/>
      <c r="U58" s="35" t="n"/>
      <c r="V58" s="35" t="n"/>
      <c r="W58" s="35" t="n"/>
      <c r="X58" s="35" t="n"/>
      <c r="Y58" s="35" t="n"/>
      <c r="Z58" s="35" t="n"/>
      <c r="AA58" s="35" t="n"/>
      <c r="AB58" s="35" t="n"/>
      <c r="AC58" s="35" t="n"/>
      <c r="AD58" s="35" t="n"/>
      <c r="AE58" s="35" t="n"/>
      <c r="AF58" s="58" t="n"/>
      <c r="AG58" s="35" t="n"/>
      <c r="AH58" s="35" t="n"/>
      <c r="AI58" s="35" t="n"/>
      <c r="AJ58" s="58" t="n"/>
      <c r="AK58" s="58" t="n"/>
      <c r="AL58" s="35" t="n"/>
      <c r="AM58" s="35" t="n"/>
      <c r="AN58" s="59" t="n"/>
      <c r="AO58" s="59" t="n"/>
      <c r="AP58" s="29">
        <f>IFERROR(IF(A58="","",MAX(0,IF(AK58&lt;&gt;"",AK58-D58,TODAY()-D58))),"")</f>
        <v/>
      </c>
      <c r="AQ58" s="30">
        <f>IFERROR(IF(A58="","",IF(OR(N58="Closed",N58="Canceled"),"Complete",IF(AF58="","No Date Set",IF(AF58&lt;TODAY(),"Overdue",IF(AF58=TODAY(),"Due Today","Scheduled"))))),"")</f>
        <v/>
      </c>
      <c r="AR58" s="30">
        <f>IFERROR(IF(A58="","",TEXTJOIN(", ",TRUE,IF(AD58="","Missing Assigned Owner",""),IF(W58="","Missing Incident Summary",""),IF(AND(N58="Closed",AK58=""),"Closed Without Closure Date",""),IF(AND(AK58&lt;&gt;"",AK58&lt;D58),"Closure Date Before Incident Date",""),IF(AND(R58="Yes",S58=""),"Emergency Reference Missing",""),IF(AND(Q58="Yes",AG58=""),"Injury Follow-Up Needed",""),IF(AND(AM58="Yes",AN58="",AO58=""),"Financial Amount Missing",""),IF(AH58="Pending Review","Manager Review Pending",""),IF(D58&gt;TODAY(),"Future Incident Date",""))),"Check Formula")</f>
        <v/>
      </c>
      <c r="AS58" s="58" t="n"/>
      <c r="AT58" s="35" t="n"/>
    </row>
    <row r="59" ht="30" customHeight="1">
      <c r="A59" s="35" t="n"/>
      <c r="B59" s="35" t="n"/>
      <c r="C59" s="35" t="n"/>
      <c r="D59" s="58" t="n"/>
      <c r="E59" s="37" t="n"/>
      <c r="F59" s="58" t="n"/>
      <c r="G59" s="37" t="n"/>
      <c r="H59" s="35" t="n"/>
      <c r="I59" s="35" t="n"/>
      <c r="J59" s="35" t="n"/>
      <c r="K59" s="35" t="n"/>
      <c r="L59" s="35" t="n"/>
      <c r="M59" s="35" t="n"/>
      <c r="N59" s="35" t="n"/>
      <c r="O59" s="35" t="n"/>
      <c r="P59" s="35" t="n"/>
      <c r="Q59" s="35" t="n"/>
      <c r="R59" s="35" t="n"/>
      <c r="S59" s="35" t="n"/>
      <c r="T59" s="35" t="n"/>
      <c r="U59" s="35" t="n"/>
      <c r="V59" s="35" t="n"/>
      <c r="W59" s="35" t="n"/>
      <c r="X59" s="35" t="n"/>
      <c r="Y59" s="35" t="n"/>
      <c r="Z59" s="35" t="n"/>
      <c r="AA59" s="35" t="n"/>
      <c r="AB59" s="35" t="n"/>
      <c r="AC59" s="35" t="n"/>
      <c r="AD59" s="35" t="n"/>
      <c r="AE59" s="35" t="n"/>
      <c r="AF59" s="58" t="n"/>
      <c r="AG59" s="35" t="n"/>
      <c r="AH59" s="35" t="n"/>
      <c r="AI59" s="35" t="n"/>
      <c r="AJ59" s="58" t="n"/>
      <c r="AK59" s="58" t="n"/>
      <c r="AL59" s="35" t="n"/>
      <c r="AM59" s="35" t="n"/>
      <c r="AN59" s="59" t="n"/>
      <c r="AO59" s="59" t="n"/>
      <c r="AP59" s="29">
        <f>IFERROR(IF(A59="","",MAX(0,IF(AK59&lt;&gt;"",AK59-D59,TODAY()-D59))),"")</f>
        <v/>
      </c>
      <c r="AQ59" s="30">
        <f>IFERROR(IF(A59="","",IF(OR(N59="Closed",N59="Canceled"),"Complete",IF(AF59="","No Date Set",IF(AF59&lt;TODAY(),"Overdue",IF(AF59=TODAY(),"Due Today","Scheduled"))))),"")</f>
        <v/>
      </c>
      <c r="AR59" s="30">
        <f>IFERROR(IF(A59="","",TEXTJOIN(", ",TRUE,IF(AD59="","Missing Assigned Owner",""),IF(W59="","Missing Incident Summary",""),IF(AND(N59="Closed",AK59=""),"Closed Without Closure Date",""),IF(AND(AK59&lt;&gt;"",AK59&lt;D59),"Closure Date Before Incident Date",""),IF(AND(R59="Yes",S59=""),"Emergency Reference Missing",""),IF(AND(Q59="Yes",AG59=""),"Injury Follow-Up Needed",""),IF(AND(AM59="Yes",AN59="",AO59=""),"Financial Amount Missing",""),IF(AH59="Pending Review","Manager Review Pending",""),IF(D59&gt;TODAY(),"Future Incident Date",""))),"Check Formula")</f>
        <v/>
      </c>
      <c r="AS59" s="58" t="n"/>
      <c r="AT59" s="35" t="n"/>
    </row>
    <row r="60" ht="30" customHeight="1">
      <c r="A60" s="35" t="n"/>
      <c r="B60" s="35" t="n"/>
      <c r="C60" s="35" t="n"/>
      <c r="D60" s="58" t="n"/>
      <c r="E60" s="37" t="n"/>
      <c r="F60" s="58" t="n"/>
      <c r="G60" s="37" t="n"/>
      <c r="H60" s="35" t="n"/>
      <c r="I60" s="35" t="n"/>
      <c r="J60" s="35" t="n"/>
      <c r="K60" s="35" t="n"/>
      <c r="L60" s="35" t="n"/>
      <c r="M60" s="35" t="n"/>
      <c r="N60" s="35" t="n"/>
      <c r="O60" s="35" t="n"/>
      <c r="P60" s="35" t="n"/>
      <c r="Q60" s="35" t="n"/>
      <c r="R60" s="35" t="n"/>
      <c r="S60" s="35" t="n"/>
      <c r="T60" s="35" t="n"/>
      <c r="U60" s="35" t="n"/>
      <c r="V60" s="35" t="n"/>
      <c r="W60" s="35" t="n"/>
      <c r="X60" s="35" t="n"/>
      <c r="Y60" s="35" t="n"/>
      <c r="Z60" s="35" t="n"/>
      <c r="AA60" s="35" t="n"/>
      <c r="AB60" s="35" t="n"/>
      <c r="AC60" s="35" t="n"/>
      <c r="AD60" s="35" t="n"/>
      <c r="AE60" s="35" t="n"/>
      <c r="AF60" s="58" t="n"/>
      <c r="AG60" s="35" t="n"/>
      <c r="AH60" s="35" t="n"/>
      <c r="AI60" s="35" t="n"/>
      <c r="AJ60" s="58" t="n"/>
      <c r="AK60" s="58" t="n"/>
      <c r="AL60" s="35" t="n"/>
      <c r="AM60" s="35" t="n"/>
      <c r="AN60" s="59" t="n"/>
      <c r="AO60" s="59" t="n"/>
      <c r="AP60" s="29">
        <f>IFERROR(IF(A60="","",MAX(0,IF(AK60&lt;&gt;"",AK60-D60,TODAY()-D60))),"")</f>
        <v/>
      </c>
      <c r="AQ60" s="30">
        <f>IFERROR(IF(A60="","",IF(OR(N60="Closed",N60="Canceled"),"Complete",IF(AF60="","No Date Set",IF(AF60&lt;TODAY(),"Overdue",IF(AF60=TODAY(),"Due Today","Scheduled"))))),"")</f>
        <v/>
      </c>
      <c r="AR60" s="30">
        <f>IFERROR(IF(A60="","",TEXTJOIN(", ",TRUE,IF(AD60="","Missing Assigned Owner",""),IF(W60="","Missing Incident Summary",""),IF(AND(N60="Closed",AK60=""),"Closed Without Closure Date",""),IF(AND(AK60&lt;&gt;"",AK60&lt;D60),"Closure Date Before Incident Date",""),IF(AND(R60="Yes",S60=""),"Emergency Reference Missing",""),IF(AND(Q60="Yes",AG60=""),"Injury Follow-Up Needed",""),IF(AND(AM60="Yes",AN60="",AO60=""),"Financial Amount Missing",""),IF(AH60="Pending Review","Manager Review Pending",""),IF(D60&gt;TODAY(),"Future Incident Date",""))),"Check Formula")</f>
        <v/>
      </c>
      <c r="AS60" s="58" t="n"/>
      <c r="AT60" s="35" t="n"/>
    </row>
    <row r="61" ht="30" customHeight="1">
      <c r="A61" s="35" t="n"/>
      <c r="B61" s="35" t="n"/>
      <c r="C61" s="35" t="n"/>
      <c r="D61" s="58" t="n"/>
      <c r="E61" s="37" t="n"/>
      <c r="F61" s="58" t="n"/>
      <c r="G61" s="37" t="n"/>
      <c r="H61" s="35" t="n"/>
      <c r="I61" s="35" t="n"/>
      <c r="J61" s="35" t="n"/>
      <c r="K61" s="35" t="n"/>
      <c r="L61" s="35" t="n"/>
      <c r="M61" s="35" t="n"/>
      <c r="N61" s="35" t="n"/>
      <c r="O61" s="35" t="n"/>
      <c r="P61" s="35" t="n"/>
      <c r="Q61" s="35" t="n"/>
      <c r="R61" s="35" t="n"/>
      <c r="S61" s="35" t="n"/>
      <c r="T61" s="35" t="n"/>
      <c r="U61" s="35" t="n"/>
      <c r="V61" s="35" t="n"/>
      <c r="W61" s="35" t="n"/>
      <c r="X61" s="35" t="n"/>
      <c r="Y61" s="35" t="n"/>
      <c r="Z61" s="35" t="n"/>
      <c r="AA61" s="35" t="n"/>
      <c r="AB61" s="35" t="n"/>
      <c r="AC61" s="35" t="n"/>
      <c r="AD61" s="35" t="n"/>
      <c r="AE61" s="35" t="n"/>
      <c r="AF61" s="58" t="n"/>
      <c r="AG61" s="35" t="n"/>
      <c r="AH61" s="35" t="n"/>
      <c r="AI61" s="35" t="n"/>
      <c r="AJ61" s="58" t="n"/>
      <c r="AK61" s="58" t="n"/>
      <c r="AL61" s="35" t="n"/>
      <c r="AM61" s="35" t="n"/>
      <c r="AN61" s="59" t="n"/>
      <c r="AO61" s="59" t="n"/>
      <c r="AP61" s="29">
        <f>IFERROR(IF(A61="","",MAX(0,IF(AK61&lt;&gt;"",AK61-D61,TODAY()-D61))),"")</f>
        <v/>
      </c>
      <c r="AQ61" s="30">
        <f>IFERROR(IF(A61="","",IF(OR(N61="Closed",N61="Canceled"),"Complete",IF(AF61="","No Date Set",IF(AF61&lt;TODAY(),"Overdue",IF(AF61=TODAY(),"Due Today","Scheduled"))))),"")</f>
        <v/>
      </c>
      <c r="AR61" s="30">
        <f>IFERROR(IF(A61="","",TEXTJOIN(", ",TRUE,IF(AD61="","Missing Assigned Owner",""),IF(W61="","Missing Incident Summary",""),IF(AND(N61="Closed",AK61=""),"Closed Without Closure Date",""),IF(AND(AK61&lt;&gt;"",AK61&lt;D61),"Closure Date Before Incident Date",""),IF(AND(R61="Yes",S61=""),"Emergency Reference Missing",""),IF(AND(Q61="Yes",AG61=""),"Injury Follow-Up Needed",""),IF(AND(AM61="Yes",AN61="",AO61=""),"Financial Amount Missing",""),IF(AH61="Pending Review","Manager Review Pending",""),IF(D61&gt;TODAY(),"Future Incident Date",""))),"Check Formula")</f>
        <v/>
      </c>
      <c r="AS61" s="58" t="n"/>
      <c r="AT61" s="35" t="n"/>
    </row>
    <row r="62" ht="30" customHeight="1">
      <c r="A62" s="35" t="n"/>
      <c r="B62" s="35" t="n"/>
      <c r="C62" s="35" t="n"/>
      <c r="D62" s="58" t="n"/>
      <c r="E62" s="37" t="n"/>
      <c r="F62" s="58" t="n"/>
      <c r="G62" s="37" t="n"/>
      <c r="H62" s="35" t="n"/>
      <c r="I62" s="35" t="n"/>
      <c r="J62" s="35" t="n"/>
      <c r="K62" s="35" t="n"/>
      <c r="L62" s="35" t="n"/>
      <c r="M62" s="35" t="n"/>
      <c r="N62" s="35" t="n"/>
      <c r="O62" s="35" t="n"/>
      <c r="P62" s="35" t="n"/>
      <c r="Q62" s="35" t="n"/>
      <c r="R62" s="35" t="n"/>
      <c r="S62" s="35" t="n"/>
      <c r="T62" s="35" t="n"/>
      <c r="U62" s="35" t="n"/>
      <c r="V62" s="35" t="n"/>
      <c r="W62" s="35" t="n"/>
      <c r="X62" s="35" t="n"/>
      <c r="Y62" s="35" t="n"/>
      <c r="Z62" s="35" t="n"/>
      <c r="AA62" s="35" t="n"/>
      <c r="AB62" s="35" t="n"/>
      <c r="AC62" s="35" t="n"/>
      <c r="AD62" s="35" t="n"/>
      <c r="AE62" s="35" t="n"/>
      <c r="AF62" s="58" t="n"/>
      <c r="AG62" s="35" t="n"/>
      <c r="AH62" s="35" t="n"/>
      <c r="AI62" s="35" t="n"/>
      <c r="AJ62" s="58" t="n"/>
      <c r="AK62" s="58" t="n"/>
      <c r="AL62" s="35" t="n"/>
      <c r="AM62" s="35" t="n"/>
      <c r="AN62" s="59" t="n"/>
      <c r="AO62" s="59" t="n"/>
      <c r="AP62" s="29">
        <f>IFERROR(IF(A62="","",MAX(0,IF(AK62&lt;&gt;"",AK62-D62,TODAY()-D62))),"")</f>
        <v/>
      </c>
      <c r="AQ62" s="30">
        <f>IFERROR(IF(A62="","",IF(OR(N62="Closed",N62="Canceled"),"Complete",IF(AF62="","No Date Set",IF(AF62&lt;TODAY(),"Overdue",IF(AF62=TODAY(),"Due Today","Scheduled"))))),"")</f>
        <v/>
      </c>
      <c r="AR62" s="30">
        <f>IFERROR(IF(A62="","",TEXTJOIN(", ",TRUE,IF(AD62="","Missing Assigned Owner",""),IF(W62="","Missing Incident Summary",""),IF(AND(N62="Closed",AK62=""),"Closed Without Closure Date",""),IF(AND(AK62&lt;&gt;"",AK62&lt;D62),"Closure Date Before Incident Date",""),IF(AND(R62="Yes",S62=""),"Emergency Reference Missing",""),IF(AND(Q62="Yes",AG62=""),"Injury Follow-Up Needed",""),IF(AND(AM62="Yes",AN62="",AO62=""),"Financial Amount Missing",""),IF(AH62="Pending Review","Manager Review Pending",""),IF(D62&gt;TODAY(),"Future Incident Date",""))),"Check Formula")</f>
        <v/>
      </c>
      <c r="AS62" s="58" t="n"/>
      <c r="AT62" s="35" t="n"/>
    </row>
    <row r="63" ht="30" customHeight="1">
      <c r="A63" s="35" t="n"/>
      <c r="B63" s="35" t="n"/>
      <c r="C63" s="35" t="n"/>
      <c r="D63" s="58" t="n"/>
      <c r="E63" s="37" t="n"/>
      <c r="F63" s="58" t="n"/>
      <c r="G63" s="37" t="n"/>
      <c r="H63" s="35" t="n"/>
      <c r="I63" s="35" t="n"/>
      <c r="J63" s="35" t="n"/>
      <c r="K63" s="35" t="n"/>
      <c r="L63" s="35" t="n"/>
      <c r="M63" s="35" t="n"/>
      <c r="N63" s="35" t="n"/>
      <c r="O63" s="35" t="n"/>
      <c r="P63" s="35" t="n"/>
      <c r="Q63" s="35" t="n"/>
      <c r="R63" s="35" t="n"/>
      <c r="S63" s="35" t="n"/>
      <c r="T63" s="35" t="n"/>
      <c r="U63" s="35" t="n"/>
      <c r="V63" s="35" t="n"/>
      <c r="W63" s="35" t="n"/>
      <c r="X63" s="35" t="n"/>
      <c r="Y63" s="35" t="n"/>
      <c r="Z63" s="35" t="n"/>
      <c r="AA63" s="35" t="n"/>
      <c r="AB63" s="35" t="n"/>
      <c r="AC63" s="35" t="n"/>
      <c r="AD63" s="35" t="n"/>
      <c r="AE63" s="35" t="n"/>
      <c r="AF63" s="58" t="n"/>
      <c r="AG63" s="35" t="n"/>
      <c r="AH63" s="35" t="n"/>
      <c r="AI63" s="35" t="n"/>
      <c r="AJ63" s="58" t="n"/>
      <c r="AK63" s="58" t="n"/>
      <c r="AL63" s="35" t="n"/>
      <c r="AM63" s="35" t="n"/>
      <c r="AN63" s="59" t="n"/>
      <c r="AO63" s="59" t="n"/>
      <c r="AP63" s="29">
        <f>IFERROR(IF(A63="","",MAX(0,IF(AK63&lt;&gt;"",AK63-D63,TODAY()-D63))),"")</f>
        <v/>
      </c>
      <c r="AQ63" s="30">
        <f>IFERROR(IF(A63="","",IF(OR(N63="Closed",N63="Canceled"),"Complete",IF(AF63="","No Date Set",IF(AF63&lt;TODAY(),"Overdue",IF(AF63=TODAY(),"Due Today","Scheduled"))))),"")</f>
        <v/>
      </c>
      <c r="AR63" s="30">
        <f>IFERROR(IF(A63="","",TEXTJOIN(", ",TRUE,IF(AD63="","Missing Assigned Owner",""),IF(W63="","Missing Incident Summary",""),IF(AND(N63="Closed",AK63=""),"Closed Without Closure Date",""),IF(AND(AK63&lt;&gt;"",AK63&lt;D63),"Closure Date Before Incident Date",""),IF(AND(R63="Yes",S63=""),"Emergency Reference Missing",""),IF(AND(Q63="Yes",AG63=""),"Injury Follow-Up Needed",""),IF(AND(AM63="Yes",AN63="",AO63=""),"Financial Amount Missing",""),IF(AH63="Pending Review","Manager Review Pending",""),IF(D63&gt;TODAY(),"Future Incident Date",""))),"Check Formula")</f>
        <v/>
      </c>
      <c r="AS63" s="58" t="n"/>
      <c r="AT63" s="35" t="n"/>
    </row>
    <row r="64" ht="30" customHeight="1">
      <c r="A64" s="35" t="n"/>
      <c r="B64" s="35" t="n"/>
      <c r="C64" s="35" t="n"/>
      <c r="D64" s="58" t="n"/>
      <c r="E64" s="37" t="n"/>
      <c r="F64" s="58" t="n"/>
      <c r="G64" s="37" t="n"/>
      <c r="H64" s="35" t="n"/>
      <c r="I64" s="35" t="n"/>
      <c r="J64" s="35" t="n"/>
      <c r="K64" s="35" t="n"/>
      <c r="L64" s="35" t="n"/>
      <c r="M64" s="35" t="n"/>
      <c r="N64" s="35" t="n"/>
      <c r="O64" s="35" t="n"/>
      <c r="P64" s="35" t="n"/>
      <c r="Q64" s="35" t="n"/>
      <c r="R64" s="35" t="n"/>
      <c r="S64" s="35" t="n"/>
      <c r="T64" s="35" t="n"/>
      <c r="U64" s="35" t="n"/>
      <c r="V64" s="35" t="n"/>
      <c r="W64" s="35" t="n"/>
      <c r="X64" s="35" t="n"/>
      <c r="Y64" s="35" t="n"/>
      <c r="Z64" s="35" t="n"/>
      <c r="AA64" s="35" t="n"/>
      <c r="AB64" s="35" t="n"/>
      <c r="AC64" s="35" t="n"/>
      <c r="AD64" s="35" t="n"/>
      <c r="AE64" s="35" t="n"/>
      <c r="AF64" s="58" t="n"/>
      <c r="AG64" s="35" t="n"/>
      <c r="AH64" s="35" t="n"/>
      <c r="AI64" s="35" t="n"/>
      <c r="AJ64" s="58" t="n"/>
      <c r="AK64" s="58" t="n"/>
      <c r="AL64" s="35" t="n"/>
      <c r="AM64" s="35" t="n"/>
      <c r="AN64" s="59" t="n"/>
      <c r="AO64" s="59" t="n"/>
      <c r="AP64" s="29">
        <f>IFERROR(IF(A64="","",MAX(0,IF(AK64&lt;&gt;"",AK64-D64,TODAY()-D64))),"")</f>
        <v/>
      </c>
      <c r="AQ64" s="30">
        <f>IFERROR(IF(A64="","",IF(OR(N64="Closed",N64="Canceled"),"Complete",IF(AF64="","No Date Set",IF(AF64&lt;TODAY(),"Overdue",IF(AF64=TODAY(),"Due Today","Scheduled"))))),"")</f>
        <v/>
      </c>
      <c r="AR64" s="30">
        <f>IFERROR(IF(A64="","",TEXTJOIN(", ",TRUE,IF(AD64="","Missing Assigned Owner",""),IF(W64="","Missing Incident Summary",""),IF(AND(N64="Closed",AK64=""),"Closed Without Closure Date",""),IF(AND(AK64&lt;&gt;"",AK64&lt;D64),"Closure Date Before Incident Date",""),IF(AND(R64="Yes",S64=""),"Emergency Reference Missing",""),IF(AND(Q64="Yes",AG64=""),"Injury Follow-Up Needed",""),IF(AND(AM64="Yes",AN64="",AO64=""),"Financial Amount Missing",""),IF(AH64="Pending Review","Manager Review Pending",""),IF(D64&gt;TODAY(),"Future Incident Date",""))),"Check Formula")</f>
        <v/>
      </c>
      <c r="AS64" s="58" t="n"/>
      <c r="AT64" s="35" t="n"/>
    </row>
    <row r="65" ht="30" customHeight="1">
      <c r="A65" s="35" t="n"/>
      <c r="B65" s="35" t="n"/>
      <c r="C65" s="35" t="n"/>
      <c r="D65" s="58" t="n"/>
      <c r="E65" s="37" t="n"/>
      <c r="F65" s="58" t="n"/>
      <c r="G65" s="37" t="n"/>
      <c r="H65" s="35" t="n"/>
      <c r="I65" s="35" t="n"/>
      <c r="J65" s="35" t="n"/>
      <c r="K65" s="35" t="n"/>
      <c r="L65" s="35" t="n"/>
      <c r="M65" s="35" t="n"/>
      <c r="N65" s="35" t="n"/>
      <c r="O65" s="35" t="n"/>
      <c r="P65" s="35" t="n"/>
      <c r="Q65" s="35" t="n"/>
      <c r="R65" s="35" t="n"/>
      <c r="S65" s="35" t="n"/>
      <c r="T65" s="35" t="n"/>
      <c r="U65" s="35" t="n"/>
      <c r="V65" s="35" t="n"/>
      <c r="W65" s="35" t="n"/>
      <c r="X65" s="35" t="n"/>
      <c r="Y65" s="35" t="n"/>
      <c r="Z65" s="35" t="n"/>
      <c r="AA65" s="35" t="n"/>
      <c r="AB65" s="35" t="n"/>
      <c r="AC65" s="35" t="n"/>
      <c r="AD65" s="35" t="n"/>
      <c r="AE65" s="35" t="n"/>
      <c r="AF65" s="58" t="n"/>
      <c r="AG65" s="35" t="n"/>
      <c r="AH65" s="35" t="n"/>
      <c r="AI65" s="35" t="n"/>
      <c r="AJ65" s="58" t="n"/>
      <c r="AK65" s="58" t="n"/>
      <c r="AL65" s="35" t="n"/>
      <c r="AM65" s="35" t="n"/>
      <c r="AN65" s="59" t="n"/>
      <c r="AO65" s="59" t="n"/>
      <c r="AP65" s="29">
        <f>IFERROR(IF(A65="","",MAX(0,IF(AK65&lt;&gt;"",AK65-D65,TODAY()-D65))),"")</f>
        <v/>
      </c>
      <c r="AQ65" s="30">
        <f>IFERROR(IF(A65="","",IF(OR(N65="Closed",N65="Canceled"),"Complete",IF(AF65="","No Date Set",IF(AF65&lt;TODAY(),"Overdue",IF(AF65=TODAY(),"Due Today","Scheduled"))))),"")</f>
        <v/>
      </c>
      <c r="AR65" s="30">
        <f>IFERROR(IF(A65="","",TEXTJOIN(", ",TRUE,IF(AD65="","Missing Assigned Owner",""),IF(W65="","Missing Incident Summary",""),IF(AND(N65="Closed",AK65=""),"Closed Without Closure Date",""),IF(AND(AK65&lt;&gt;"",AK65&lt;D65),"Closure Date Before Incident Date",""),IF(AND(R65="Yes",S65=""),"Emergency Reference Missing",""),IF(AND(Q65="Yes",AG65=""),"Injury Follow-Up Needed",""),IF(AND(AM65="Yes",AN65="",AO65=""),"Financial Amount Missing",""),IF(AH65="Pending Review","Manager Review Pending",""),IF(D65&gt;TODAY(),"Future Incident Date",""))),"Check Formula")</f>
        <v/>
      </c>
      <c r="AS65" s="58" t="n"/>
      <c r="AT65" s="35" t="n"/>
    </row>
    <row r="66" ht="30" customHeight="1">
      <c r="A66" s="35" t="n"/>
      <c r="B66" s="35" t="n"/>
      <c r="C66" s="35" t="n"/>
      <c r="D66" s="58" t="n"/>
      <c r="E66" s="37" t="n"/>
      <c r="F66" s="58" t="n"/>
      <c r="G66" s="37" t="n"/>
      <c r="H66" s="35" t="n"/>
      <c r="I66" s="35" t="n"/>
      <c r="J66" s="35" t="n"/>
      <c r="K66" s="35" t="n"/>
      <c r="L66" s="35" t="n"/>
      <c r="M66" s="35" t="n"/>
      <c r="N66" s="35" t="n"/>
      <c r="O66" s="35" t="n"/>
      <c r="P66" s="35" t="n"/>
      <c r="Q66" s="35" t="n"/>
      <c r="R66" s="35" t="n"/>
      <c r="S66" s="35" t="n"/>
      <c r="T66" s="35" t="n"/>
      <c r="U66" s="35" t="n"/>
      <c r="V66" s="35" t="n"/>
      <c r="W66" s="35" t="n"/>
      <c r="X66" s="35" t="n"/>
      <c r="Y66" s="35" t="n"/>
      <c r="Z66" s="35" t="n"/>
      <c r="AA66" s="35" t="n"/>
      <c r="AB66" s="35" t="n"/>
      <c r="AC66" s="35" t="n"/>
      <c r="AD66" s="35" t="n"/>
      <c r="AE66" s="35" t="n"/>
      <c r="AF66" s="58" t="n"/>
      <c r="AG66" s="35" t="n"/>
      <c r="AH66" s="35" t="n"/>
      <c r="AI66" s="35" t="n"/>
      <c r="AJ66" s="58" t="n"/>
      <c r="AK66" s="58" t="n"/>
      <c r="AL66" s="35" t="n"/>
      <c r="AM66" s="35" t="n"/>
      <c r="AN66" s="59" t="n"/>
      <c r="AO66" s="59" t="n"/>
      <c r="AP66" s="29">
        <f>IFERROR(IF(A66="","",MAX(0,IF(AK66&lt;&gt;"",AK66-D66,TODAY()-D66))),"")</f>
        <v/>
      </c>
      <c r="AQ66" s="30">
        <f>IFERROR(IF(A66="","",IF(OR(N66="Closed",N66="Canceled"),"Complete",IF(AF66="","No Date Set",IF(AF66&lt;TODAY(),"Overdue",IF(AF66=TODAY(),"Due Today","Scheduled"))))),"")</f>
        <v/>
      </c>
      <c r="AR66" s="30">
        <f>IFERROR(IF(A66="","",TEXTJOIN(", ",TRUE,IF(AD66="","Missing Assigned Owner",""),IF(W66="","Missing Incident Summary",""),IF(AND(N66="Closed",AK66=""),"Closed Without Closure Date",""),IF(AND(AK66&lt;&gt;"",AK66&lt;D66),"Closure Date Before Incident Date",""),IF(AND(R66="Yes",S66=""),"Emergency Reference Missing",""),IF(AND(Q66="Yes",AG66=""),"Injury Follow-Up Needed",""),IF(AND(AM66="Yes",AN66="",AO66=""),"Financial Amount Missing",""),IF(AH66="Pending Review","Manager Review Pending",""),IF(D66&gt;TODAY(),"Future Incident Date",""))),"Check Formula")</f>
        <v/>
      </c>
      <c r="AS66" s="58" t="n"/>
      <c r="AT66" s="35" t="n"/>
    </row>
    <row r="67" ht="30" customHeight="1">
      <c r="A67" s="35" t="n"/>
      <c r="B67" s="35" t="n"/>
      <c r="C67" s="35" t="n"/>
      <c r="D67" s="58" t="n"/>
      <c r="E67" s="37" t="n"/>
      <c r="F67" s="58" t="n"/>
      <c r="G67" s="37" t="n"/>
      <c r="H67" s="35" t="n"/>
      <c r="I67" s="35" t="n"/>
      <c r="J67" s="35" t="n"/>
      <c r="K67" s="35" t="n"/>
      <c r="L67" s="35" t="n"/>
      <c r="M67" s="35" t="n"/>
      <c r="N67" s="35" t="n"/>
      <c r="O67" s="35" t="n"/>
      <c r="P67" s="35" t="n"/>
      <c r="Q67" s="35" t="n"/>
      <c r="R67" s="35" t="n"/>
      <c r="S67" s="35" t="n"/>
      <c r="T67" s="35" t="n"/>
      <c r="U67" s="35" t="n"/>
      <c r="V67" s="35" t="n"/>
      <c r="W67" s="35" t="n"/>
      <c r="X67" s="35" t="n"/>
      <c r="Y67" s="35" t="n"/>
      <c r="Z67" s="35" t="n"/>
      <c r="AA67" s="35" t="n"/>
      <c r="AB67" s="35" t="n"/>
      <c r="AC67" s="35" t="n"/>
      <c r="AD67" s="35" t="n"/>
      <c r="AE67" s="35" t="n"/>
      <c r="AF67" s="58" t="n"/>
      <c r="AG67" s="35" t="n"/>
      <c r="AH67" s="35" t="n"/>
      <c r="AI67" s="35" t="n"/>
      <c r="AJ67" s="58" t="n"/>
      <c r="AK67" s="58" t="n"/>
      <c r="AL67" s="35" t="n"/>
      <c r="AM67" s="35" t="n"/>
      <c r="AN67" s="59" t="n"/>
      <c r="AO67" s="59" t="n"/>
      <c r="AP67" s="29">
        <f>IFERROR(IF(A67="","",MAX(0,IF(AK67&lt;&gt;"",AK67-D67,TODAY()-D67))),"")</f>
        <v/>
      </c>
      <c r="AQ67" s="30">
        <f>IFERROR(IF(A67="","",IF(OR(N67="Closed",N67="Canceled"),"Complete",IF(AF67="","No Date Set",IF(AF67&lt;TODAY(),"Overdue",IF(AF67=TODAY(),"Due Today","Scheduled"))))),"")</f>
        <v/>
      </c>
      <c r="AR67" s="30">
        <f>IFERROR(IF(A67="","",TEXTJOIN(", ",TRUE,IF(AD67="","Missing Assigned Owner",""),IF(W67="","Missing Incident Summary",""),IF(AND(N67="Closed",AK67=""),"Closed Without Closure Date",""),IF(AND(AK67&lt;&gt;"",AK67&lt;D67),"Closure Date Before Incident Date",""),IF(AND(R67="Yes",S67=""),"Emergency Reference Missing",""),IF(AND(Q67="Yes",AG67=""),"Injury Follow-Up Needed",""),IF(AND(AM67="Yes",AN67="",AO67=""),"Financial Amount Missing",""),IF(AH67="Pending Review","Manager Review Pending",""),IF(D67&gt;TODAY(),"Future Incident Date",""))),"Check Formula")</f>
        <v/>
      </c>
      <c r="AS67" s="58" t="n"/>
      <c r="AT67" s="35" t="n"/>
    </row>
    <row r="68" ht="30" customHeight="1">
      <c r="A68" s="35" t="n"/>
      <c r="B68" s="35" t="n"/>
      <c r="C68" s="35" t="n"/>
      <c r="D68" s="58" t="n"/>
      <c r="E68" s="37" t="n"/>
      <c r="F68" s="58" t="n"/>
      <c r="G68" s="37" t="n"/>
      <c r="H68" s="35" t="n"/>
      <c r="I68" s="35" t="n"/>
      <c r="J68" s="35" t="n"/>
      <c r="K68" s="35" t="n"/>
      <c r="L68" s="35" t="n"/>
      <c r="M68" s="35" t="n"/>
      <c r="N68" s="35" t="n"/>
      <c r="O68" s="35" t="n"/>
      <c r="P68" s="35" t="n"/>
      <c r="Q68" s="35" t="n"/>
      <c r="R68" s="35" t="n"/>
      <c r="S68" s="35" t="n"/>
      <c r="T68" s="35" t="n"/>
      <c r="U68" s="35" t="n"/>
      <c r="V68" s="35" t="n"/>
      <c r="W68" s="35" t="n"/>
      <c r="X68" s="35" t="n"/>
      <c r="Y68" s="35" t="n"/>
      <c r="Z68" s="35" t="n"/>
      <c r="AA68" s="35" t="n"/>
      <c r="AB68" s="35" t="n"/>
      <c r="AC68" s="35" t="n"/>
      <c r="AD68" s="35" t="n"/>
      <c r="AE68" s="35" t="n"/>
      <c r="AF68" s="58" t="n"/>
      <c r="AG68" s="35" t="n"/>
      <c r="AH68" s="35" t="n"/>
      <c r="AI68" s="35" t="n"/>
      <c r="AJ68" s="58" t="n"/>
      <c r="AK68" s="58" t="n"/>
      <c r="AL68" s="35" t="n"/>
      <c r="AM68" s="35" t="n"/>
      <c r="AN68" s="59" t="n"/>
      <c r="AO68" s="59" t="n"/>
      <c r="AP68" s="29">
        <f>IFERROR(IF(A68="","",MAX(0,IF(AK68&lt;&gt;"",AK68-D68,TODAY()-D68))),"")</f>
        <v/>
      </c>
      <c r="AQ68" s="30">
        <f>IFERROR(IF(A68="","",IF(OR(N68="Closed",N68="Canceled"),"Complete",IF(AF68="","No Date Set",IF(AF68&lt;TODAY(),"Overdue",IF(AF68=TODAY(),"Due Today","Scheduled"))))),"")</f>
        <v/>
      </c>
      <c r="AR68" s="30">
        <f>IFERROR(IF(A68="","",TEXTJOIN(", ",TRUE,IF(AD68="","Missing Assigned Owner",""),IF(W68="","Missing Incident Summary",""),IF(AND(N68="Closed",AK68=""),"Closed Without Closure Date",""),IF(AND(AK68&lt;&gt;"",AK68&lt;D68),"Closure Date Before Incident Date",""),IF(AND(R68="Yes",S68=""),"Emergency Reference Missing",""),IF(AND(Q68="Yes",AG68=""),"Injury Follow-Up Needed",""),IF(AND(AM68="Yes",AN68="",AO68=""),"Financial Amount Missing",""),IF(AH68="Pending Review","Manager Review Pending",""),IF(D68&gt;TODAY(),"Future Incident Date",""))),"Check Formula")</f>
        <v/>
      </c>
      <c r="AS68" s="58" t="n"/>
      <c r="AT68" s="35" t="n"/>
    </row>
    <row r="69" ht="30" customHeight="1">
      <c r="A69" s="35" t="n"/>
      <c r="B69" s="35" t="n"/>
      <c r="C69" s="35" t="n"/>
      <c r="D69" s="58" t="n"/>
      <c r="E69" s="37" t="n"/>
      <c r="F69" s="58" t="n"/>
      <c r="G69" s="37" t="n"/>
      <c r="H69" s="35" t="n"/>
      <c r="I69" s="35" t="n"/>
      <c r="J69" s="35" t="n"/>
      <c r="K69" s="35" t="n"/>
      <c r="L69" s="35" t="n"/>
      <c r="M69" s="35" t="n"/>
      <c r="N69" s="35" t="n"/>
      <c r="O69" s="35" t="n"/>
      <c r="P69" s="35" t="n"/>
      <c r="Q69" s="35" t="n"/>
      <c r="R69" s="35" t="n"/>
      <c r="S69" s="35" t="n"/>
      <c r="T69" s="35" t="n"/>
      <c r="U69" s="35" t="n"/>
      <c r="V69" s="35" t="n"/>
      <c r="W69" s="35" t="n"/>
      <c r="X69" s="35" t="n"/>
      <c r="Y69" s="35" t="n"/>
      <c r="Z69" s="35" t="n"/>
      <c r="AA69" s="35" t="n"/>
      <c r="AB69" s="35" t="n"/>
      <c r="AC69" s="35" t="n"/>
      <c r="AD69" s="35" t="n"/>
      <c r="AE69" s="35" t="n"/>
      <c r="AF69" s="58" t="n"/>
      <c r="AG69" s="35" t="n"/>
      <c r="AH69" s="35" t="n"/>
      <c r="AI69" s="35" t="n"/>
      <c r="AJ69" s="58" t="n"/>
      <c r="AK69" s="58" t="n"/>
      <c r="AL69" s="35" t="n"/>
      <c r="AM69" s="35" t="n"/>
      <c r="AN69" s="59" t="n"/>
      <c r="AO69" s="59" t="n"/>
      <c r="AP69" s="29">
        <f>IFERROR(IF(A69="","",MAX(0,IF(AK69&lt;&gt;"",AK69-D69,TODAY()-D69))),"")</f>
        <v/>
      </c>
      <c r="AQ69" s="30">
        <f>IFERROR(IF(A69="","",IF(OR(N69="Closed",N69="Canceled"),"Complete",IF(AF69="","No Date Set",IF(AF69&lt;TODAY(),"Overdue",IF(AF69=TODAY(),"Due Today","Scheduled"))))),"")</f>
        <v/>
      </c>
      <c r="AR69" s="30">
        <f>IFERROR(IF(A69="","",TEXTJOIN(", ",TRUE,IF(AD69="","Missing Assigned Owner",""),IF(W69="","Missing Incident Summary",""),IF(AND(N69="Closed",AK69=""),"Closed Without Closure Date",""),IF(AND(AK69&lt;&gt;"",AK69&lt;D69),"Closure Date Before Incident Date",""),IF(AND(R69="Yes",S69=""),"Emergency Reference Missing",""),IF(AND(Q69="Yes",AG69=""),"Injury Follow-Up Needed",""),IF(AND(AM69="Yes",AN69="",AO69=""),"Financial Amount Missing",""),IF(AH69="Pending Review","Manager Review Pending",""),IF(D69&gt;TODAY(),"Future Incident Date",""))),"Check Formula")</f>
        <v/>
      </c>
      <c r="AS69" s="58" t="n"/>
      <c r="AT69" s="35" t="n"/>
    </row>
    <row r="70" ht="30" customHeight="1">
      <c r="A70" s="35" t="n"/>
      <c r="B70" s="35" t="n"/>
      <c r="C70" s="35" t="n"/>
      <c r="D70" s="58" t="n"/>
      <c r="E70" s="37" t="n"/>
      <c r="F70" s="58" t="n"/>
      <c r="G70" s="37" t="n"/>
      <c r="H70" s="35" t="n"/>
      <c r="I70" s="35" t="n"/>
      <c r="J70" s="35" t="n"/>
      <c r="K70" s="35" t="n"/>
      <c r="L70" s="35" t="n"/>
      <c r="M70" s="35" t="n"/>
      <c r="N70" s="35" t="n"/>
      <c r="O70" s="35" t="n"/>
      <c r="P70" s="35" t="n"/>
      <c r="Q70" s="35" t="n"/>
      <c r="R70" s="35" t="n"/>
      <c r="S70" s="35" t="n"/>
      <c r="T70" s="35" t="n"/>
      <c r="U70" s="35" t="n"/>
      <c r="V70" s="35" t="n"/>
      <c r="W70" s="35" t="n"/>
      <c r="X70" s="35" t="n"/>
      <c r="Y70" s="35" t="n"/>
      <c r="Z70" s="35" t="n"/>
      <c r="AA70" s="35" t="n"/>
      <c r="AB70" s="35" t="n"/>
      <c r="AC70" s="35" t="n"/>
      <c r="AD70" s="35" t="n"/>
      <c r="AE70" s="35" t="n"/>
      <c r="AF70" s="58" t="n"/>
      <c r="AG70" s="35" t="n"/>
      <c r="AH70" s="35" t="n"/>
      <c r="AI70" s="35" t="n"/>
      <c r="AJ70" s="58" t="n"/>
      <c r="AK70" s="58" t="n"/>
      <c r="AL70" s="35" t="n"/>
      <c r="AM70" s="35" t="n"/>
      <c r="AN70" s="59" t="n"/>
      <c r="AO70" s="59" t="n"/>
      <c r="AP70" s="29">
        <f>IFERROR(IF(A70="","",MAX(0,IF(AK70&lt;&gt;"",AK70-D70,TODAY()-D70))),"")</f>
        <v/>
      </c>
      <c r="AQ70" s="30">
        <f>IFERROR(IF(A70="","",IF(OR(N70="Closed",N70="Canceled"),"Complete",IF(AF70="","No Date Set",IF(AF70&lt;TODAY(),"Overdue",IF(AF70=TODAY(),"Due Today","Scheduled"))))),"")</f>
        <v/>
      </c>
      <c r="AR70" s="30">
        <f>IFERROR(IF(A70="","",TEXTJOIN(", ",TRUE,IF(AD70="","Missing Assigned Owner",""),IF(W70="","Missing Incident Summary",""),IF(AND(N70="Closed",AK70=""),"Closed Without Closure Date",""),IF(AND(AK70&lt;&gt;"",AK70&lt;D70),"Closure Date Before Incident Date",""),IF(AND(R70="Yes",S70=""),"Emergency Reference Missing",""),IF(AND(Q70="Yes",AG70=""),"Injury Follow-Up Needed",""),IF(AND(AM70="Yes",AN70="",AO70=""),"Financial Amount Missing",""),IF(AH70="Pending Review","Manager Review Pending",""),IF(D70&gt;TODAY(),"Future Incident Date",""))),"Check Formula")</f>
        <v/>
      </c>
      <c r="AS70" s="58" t="n"/>
      <c r="AT70" s="35" t="n"/>
    </row>
    <row r="71" ht="30" customHeight="1">
      <c r="A71" s="35" t="n"/>
      <c r="B71" s="35" t="n"/>
      <c r="C71" s="35" t="n"/>
      <c r="D71" s="58" t="n"/>
      <c r="E71" s="37" t="n"/>
      <c r="F71" s="58" t="n"/>
      <c r="G71" s="37" t="n"/>
      <c r="H71" s="35" t="n"/>
      <c r="I71" s="35" t="n"/>
      <c r="J71" s="35" t="n"/>
      <c r="K71" s="35" t="n"/>
      <c r="L71" s="35" t="n"/>
      <c r="M71" s="35" t="n"/>
      <c r="N71" s="35" t="n"/>
      <c r="O71" s="35" t="n"/>
      <c r="P71" s="35" t="n"/>
      <c r="Q71" s="35" t="n"/>
      <c r="R71" s="35" t="n"/>
      <c r="S71" s="35" t="n"/>
      <c r="T71" s="35" t="n"/>
      <c r="U71" s="35" t="n"/>
      <c r="V71" s="35" t="n"/>
      <c r="W71" s="35" t="n"/>
      <c r="X71" s="35" t="n"/>
      <c r="Y71" s="35" t="n"/>
      <c r="Z71" s="35" t="n"/>
      <c r="AA71" s="35" t="n"/>
      <c r="AB71" s="35" t="n"/>
      <c r="AC71" s="35" t="n"/>
      <c r="AD71" s="35" t="n"/>
      <c r="AE71" s="35" t="n"/>
      <c r="AF71" s="58" t="n"/>
      <c r="AG71" s="35" t="n"/>
      <c r="AH71" s="35" t="n"/>
      <c r="AI71" s="35" t="n"/>
      <c r="AJ71" s="58" t="n"/>
      <c r="AK71" s="58" t="n"/>
      <c r="AL71" s="35" t="n"/>
      <c r="AM71" s="35" t="n"/>
      <c r="AN71" s="59" t="n"/>
      <c r="AO71" s="59" t="n"/>
      <c r="AP71" s="29">
        <f>IFERROR(IF(A71="","",MAX(0,IF(AK71&lt;&gt;"",AK71-D71,TODAY()-D71))),"")</f>
        <v/>
      </c>
      <c r="AQ71" s="30">
        <f>IFERROR(IF(A71="","",IF(OR(N71="Closed",N71="Canceled"),"Complete",IF(AF71="","No Date Set",IF(AF71&lt;TODAY(),"Overdue",IF(AF71=TODAY(),"Due Today","Scheduled"))))),"")</f>
        <v/>
      </c>
      <c r="AR71" s="30">
        <f>IFERROR(IF(A71="","",TEXTJOIN(", ",TRUE,IF(AD71="","Missing Assigned Owner",""),IF(W71="","Missing Incident Summary",""),IF(AND(N71="Closed",AK71=""),"Closed Without Closure Date",""),IF(AND(AK71&lt;&gt;"",AK71&lt;D71),"Closure Date Before Incident Date",""),IF(AND(R71="Yes",S71=""),"Emergency Reference Missing",""),IF(AND(Q71="Yes",AG71=""),"Injury Follow-Up Needed",""),IF(AND(AM71="Yes",AN71="",AO71=""),"Financial Amount Missing",""),IF(AH71="Pending Review","Manager Review Pending",""),IF(D71&gt;TODAY(),"Future Incident Date",""))),"Check Formula")</f>
        <v/>
      </c>
      <c r="AS71" s="58" t="n"/>
      <c r="AT71" s="35" t="n"/>
    </row>
    <row r="72" ht="30" customHeight="1">
      <c r="A72" s="35" t="n"/>
      <c r="B72" s="35" t="n"/>
      <c r="C72" s="35" t="n"/>
      <c r="D72" s="58" t="n"/>
      <c r="E72" s="37" t="n"/>
      <c r="F72" s="58" t="n"/>
      <c r="G72" s="37" t="n"/>
      <c r="H72" s="35" t="n"/>
      <c r="I72" s="35" t="n"/>
      <c r="J72" s="35" t="n"/>
      <c r="K72" s="35" t="n"/>
      <c r="L72" s="35" t="n"/>
      <c r="M72" s="35" t="n"/>
      <c r="N72" s="35" t="n"/>
      <c r="O72" s="35" t="n"/>
      <c r="P72" s="35" t="n"/>
      <c r="Q72" s="35" t="n"/>
      <c r="R72" s="35" t="n"/>
      <c r="S72" s="35" t="n"/>
      <c r="T72" s="35" t="n"/>
      <c r="U72" s="35" t="n"/>
      <c r="V72" s="35" t="n"/>
      <c r="W72" s="35" t="n"/>
      <c r="X72" s="35" t="n"/>
      <c r="Y72" s="35" t="n"/>
      <c r="Z72" s="35" t="n"/>
      <c r="AA72" s="35" t="n"/>
      <c r="AB72" s="35" t="n"/>
      <c r="AC72" s="35" t="n"/>
      <c r="AD72" s="35" t="n"/>
      <c r="AE72" s="35" t="n"/>
      <c r="AF72" s="58" t="n"/>
      <c r="AG72" s="35" t="n"/>
      <c r="AH72" s="35" t="n"/>
      <c r="AI72" s="35" t="n"/>
      <c r="AJ72" s="58" t="n"/>
      <c r="AK72" s="58" t="n"/>
      <c r="AL72" s="35" t="n"/>
      <c r="AM72" s="35" t="n"/>
      <c r="AN72" s="59" t="n"/>
      <c r="AO72" s="59" t="n"/>
      <c r="AP72" s="29">
        <f>IFERROR(IF(A72="","",MAX(0,IF(AK72&lt;&gt;"",AK72-D72,TODAY()-D72))),"")</f>
        <v/>
      </c>
      <c r="AQ72" s="30">
        <f>IFERROR(IF(A72="","",IF(OR(N72="Closed",N72="Canceled"),"Complete",IF(AF72="","No Date Set",IF(AF72&lt;TODAY(),"Overdue",IF(AF72=TODAY(),"Due Today","Scheduled"))))),"")</f>
        <v/>
      </c>
      <c r="AR72" s="30">
        <f>IFERROR(IF(A72="","",TEXTJOIN(", ",TRUE,IF(AD72="","Missing Assigned Owner",""),IF(W72="","Missing Incident Summary",""),IF(AND(N72="Closed",AK72=""),"Closed Without Closure Date",""),IF(AND(AK72&lt;&gt;"",AK72&lt;D72),"Closure Date Before Incident Date",""),IF(AND(R72="Yes",S72=""),"Emergency Reference Missing",""),IF(AND(Q72="Yes",AG72=""),"Injury Follow-Up Needed",""),IF(AND(AM72="Yes",AN72="",AO72=""),"Financial Amount Missing",""),IF(AH72="Pending Review","Manager Review Pending",""),IF(D72&gt;TODAY(),"Future Incident Date",""))),"Check Formula")</f>
        <v/>
      </c>
      <c r="AS72" s="58" t="n"/>
      <c r="AT72" s="35" t="n"/>
    </row>
    <row r="73" ht="30" customHeight="1">
      <c r="A73" s="35" t="n"/>
      <c r="B73" s="35" t="n"/>
      <c r="C73" s="35" t="n"/>
      <c r="D73" s="58" t="n"/>
      <c r="E73" s="37" t="n"/>
      <c r="F73" s="58" t="n"/>
      <c r="G73" s="37" t="n"/>
      <c r="H73" s="35" t="n"/>
      <c r="I73" s="35" t="n"/>
      <c r="J73" s="35" t="n"/>
      <c r="K73" s="35" t="n"/>
      <c r="L73" s="35" t="n"/>
      <c r="M73" s="35" t="n"/>
      <c r="N73" s="35" t="n"/>
      <c r="O73" s="35" t="n"/>
      <c r="P73" s="35" t="n"/>
      <c r="Q73" s="35" t="n"/>
      <c r="R73" s="35" t="n"/>
      <c r="S73" s="35" t="n"/>
      <c r="T73" s="35" t="n"/>
      <c r="U73" s="35" t="n"/>
      <c r="V73" s="35" t="n"/>
      <c r="W73" s="35" t="n"/>
      <c r="X73" s="35" t="n"/>
      <c r="Y73" s="35" t="n"/>
      <c r="Z73" s="35" t="n"/>
      <c r="AA73" s="35" t="n"/>
      <c r="AB73" s="35" t="n"/>
      <c r="AC73" s="35" t="n"/>
      <c r="AD73" s="35" t="n"/>
      <c r="AE73" s="35" t="n"/>
      <c r="AF73" s="58" t="n"/>
      <c r="AG73" s="35" t="n"/>
      <c r="AH73" s="35" t="n"/>
      <c r="AI73" s="35" t="n"/>
      <c r="AJ73" s="58" t="n"/>
      <c r="AK73" s="58" t="n"/>
      <c r="AL73" s="35" t="n"/>
      <c r="AM73" s="35" t="n"/>
      <c r="AN73" s="59" t="n"/>
      <c r="AO73" s="59" t="n"/>
      <c r="AP73" s="29">
        <f>IFERROR(IF(A73="","",MAX(0,IF(AK73&lt;&gt;"",AK73-D73,TODAY()-D73))),"")</f>
        <v/>
      </c>
      <c r="AQ73" s="30">
        <f>IFERROR(IF(A73="","",IF(OR(N73="Closed",N73="Canceled"),"Complete",IF(AF73="","No Date Set",IF(AF73&lt;TODAY(),"Overdue",IF(AF73=TODAY(),"Due Today","Scheduled"))))),"")</f>
        <v/>
      </c>
      <c r="AR73" s="30">
        <f>IFERROR(IF(A73="","",TEXTJOIN(", ",TRUE,IF(AD73="","Missing Assigned Owner",""),IF(W73="","Missing Incident Summary",""),IF(AND(N73="Closed",AK73=""),"Closed Without Closure Date",""),IF(AND(AK73&lt;&gt;"",AK73&lt;D73),"Closure Date Before Incident Date",""),IF(AND(R73="Yes",S73=""),"Emergency Reference Missing",""),IF(AND(Q73="Yes",AG73=""),"Injury Follow-Up Needed",""),IF(AND(AM73="Yes",AN73="",AO73=""),"Financial Amount Missing",""),IF(AH73="Pending Review","Manager Review Pending",""),IF(D73&gt;TODAY(),"Future Incident Date",""))),"Check Formula")</f>
        <v/>
      </c>
      <c r="AS73" s="58" t="n"/>
      <c r="AT73" s="35" t="n"/>
    </row>
    <row r="74" ht="30" customHeight="1">
      <c r="A74" s="35" t="n"/>
      <c r="B74" s="35" t="n"/>
      <c r="C74" s="35" t="n"/>
      <c r="D74" s="58" t="n"/>
      <c r="E74" s="37" t="n"/>
      <c r="F74" s="58" t="n"/>
      <c r="G74" s="37" t="n"/>
      <c r="H74" s="35" t="n"/>
      <c r="I74" s="35" t="n"/>
      <c r="J74" s="35" t="n"/>
      <c r="K74" s="35" t="n"/>
      <c r="L74" s="35" t="n"/>
      <c r="M74" s="35" t="n"/>
      <c r="N74" s="35" t="n"/>
      <c r="O74" s="35" t="n"/>
      <c r="P74" s="35" t="n"/>
      <c r="Q74" s="35" t="n"/>
      <c r="R74" s="35" t="n"/>
      <c r="S74" s="35" t="n"/>
      <c r="T74" s="35" t="n"/>
      <c r="U74" s="35" t="n"/>
      <c r="V74" s="35" t="n"/>
      <c r="W74" s="35" t="n"/>
      <c r="X74" s="35" t="n"/>
      <c r="Y74" s="35" t="n"/>
      <c r="Z74" s="35" t="n"/>
      <c r="AA74" s="35" t="n"/>
      <c r="AB74" s="35" t="n"/>
      <c r="AC74" s="35" t="n"/>
      <c r="AD74" s="35" t="n"/>
      <c r="AE74" s="35" t="n"/>
      <c r="AF74" s="58" t="n"/>
      <c r="AG74" s="35" t="n"/>
      <c r="AH74" s="35" t="n"/>
      <c r="AI74" s="35" t="n"/>
      <c r="AJ74" s="58" t="n"/>
      <c r="AK74" s="58" t="n"/>
      <c r="AL74" s="35" t="n"/>
      <c r="AM74" s="35" t="n"/>
      <c r="AN74" s="59" t="n"/>
      <c r="AO74" s="59" t="n"/>
      <c r="AP74" s="29">
        <f>IFERROR(IF(A74="","",MAX(0,IF(AK74&lt;&gt;"",AK74-D74,TODAY()-D74))),"")</f>
        <v/>
      </c>
      <c r="AQ74" s="30">
        <f>IFERROR(IF(A74="","",IF(OR(N74="Closed",N74="Canceled"),"Complete",IF(AF74="","No Date Set",IF(AF74&lt;TODAY(),"Overdue",IF(AF74=TODAY(),"Due Today","Scheduled"))))),"")</f>
        <v/>
      </c>
      <c r="AR74" s="30">
        <f>IFERROR(IF(A74="","",TEXTJOIN(", ",TRUE,IF(AD74="","Missing Assigned Owner",""),IF(W74="","Missing Incident Summary",""),IF(AND(N74="Closed",AK74=""),"Closed Without Closure Date",""),IF(AND(AK74&lt;&gt;"",AK74&lt;D74),"Closure Date Before Incident Date",""),IF(AND(R74="Yes",S74=""),"Emergency Reference Missing",""),IF(AND(Q74="Yes",AG74=""),"Injury Follow-Up Needed",""),IF(AND(AM74="Yes",AN74="",AO74=""),"Financial Amount Missing",""),IF(AH74="Pending Review","Manager Review Pending",""),IF(D74&gt;TODAY(),"Future Incident Date",""))),"Check Formula")</f>
        <v/>
      </c>
      <c r="AS74" s="58" t="n"/>
      <c r="AT74" s="35" t="n"/>
    </row>
    <row r="75" ht="30" customHeight="1">
      <c r="A75" s="35" t="n"/>
      <c r="B75" s="35" t="n"/>
      <c r="C75" s="35" t="n"/>
      <c r="D75" s="58" t="n"/>
      <c r="E75" s="37" t="n"/>
      <c r="F75" s="58" t="n"/>
      <c r="G75" s="37" t="n"/>
      <c r="H75" s="35" t="n"/>
      <c r="I75" s="35" t="n"/>
      <c r="J75" s="35" t="n"/>
      <c r="K75" s="35" t="n"/>
      <c r="L75" s="35" t="n"/>
      <c r="M75" s="35" t="n"/>
      <c r="N75" s="35" t="n"/>
      <c r="O75" s="35" t="n"/>
      <c r="P75" s="35" t="n"/>
      <c r="Q75" s="35" t="n"/>
      <c r="R75" s="35" t="n"/>
      <c r="S75" s="35" t="n"/>
      <c r="T75" s="35" t="n"/>
      <c r="U75" s="35" t="n"/>
      <c r="V75" s="35" t="n"/>
      <c r="W75" s="35" t="n"/>
      <c r="X75" s="35" t="n"/>
      <c r="Y75" s="35" t="n"/>
      <c r="Z75" s="35" t="n"/>
      <c r="AA75" s="35" t="n"/>
      <c r="AB75" s="35" t="n"/>
      <c r="AC75" s="35" t="n"/>
      <c r="AD75" s="35" t="n"/>
      <c r="AE75" s="35" t="n"/>
      <c r="AF75" s="58" t="n"/>
      <c r="AG75" s="35" t="n"/>
      <c r="AH75" s="35" t="n"/>
      <c r="AI75" s="35" t="n"/>
      <c r="AJ75" s="58" t="n"/>
      <c r="AK75" s="58" t="n"/>
      <c r="AL75" s="35" t="n"/>
      <c r="AM75" s="35" t="n"/>
      <c r="AN75" s="59" t="n"/>
      <c r="AO75" s="59" t="n"/>
      <c r="AP75" s="29">
        <f>IFERROR(IF(A75="","",MAX(0,IF(AK75&lt;&gt;"",AK75-D75,TODAY()-D75))),"")</f>
        <v/>
      </c>
      <c r="AQ75" s="30">
        <f>IFERROR(IF(A75="","",IF(OR(N75="Closed",N75="Canceled"),"Complete",IF(AF75="","No Date Set",IF(AF75&lt;TODAY(),"Overdue",IF(AF75=TODAY(),"Due Today","Scheduled"))))),"")</f>
        <v/>
      </c>
      <c r="AR75" s="30">
        <f>IFERROR(IF(A75="","",TEXTJOIN(", ",TRUE,IF(AD75="","Missing Assigned Owner",""),IF(W75="","Missing Incident Summary",""),IF(AND(N75="Closed",AK75=""),"Closed Without Closure Date",""),IF(AND(AK75&lt;&gt;"",AK75&lt;D75),"Closure Date Before Incident Date",""),IF(AND(R75="Yes",S75=""),"Emergency Reference Missing",""),IF(AND(Q75="Yes",AG75=""),"Injury Follow-Up Needed",""),IF(AND(AM75="Yes",AN75="",AO75=""),"Financial Amount Missing",""),IF(AH75="Pending Review","Manager Review Pending",""),IF(D75&gt;TODAY(),"Future Incident Date",""))),"Check Formula")</f>
        <v/>
      </c>
      <c r="AS75" s="58" t="n"/>
      <c r="AT75" s="35" t="n"/>
    </row>
    <row r="76" ht="30" customHeight="1">
      <c r="A76" s="35" t="n"/>
      <c r="B76" s="35" t="n"/>
      <c r="C76" s="35" t="n"/>
      <c r="D76" s="58" t="n"/>
      <c r="E76" s="37" t="n"/>
      <c r="F76" s="58" t="n"/>
      <c r="G76" s="37" t="n"/>
      <c r="H76" s="35" t="n"/>
      <c r="I76" s="35" t="n"/>
      <c r="J76" s="35" t="n"/>
      <c r="K76" s="35" t="n"/>
      <c r="L76" s="35" t="n"/>
      <c r="M76" s="35" t="n"/>
      <c r="N76" s="35" t="n"/>
      <c r="O76" s="35" t="n"/>
      <c r="P76" s="35" t="n"/>
      <c r="Q76" s="35" t="n"/>
      <c r="R76" s="35" t="n"/>
      <c r="S76" s="35" t="n"/>
      <c r="T76" s="35" t="n"/>
      <c r="U76" s="35" t="n"/>
      <c r="V76" s="35" t="n"/>
      <c r="W76" s="35" t="n"/>
      <c r="X76" s="35" t="n"/>
      <c r="Y76" s="35" t="n"/>
      <c r="Z76" s="35" t="n"/>
      <c r="AA76" s="35" t="n"/>
      <c r="AB76" s="35" t="n"/>
      <c r="AC76" s="35" t="n"/>
      <c r="AD76" s="35" t="n"/>
      <c r="AE76" s="35" t="n"/>
      <c r="AF76" s="58" t="n"/>
      <c r="AG76" s="35" t="n"/>
      <c r="AH76" s="35" t="n"/>
      <c r="AI76" s="35" t="n"/>
      <c r="AJ76" s="58" t="n"/>
      <c r="AK76" s="58" t="n"/>
      <c r="AL76" s="35" t="n"/>
      <c r="AM76" s="35" t="n"/>
      <c r="AN76" s="59" t="n"/>
      <c r="AO76" s="59" t="n"/>
      <c r="AP76" s="29">
        <f>IFERROR(IF(A76="","",MAX(0,IF(AK76&lt;&gt;"",AK76-D76,TODAY()-D76))),"")</f>
        <v/>
      </c>
      <c r="AQ76" s="30">
        <f>IFERROR(IF(A76="","",IF(OR(N76="Closed",N76="Canceled"),"Complete",IF(AF76="","No Date Set",IF(AF76&lt;TODAY(),"Overdue",IF(AF76=TODAY(),"Due Today","Scheduled"))))),"")</f>
        <v/>
      </c>
      <c r="AR76" s="30">
        <f>IFERROR(IF(A76="","",TEXTJOIN(", ",TRUE,IF(AD76="","Missing Assigned Owner",""),IF(W76="","Missing Incident Summary",""),IF(AND(N76="Closed",AK76=""),"Closed Without Closure Date",""),IF(AND(AK76&lt;&gt;"",AK76&lt;D76),"Closure Date Before Incident Date",""),IF(AND(R76="Yes",S76=""),"Emergency Reference Missing",""),IF(AND(Q76="Yes",AG76=""),"Injury Follow-Up Needed",""),IF(AND(AM76="Yes",AN76="",AO76=""),"Financial Amount Missing",""),IF(AH76="Pending Review","Manager Review Pending",""),IF(D76&gt;TODAY(),"Future Incident Date",""))),"Check Formula")</f>
        <v/>
      </c>
      <c r="AS76" s="58" t="n"/>
      <c r="AT76" s="35" t="n"/>
    </row>
    <row r="77" ht="30" customHeight="1">
      <c r="A77" s="35" t="n"/>
      <c r="B77" s="35" t="n"/>
      <c r="C77" s="35" t="n"/>
      <c r="D77" s="58" t="n"/>
      <c r="E77" s="37" t="n"/>
      <c r="F77" s="58" t="n"/>
      <c r="G77" s="37" t="n"/>
      <c r="H77" s="35" t="n"/>
      <c r="I77" s="35" t="n"/>
      <c r="J77" s="35" t="n"/>
      <c r="K77" s="35" t="n"/>
      <c r="L77" s="35" t="n"/>
      <c r="M77" s="35" t="n"/>
      <c r="N77" s="35" t="n"/>
      <c r="O77" s="35" t="n"/>
      <c r="P77" s="35" t="n"/>
      <c r="Q77" s="35" t="n"/>
      <c r="R77" s="35" t="n"/>
      <c r="S77" s="35" t="n"/>
      <c r="T77" s="35" t="n"/>
      <c r="U77" s="35" t="n"/>
      <c r="V77" s="35" t="n"/>
      <c r="W77" s="35" t="n"/>
      <c r="X77" s="35" t="n"/>
      <c r="Y77" s="35" t="n"/>
      <c r="Z77" s="35" t="n"/>
      <c r="AA77" s="35" t="n"/>
      <c r="AB77" s="35" t="n"/>
      <c r="AC77" s="35" t="n"/>
      <c r="AD77" s="35" t="n"/>
      <c r="AE77" s="35" t="n"/>
      <c r="AF77" s="58" t="n"/>
      <c r="AG77" s="35" t="n"/>
      <c r="AH77" s="35" t="n"/>
      <c r="AI77" s="35" t="n"/>
      <c r="AJ77" s="58" t="n"/>
      <c r="AK77" s="58" t="n"/>
      <c r="AL77" s="35" t="n"/>
      <c r="AM77" s="35" t="n"/>
      <c r="AN77" s="59" t="n"/>
      <c r="AO77" s="59" t="n"/>
      <c r="AP77" s="29">
        <f>IFERROR(IF(A77="","",MAX(0,IF(AK77&lt;&gt;"",AK77-D77,TODAY()-D77))),"")</f>
        <v/>
      </c>
      <c r="AQ77" s="30">
        <f>IFERROR(IF(A77="","",IF(OR(N77="Closed",N77="Canceled"),"Complete",IF(AF77="","No Date Set",IF(AF77&lt;TODAY(),"Overdue",IF(AF77=TODAY(),"Due Today","Scheduled"))))),"")</f>
        <v/>
      </c>
      <c r="AR77" s="30">
        <f>IFERROR(IF(A77="","",TEXTJOIN(", ",TRUE,IF(AD77="","Missing Assigned Owner",""),IF(W77="","Missing Incident Summary",""),IF(AND(N77="Closed",AK77=""),"Closed Without Closure Date",""),IF(AND(AK77&lt;&gt;"",AK77&lt;D77),"Closure Date Before Incident Date",""),IF(AND(R77="Yes",S77=""),"Emergency Reference Missing",""),IF(AND(Q77="Yes",AG77=""),"Injury Follow-Up Needed",""),IF(AND(AM77="Yes",AN77="",AO77=""),"Financial Amount Missing",""),IF(AH77="Pending Review","Manager Review Pending",""),IF(D77&gt;TODAY(),"Future Incident Date",""))),"Check Formula")</f>
        <v/>
      </c>
      <c r="AS77" s="58" t="n"/>
      <c r="AT77" s="35" t="n"/>
    </row>
    <row r="78" ht="30" customHeight="1">
      <c r="A78" s="35" t="n"/>
      <c r="B78" s="35" t="n"/>
      <c r="C78" s="35" t="n"/>
      <c r="D78" s="58" t="n"/>
      <c r="E78" s="37" t="n"/>
      <c r="F78" s="58" t="n"/>
      <c r="G78" s="37" t="n"/>
      <c r="H78" s="35" t="n"/>
      <c r="I78" s="35" t="n"/>
      <c r="J78" s="35" t="n"/>
      <c r="K78" s="35" t="n"/>
      <c r="L78" s="35" t="n"/>
      <c r="M78" s="35" t="n"/>
      <c r="N78" s="35" t="n"/>
      <c r="O78" s="35" t="n"/>
      <c r="P78" s="35" t="n"/>
      <c r="Q78" s="35" t="n"/>
      <c r="R78" s="35" t="n"/>
      <c r="S78" s="35" t="n"/>
      <c r="T78" s="35" t="n"/>
      <c r="U78" s="35" t="n"/>
      <c r="V78" s="35" t="n"/>
      <c r="W78" s="35" t="n"/>
      <c r="X78" s="35" t="n"/>
      <c r="Y78" s="35" t="n"/>
      <c r="Z78" s="35" t="n"/>
      <c r="AA78" s="35" t="n"/>
      <c r="AB78" s="35" t="n"/>
      <c r="AC78" s="35" t="n"/>
      <c r="AD78" s="35" t="n"/>
      <c r="AE78" s="35" t="n"/>
      <c r="AF78" s="58" t="n"/>
      <c r="AG78" s="35" t="n"/>
      <c r="AH78" s="35" t="n"/>
      <c r="AI78" s="35" t="n"/>
      <c r="AJ78" s="58" t="n"/>
      <c r="AK78" s="58" t="n"/>
      <c r="AL78" s="35" t="n"/>
      <c r="AM78" s="35" t="n"/>
      <c r="AN78" s="59" t="n"/>
      <c r="AO78" s="59" t="n"/>
      <c r="AP78" s="29">
        <f>IFERROR(IF(A78="","",MAX(0,IF(AK78&lt;&gt;"",AK78-D78,TODAY()-D78))),"")</f>
        <v/>
      </c>
      <c r="AQ78" s="30">
        <f>IFERROR(IF(A78="","",IF(OR(N78="Closed",N78="Canceled"),"Complete",IF(AF78="","No Date Set",IF(AF78&lt;TODAY(),"Overdue",IF(AF78=TODAY(),"Due Today","Scheduled"))))),"")</f>
        <v/>
      </c>
      <c r="AR78" s="30">
        <f>IFERROR(IF(A78="","",TEXTJOIN(", ",TRUE,IF(AD78="","Missing Assigned Owner",""),IF(W78="","Missing Incident Summary",""),IF(AND(N78="Closed",AK78=""),"Closed Without Closure Date",""),IF(AND(AK78&lt;&gt;"",AK78&lt;D78),"Closure Date Before Incident Date",""),IF(AND(R78="Yes",S78=""),"Emergency Reference Missing",""),IF(AND(Q78="Yes",AG78=""),"Injury Follow-Up Needed",""),IF(AND(AM78="Yes",AN78="",AO78=""),"Financial Amount Missing",""),IF(AH78="Pending Review","Manager Review Pending",""),IF(D78&gt;TODAY(),"Future Incident Date",""))),"Check Formula")</f>
        <v/>
      </c>
      <c r="AS78" s="58" t="n"/>
      <c r="AT78" s="35" t="n"/>
    </row>
    <row r="79" ht="30" customHeight="1">
      <c r="A79" s="35" t="n"/>
      <c r="B79" s="35" t="n"/>
      <c r="C79" s="35" t="n"/>
      <c r="D79" s="58" t="n"/>
      <c r="E79" s="37" t="n"/>
      <c r="F79" s="58" t="n"/>
      <c r="G79" s="37" t="n"/>
      <c r="H79" s="35" t="n"/>
      <c r="I79" s="35" t="n"/>
      <c r="J79" s="35" t="n"/>
      <c r="K79" s="35" t="n"/>
      <c r="L79" s="35" t="n"/>
      <c r="M79" s="35" t="n"/>
      <c r="N79" s="35" t="n"/>
      <c r="O79" s="35" t="n"/>
      <c r="P79" s="35" t="n"/>
      <c r="Q79" s="35" t="n"/>
      <c r="R79" s="35" t="n"/>
      <c r="S79" s="35" t="n"/>
      <c r="T79" s="35" t="n"/>
      <c r="U79" s="35" t="n"/>
      <c r="V79" s="35" t="n"/>
      <c r="W79" s="35" t="n"/>
      <c r="X79" s="35" t="n"/>
      <c r="Y79" s="35" t="n"/>
      <c r="Z79" s="35" t="n"/>
      <c r="AA79" s="35" t="n"/>
      <c r="AB79" s="35" t="n"/>
      <c r="AC79" s="35" t="n"/>
      <c r="AD79" s="35" t="n"/>
      <c r="AE79" s="35" t="n"/>
      <c r="AF79" s="58" t="n"/>
      <c r="AG79" s="35" t="n"/>
      <c r="AH79" s="35" t="n"/>
      <c r="AI79" s="35" t="n"/>
      <c r="AJ79" s="58" t="n"/>
      <c r="AK79" s="58" t="n"/>
      <c r="AL79" s="35" t="n"/>
      <c r="AM79" s="35" t="n"/>
      <c r="AN79" s="59" t="n"/>
      <c r="AO79" s="59" t="n"/>
      <c r="AP79" s="29">
        <f>IFERROR(IF(A79="","",MAX(0,IF(AK79&lt;&gt;"",AK79-D79,TODAY()-D79))),"")</f>
        <v/>
      </c>
      <c r="AQ79" s="30">
        <f>IFERROR(IF(A79="","",IF(OR(N79="Closed",N79="Canceled"),"Complete",IF(AF79="","No Date Set",IF(AF79&lt;TODAY(),"Overdue",IF(AF79=TODAY(),"Due Today","Scheduled"))))),"")</f>
        <v/>
      </c>
      <c r="AR79" s="30">
        <f>IFERROR(IF(A79="","",TEXTJOIN(", ",TRUE,IF(AD79="","Missing Assigned Owner",""),IF(W79="","Missing Incident Summary",""),IF(AND(N79="Closed",AK79=""),"Closed Without Closure Date",""),IF(AND(AK79&lt;&gt;"",AK79&lt;D79),"Closure Date Before Incident Date",""),IF(AND(R79="Yes",S79=""),"Emergency Reference Missing",""),IF(AND(Q79="Yes",AG79=""),"Injury Follow-Up Needed",""),IF(AND(AM79="Yes",AN79="",AO79=""),"Financial Amount Missing",""),IF(AH79="Pending Review","Manager Review Pending",""),IF(D79&gt;TODAY(),"Future Incident Date",""))),"Check Formula")</f>
        <v/>
      </c>
      <c r="AS79" s="58" t="n"/>
      <c r="AT79" s="35" t="n"/>
    </row>
    <row r="80" ht="30" customHeight="1">
      <c r="A80" s="35" t="n"/>
      <c r="B80" s="35" t="n"/>
      <c r="C80" s="35" t="n"/>
      <c r="D80" s="58" t="n"/>
      <c r="E80" s="37" t="n"/>
      <c r="F80" s="58" t="n"/>
      <c r="G80" s="37" t="n"/>
      <c r="H80" s="35" t="n"/>
      <c r="I80" s="35" t="n"/>
      <c r="J80" s="35" t="n"/>
      <c r="K80" s="35" t="n"/>
      <c r="L80" s="35" t="n"/>
      <c r="M80" s="35" t="n"/>
      <c r="N80" s="35" t="n"/>
      <c r="O80" s="35" t="n"/>
      <c r="P80" s="35" t="n"/>
      <c r="Q80" s="35" t="n"/>
      <c r="R80" s="35" t="n"/>
      <c r="S80" s="35" t="n"/>
      <c r="T80" s="35" t="n"/>
      <c r="U80" s="35" t="n"/>
      <c r="V80" s="35" t="n"/>
      <c r="W80" s="35" t="n"/>
      <c r="X80" s="35" t="n"/>
      <c r="Y80" s="35" t="n"/>
      <c r="Z80" s="35" t="n"/>
      <c r="AA80" s="35" t="n"/>
      <c r="AB80" s="35" t="n"/>
      <c r="AC80" s="35" t="n"/>
      <c r="AD80" s="35" t="n"/>
      <c r="AE80" s="35" t="n"/>
      <c r="AF80" s="58" t="n"/>
      <c r="AG80" s="35" t="n"/>
      <c r="AH80" s="35" t="n"/>
      <c r="AI80" s="35" t="n"/>
      <c r="AJ80" s="58" t="n"/>
      <c r="AK80" s="58" t="n"/>
      <c r="AL80" s="35" t="n"/>
      <c r="AM80" s="35" t="n"/>
      <c r="AN80" s="59" t="n"/>
      <c r="AO80" s="59" t="n"/>
      <c r="AP80" s="29">
        <f>IFERROR(IF(A80="","",MAX(0,IF(AK80&lt;&gt;"",AK80-D80,TODAY()-D80))),"")</f>
        <v/>
      </c>
      <c r="AQ80" s="30">
        <f>IFERROR(IF(A80="","",IF(OR(N80="Closed",N80="Canceled"),"Complete",IF(AF80="","No Date Set",IF(AF80&lt;TODAY(),"Overdue",IF(AF80=TODAY(),"Due Today","Scheduled"))))),"")</f>
        <v/>
      </c>
      <c r="AR80" s="30">
        <f>IFERROR(IF(A80="","",TEXTJOIN(", ",TRUE,IF(AD80="","Missing Assigned Owner",""),IF(W80="","Missing Incident Summary",""),IF(AND(N80="Closed",AK80=""),"Closed Without Closure Date",""),IF(AND(AK80&lt;&gt;"",AK80&lt;D80),"Closure Date Before Incident Date",""),IF(AND(R80="Yes",S80=""),"Emergency Reference Missing",""),IF(AND(Q80="Yes",AG80=""),"Injury Follow-Up Needed",""),IF(AND(AM80="Yes",AN80="",AO80=""),"Financial Amount Missing",""),IF(AH80="Pending Review","Manager Review Pending",""),IF(D80&gt;TODAY(),"Future Incident Date",""))),"Check Formula")</f>
        <v/>
      </c>
      <c r="AS80" s="58" t="n"/>
      <c r="AT80" s="35" t="n"/>
    </row>
    <row r="81" ht="30" customHeight="1">
      <c r="A81" s="35" t="n"/>
      <c r="B81" s="35" t="n"/>
      <c r="C81" s="35" t="n"/>
      <c r="D81" s="58" t="n"/>
      <c r="E81" s="37" t="n"/>
      <c r="F81" s="58" t="n"/>
      <c r="G81" s="37" t="n"/>
      <c r="H81" s="35" t="n"/>
      <c r="I81" s="35" t="n"/>
      <c r="J81" s="35" t="n"/>
      <c r="K81" s="35" t="n"/>
      <c r="L81" s="35" t="n"/>
      <c r="M81" s="35" t="n"/>
      <c r="N81" s="35" t="n"/>
      <c r="O81" s="35" t="n"/>
      <c r="P81" s="35" t="n"/>
      <c r="Q81" s="35" t="n"/>
      <c r="R81" s="35" t="n"/>
      <c r="S81" s="35" t="n"/>
      <c r="T81" s="35" t="n"/>
      <c r="U81" s="35" t="n"/>
      <c r="V81" s="35" t="n"/>
      <c r="W81" s="35" t="n"/>
      <c r="X81" s="35" t="n"/>
      <c r="Y81" s="35" t="n"/>
      <c r="Z81" s="35" t="n"/>
      <c r="AA81" s="35" t="n"/>
      <c r="AB81" s="35" t="n"/>
      <c r="AC81" s="35" t="n"/>
      <c r="AD81" s="35" t="n"/>
      <c r="AE81" s="35" t="n"/>
      <c r="AF81" s="58" t="n"/>
      <c r="AG81" s="35" t="n"/>
      <c r="AH81" s="35" t="n"/>
      <c r="AI81" s="35" t="n"/>
      <c r="AJ81" s="58" t="n"/>
      <c r="AK81" s="58" t="n"/>
      <c r="AL81" s="35" t="n"/>
      <c r="AM81" s="35" t="n"/>
      <c r="AN81" s="59" t="n"/>
      <c r="AO81" s="59" t="n"/>
      <c r="AP81" s="29">
        <f>IFERROR(IF(A81="","",MAX(0,IF(AK81&lt;&gt;"",AK81-D81,TODAY()-D81))),"")</f>
        <v/>
      </c>
      <c r="AQ81" s="30">
        <f>IFERROR(IF(A81="","",IF(OR(N81="Closed",N81="Canceled"),"Complete",IF(AF81="","No Date Set",IF(AF81&lt;TODAY(),"Overdue",IF(AF81=TODAY(),"Due Today","Scheduled"))))),"")</f>
        <v/>
      </c>
      <c r="AR81" s="30">
        <f>IFERROR(IF(A81="","",TEXTJOIN(", ",TRUE,IF(AD81="","Missing Assigned Owner",""),IF(W81="","Missing Incident Summary",""),IF(AND(N81="Closed",AK81=""),"Closed Without Closure Date",""),IF(AND(AK81&lt;&gt;"",AK81&lt;D81),"Closure Date Before Incident Date",""),IF(AND(R81="Yes",S81=""),"Emergency Reference Missing",""),IF(AND(Q81="Yes",AG81=""),"Injury Follow-Up Needed",""),IF(AND(AM81="Yes",AN81="",AO81=""),"Financial Amount Missing",""),IF(AH81="Pending Review","Manager Review Pending",""),IF(D81&gt;TODAY(),"Future Incident Date",""))),"Check Formula")</f>
        <v/>
      </c>
      <c r="AS81" s="58" t="n"/>
      <c r="AT81" s="35" t="n"/>
    </row>
    <row r="82" ht="30" customHeight="1">
      <c r="A82" s="35" t="n"/>
      <c r="B82" s="35" t="n"/>
      <c r="C82" s="35" t="n"/>
      <c r="D82" s="58" t="n"/>
      <c r="E82" s="37" t="n"/>
      <c r="F82" s="58" t="n"/>
      <c r="G82" s="37" t="n"/>
      <c r="H82" s="35" t="n"/>
      <c r="I82" s="35" t="n"/>
      <c r="J82" s="35" t="n"/>
      <c r="K82" s="35" t="n"/>
      <c r="L82" s="35" t="n"/>
      <c r="M82" s="35" t="n"/>
      <c r="N82" s="35" t="n"/>
      <c r="O82" s="35" t="n"/>
      <c r="P82" s="35" t="n"/>
      <c r="Q82" s="35" t="n"/>
      <c r="R82" s="35" t="n"/>
      <c r="S82" s="35" t="n"/>
      <c r="T82" s="35" t="n"/>
      <c r="U82" s="35" t="n"/>
      <c r="V82" s="35" t="n"/>
      <c r="W82" s="35" t="n"/>
      <c r="X82" s="35" t="n"/>
      <c r="Y82" s="35" t="n"/>
      <c r="Z82" s="35" t="n"/>
      <c r="AA82" s="35" t="n"/>
      <c r="AB82" s="35" t="n"/>
      <c r="AC82" s="35" t="n"/>
      <c r="AD82" s="35" t="n"/>
      <c r="AE82" s="35" t="n"/>
      <c r="AF82" s="58" t="n"/>
      <c r="AG82" s="35" t="n"/>
      <c r="AH82" s="35" t="n"/>
      <c r="AI82" s="35" t="n"/>
      <c r="AJ82" s="58" t="n"/>
      <c r="AK82" s="58" t="n"/>
      <c r="AL82" s="35" t="n"/>
      <c r="AM82" s="35" t="n"/>
      <c r="AN82" s="59" t="n"/>
      <c r="AO82" s="59" t="n"/>
      <c r="AP82" s="29">
        <f>IFERROR(IF(A82="","",MAX(0,IF(AK82&lt;&gt;"",AK82-D82,TODAY()-D82))),"")</f>
        <v/>
      </c>
      <c r="AQ82" s="30">
        <f>IFERROR(IF(A82="","",IF(OR(N82="Closed",N82="Canceled"),"Complete",IF(AF82="","No Date Set",IF(AF82&lt;TODAY(),"Overdue",IF(AF82=TODAY(),"Due Today","Scheduled"))))),"")</f>
        <v/>
      </c>
      <c r="AR82" s="30">
        <f>IFERROR(IF(A82="","",TEXTJOIN(", ",TRUE,IF(AD82="","Missing Assigned Owner",""),IF(W82="","Missing Incident Summary",""),IF(AND(N82="Closed",AK82=""),"Closed Without Closure Date",""),IF(AND(AK82&lt;&gt;"",AK82&lt;D82),"Closure Date Before Incident Date",""),IF(AND(R82="Yes",S82=""),"Emergency Reference Missing",""),IF(AND(Q82="Yes",AG82=""),"Injury Follow-Up Needed",""),IF(AND(AM82="Yes",AN82="",AO82=""),"Financial Amount Missing",""),IF(AH82="Pending Review","Manager Review Pending",""),IF(D82&gt;TODAY(),"Future Incident Date",""))),"Check Formula")</f>
        <v/>
      </c>
      <c r="AS82" s="58" t="n"/>
      <c r="AT82" s="35" t="n"/>
    </row>
    <row r="83" ht="30" customHeight="1">
      <c r="A83" s="35" t="n"/>
      <c r="B83" s="35" t="n"/>
      <c r="C83" s="35" t="n"/>
      <c r="D83" s="58" t="n"/>
      <c r="E83" s="37" t="n"/>
      <c r="F83" s="58" t="n"/>
      <c r="G83" s="37" t="n"/>
      <c r="H83" s="35" t="n"/>
      <c r="I83" s="35" t="n"/>
      <c r="J83" s="35" t="n"/>
      <c r="K83" s="35" t="n"/>
      <c r="L83" s="35" t="n"/>
      <c r="M83" s="35" t="n"/>
      <c r="N83" s="35" t="n"/>
      <c r="O83" s="35" t="n"/>
      <c r="P83" s="35" t="n"/>
      <c r="Q83" s="35" t="n"/>
      <c r="R83" s="35" t="n"/>
      <c r="S83" s="35" t="n"/>
      <c r="T83" s="35" t="n"/>
      <c r="U83" s="35" t="n"/>
      <c r="V83" s="35" t="n"/>
      <c r="W83" s="35" t="n"/>
      <c r="X83" s="35" t="n"/>
      <c r="Y83" s="35" t="n"/>
      <c r="Z83" s="35" t="n"/>
      <c r="AA83" s="35" t="n"/>
      <c r="AB83" s="35" t="n"/>
      <c r="AC83" s="35" t="n"/>
      <c r="AD83" s="35" t="n"/>
      <c r="AE83" s="35" t="n"/>
      <c r="AF83" s="58" t="n"/>
      <c r="AG83" s="35" t="n"/>
      <c r="AH83" s="35" t="n"/>
      <c r="AI83" s="35" t="n"/>
      <c r="AJ83" s="58" t="n"/>
      <c r="AK83" s="58" t="n"/>
      <c r="AL83" s="35" t="n"/>
      <c r="AM83" s="35" t="n"/>
      <c r="AN83" s="59" t="n"/>
      <c r="AO83" s="59" t="n"/>
      <c r="AP83" s="29">
        <f>IFERROR(IF(A83="","",MAX(0,IF(AK83&lt;&gt;"",AK83-D83,TODAY()-D83))),"")</f>
        <v/>
      </c>
      <c r="AQ83" s="30">
        <f>IFERROR(IF(A83="","",IF(OR(N83="Closed",N83="Canceled"),"Complete",IF(AF83="","No Date Set",IF(AF83&lt;TODAY(),"Overdue",IF(AF83=TODAY(),"Due Today","Scheduled"))))),"")</f>
        <v/>
      </c>
      <c r="AR83" s="30">
        <f>IFERROR(IF(A83="","",TEXTJOIN(", ",TRUE,IF(AD83="","Missing Assigned Owner",""),IF(W83="","Missing Incident Summary",""),IF(AND(N83="Closed",AK83=""),"Closed Without Closure Date",""),IF(AND(AK83&lt;&gt;"",AK83&lt;D83),"Closure Date Before Incident Date",""),IF(AND(R83="Yes",S83=""),"Emergency Reference Missing",""),IF(AND(Q83="Yes",AG83=""),"Injury Follow-Up Needed",""),IF(AND(AM83="Yes",AN83="",AO83=""),"Financial Amount Missing",""),IF(AH83="Pending Review","Manager Review Pending",""),IF(D83&gt;TODAY(),"Future Incident Date",""))),"Check Formula")</f>
        <v/>
      </c>
      <c r="AS83" s="58" t="n"/>
      <c r="AT83" s="35" t="n"/>
    </row>
    <row r="84" ht="30" customHeight="1">
      <c r="A84" s="35" t="n"/>
      <c r="B84" s="35" t="n"/>
      <c r="C84" s="35" t="n"/>
      <c r="D84" s="58" t="n"/>
      <c r="E84" s="37" t="n"/>
      <c r="F84" s="58" t="n"/>
      <c r="G84" s="37" t="n"/>
      <c r="H84" s="35" t="n"/>
      <c r="I84" s="35" t="n"/>
      <c r="J84" s="35" t="n"/>
      <c r="K84" s="35" t="n"/>
      <c r="L84" s="35" t="n"/>
      <c r="M84" s="35" t="n"/>
      <c r="N84" s="35" t="n"/>
      <c r="O84" s="35" t="n"/>
      <c r="P84" s="35" t="n"/>
      <c r="Q84" s="35" t="n"/>
      <c r="R84" s="35" t="n"/>
      <c r="S84" s="35" t="n"/>
      <c r="T84" s="35" t="n"/>
      <c r="U84" s="35" t="n"/>
      <c r="V84" s="35" t="n"/>
      <c r="W84" s="35" t="n"/>
      <c r="X84" s="35" t="n"/>
      <c r="Y84" s="35" t="n"/>
      <c r="Z84" s="35" t="n"/>
      <c r="AA84" s="35" t="n"/>
      <c r="AB84" s="35" t="n"/>
      <c r="AC84" s="35" t="n"/>
      <c r="AD84" s="35" t="n"/>
      <c r="AE84" s="35" t="n"/>
      <c r="AF84" s="58" t="n"/>
      <c r="AG84" s="35" t="n"/>
      <c r="AH84" s="35" t="n"/>
      <c r="AI84" s="35" t="n"/>
      <c r="AJ84" s="58" t="n"/>
      <c r="AK84" s="58" t="n"/>
      <c r="AL84" s="35" t="n"/>
      <c r="AM84" s="35" t="n"/>
      <c r="AN84" s="59" t="n"/>
      <c r="AO84" s="59" t="n"/>
      <c r="AP84" s="29">
        <f>IFERROR(IF(A84="","",MAX(0,IF(AK84&lt;&gt;"",AK84-D84,TODAY()-D84))),"")</f>
        <v/>
      </c>
      <c r="AQ84" s="30">
        <f>IFERROR(IF(A84="","",IF(OR(N84="Closed",N84="Canceled"),"Complete",IF(AF84="","No Date Set",IF(AF84&lt;TODAY(),"Overdue",IF(AF84=TODAY(),"Due Today","Scheduled"))))),"")</f>
        <v/>
      </c>
      <c r="AR84" s="30">
        <f>IFERROR(IF(A84="","",TEXTJOIN(", ",TRUE,IF(AD84="","Missing Assigned Owner",""),IF(W84="","Missing Incident Summary",""),IF(AND(N84="Closed",AK84=""),"Closed Without Closure Date",""),IF(AND(AK84&lt;&gt;"",AK84&lt;D84),"Closure Date Before Incident Date",""),IF(AND(R84="Yes",S84=""),"Emergency Reference Missing",""),IF(AND(Q84="Yes",AG84=""),"Injury Follow-Up Needed",""),IF(AND(AM84="Yes",AN84="",AO84=""),"Financial Amount Missing",""),IF(AH84="Pending Review","Manager Review Pending",""),IF(D84&gt;TODAY(),"Future Incident Date",""))),"Check Formula")</f>
        <v/>
      </c>
      <c r="AS84" s="58" t="n"/>
      <c r="AT84" s="35" t="n"/>
    </row>
    <row r="85" ht="30" customHeight="1">
      <c r="A85" s="35" t="n"/>
      <c r="B85" s="35" t="n"/>
      <c r="C85" s="35" t="n"/>
      <c r="D85" s="58" t="n"/>
      <c r="E85" s="37" t="n"/>
      <c r="F85" s="58" t="n"/>
      <c r="G85" s="37" t="n"/>
      <c r="H85" s="35" t="n"/>
      <c r="I85" s="35" t="n"/>
      <c r="J85" s="35" t="n"/>
      <c r="K85" s="35" t="n"/>
      <c r="L85" s="35" t="n"/>
      <c r="M85" s="35" t="n"/>
      <c r="N85" s="35" t="n"/>
      <c r="O85" s="35" t="n"/>
      <c r="P85" s="35" t="n"/>
      <c r="Q85" s="35" t="n"/>
      <c r="R85" s="35" t="n"/>
      <c r="S85" s="35" t="n"/>
      <c r="T85" s="35" t="n"/>
      <c r="U85" s="35" t="n"/>
      <c r="V85" s="35" t="n"/>
      <c r="W85" s="35" t="n"/>
      <c r="X85" s="35" t="n"/>
      <c r="Y85" s="35" t="n"/>
      <c r="Z85" s="35" t="n"/>
      <c r="AA85" s="35" t="n"/>
      <c r="AB85" s="35" t="n"/>
      <c r="AC85" s="35" t="n"/>
      <c r="AD85" s="35" t="n"/>
      <c r="AE85" s="35" t="n"/>
      <c r="AF85" s="58" t="n"/>
      <c r="AG85" s="35" t="n"/>
      <c r="AH85" s="35" t="n"/>
      <c r="AI85" s="35" t="n"/>
      <c r="AJ85" s="58" t="n"/>
      <c r="AK85" s="58" t="n"/>
      <c r="AL85" s="35" t="n"/>
      <c r="AM85" s="35" t="n"/>
      <c r="AN85" s="59" t="n"/>
      <c r="AO85" s="59" t="n"/>
      <c r="AP85" s="29">
        <f>IFERROR(IF(A85="","",MAX(0,IF(AK85&lt;&gt;"",AK85-D85,TODAY()-D85))),"")</f>
        <v/>
      </c>
      <c r="AQ85" s="30">
        <f>IFERROR(IF(A85="","",IF(OR(N85="Closed",N85="Canceled"),"Complete",IF(AF85="","No Date Set",IF(AF85&lt;TODAY(),"Overdue",IF(AF85=TODAY(),"Due Today","Scheduled"))))),"")</f>
        <v/>
      </c>
      <c r="AR85" s="30">
        <f>IFERROR(IF(A85="","",TEXTJOIN(", ",TRUE,IF(AD85="","Missing Assigned Owner",""),IF(W85="","Missing Incident Summary",""),IF(AND(N85="Closed",AK85=""),"Closed Without Closure Date",""),IF(AND(AK85&lt;&gt;"",AK85&lt;D85),"Closure Date Before Incident Date",""),IF(AND(R85="Yes",S85=""),"Emergency Reference Missing",""),IF(AND(Q85="Yes",AG85=""),"Injury Follow-Up Needed",""),IF(AND(AM85="Yes",AN85="",AO85=""),"Financial Amount Missing",""),IF(AH85="Pending Review","Manager Review Pending",""),IF(D85&gt;TODAY(),"Future Incident Date",""))),"Check Formula")</f>
        <v/>
      </c>
      <c r="AS85" s="58" t="n"/>
      <c r="AT85" s="35" t="n"/>
    </row>
    <row r="86" ht="30" customHeight="1">
      <c r="A86" s="35" t="n"/>
      <c r="B86" s="35" t="n"/>
      <c r="C86" s="35" t="n"/>
      <c r="D86" s="58" t="n"/>
      <c r="E86" s="37" t="n"/>
      <c r="F86" s="58" t="n"/>
      <c r="G86" s="37" t="n"/>
      <c r="H86" s="35" t="n"/>
      <c r="I86" s="35" t="n"/>
      <c r="J86" s="35" t="n"/>
      <c r="K86" s="35" t="n"/>
      <c r="L86" s="35" t="n"/>
      <c r="M86" s="35" t="n"/>
      <c r="N86" s="35" t="n"/>
      <c r="O86" s="35" t="n"/>
      <c r="P86" s="35" t="n"/>
      <c r="Q86" s="35" t="n"/>
      <c r="R86" s="35" t="n"/>
      <c r="S86" s="35" t="n"/>
      <c r="T86" s="35" t="n"/>
      <c r="U86" s="35" t="n"/>
      <c r="V86" s="35" t="n"/>
      <c r="W86" s="35" t="n"/>
      <c r="X86" s="35" t="n"/>
      <c r="Y86" s="35" t="n"/>
      <c r="Z86" s="35" t="n"/>
      <c r="AA86" s="35" t="n"/>
      <c r="AB86" s="35" t="n"/>
      <c r="AC86" s="35" t="n"/>
      <c r="AD86" s="35" t="n"/>
      <c r="AE86" s="35" t="n"/>
      <c r="AF86" s="58" t="n"/>
      <c r="AG86" s="35" t="n"/>
      <c r="AH86" s="35" t="n"/>
      <c r="AI86" s="35" t="n"/>
      <c r="AJ86" s="58" t="n"/>
      <c r="AK86" s="58" t="n"/>
      <c r="AL86" s="35" t="n"/>
      <c r="AM86" s="35" t="n"/>
      <c r="AN86" s="59" t="n"/>
      <c r="AO86" s="59" t="n"/>
      <c r="AP86" s="29">
        <f>IFERROR(IF(A86="","",MAX(0,IF(AK86&lt;&gt;"",AK86-D86,TODAY()-D86))),"")</f>
        <v/>
      </c>
      <c r="AQ86" s="30">
        <f>IFERROR(IF(A86="","",IF(OR(N86="Closed",N86="Canceled"),"Complete",IF(AF86="","No Date Set",IF(AF86&lt;TODAY(),"Overdue",IF(AF86=TODAY(),"Due Today","Scheduled"))))),"")</f>
        <v/>
      </c>
      <c r="AR86" s="30">
        <f>IFERROR(IF(A86="","",TEXTJOIN(", ",TRUE,IF(AD86="","Missing Assigned Owner",""),IF(W86="","Missing Incident Summary",""),IF(AND(N86="Closed",AK86=""),"Closed Without Closure Date",""),IF(AND(AK86&lt;&gt;"",AK86&lt;D86),"Closure Date Before Incident Date",""),IF(AND(R86="Yes",S86=""),"Emergency Reference Missing",""),IF(AND(Q86="Yes",AG86=""),"Injury Follow-Up Needed",""),IF(AND(AM86="Yes",AN86="",AO86=""),"Financial Amount Missing",""),IF(AH86="Pending Review","Manager Review Pending",""),IF(D86&gt;TODAY(),"Future Incident Date",""))),"Check Formula")</f>
        <v/>
      </c>
      <c r="AS86" s="58" t="n"/>
      <c r="AT86" s="35" t="n"/>
    </row>
    <row r="87" ht="30" customHeight="1">
      <c r="A87" s="35" t="n"/>
      <c r="B87" s="35" t="n"/>
      <c r="C87" s="35" t="n"/>
      <c r="D87" s="58" t="n"/>
      <c r="E87" s="37" t="n"/>
      <c r="F87" s="58" t="n"/>
      <c r="G87" s="37" t="n"/>
      <c r="H87" s="35" t="n"/>
      <c r="I87" s="35" t="n"/>
      <c r="J87" s="35" t="n"/>
      <c r="K87" s="35" t="n"/>
      <c r="L87" s="35" t="n"/>
      <c r="M87" s="35" t="n"/>
      <c r="N87" s="35" t="n"/>
      <c r="O87" s="35" t="n"/>
      <c r="P87" s="35" t="n"/>
      <c r="Q87" s="35" t="n"/>
      <c r="R87" s="35" t="n"/>
      <c r="S87" s="35" t="n"/>
      <c r="T87" s="35" t="n"/>
      <c r="U87" s="35" t="n"/>
      <c r="V87" s="35" t="n"/>
      <c r="W87" s="35" t="n"/>
      <c r="X87" s="35" t="n"/>
      <c r="Y87" s="35" t="n"/>
      <c r="Z87" s="35" t="n"/>
      <c r="AA87" s="35" t="n"/>
      <c r="AB87" s="35" t="n"/>
      <c r="AC87" s="35" t="n"/>
      <c r="AD87" s="35" t="n"/>
      <c r="AE87" s="35" t="n"/>
      <c r="AF87" s="58" t="n"/>
      <c r="AG87" s="35" t="n"/>
      <c r="AH87" s="35" t="n"/>
      <c r="AI87" s="35" t="n"/>
      <c r="AJ87" s="58" t="n"/>
      <c r="AK87" s="58" t="n"/>
      <c r="AL87" s="35" t="n"/>
      <c r="AM87" s="35" t="n"/>
      <c r="AN87" s="59" t="n"/>
      <c r="AO87" s="59" t="n"/>
      <c r="AP87" s="29">
        <f>IFERROR(IF(A87="","",MAX(0,IF(AK87&lt;&gt;"",AK87-D87,TODAY()-D87))),"")</f>
        <v/>
      </c>
      <c r="AQ87" s="30">
        <f>IFERROR(IF(A87="","",IF(OR(N87="Closed",N87="Canceled"),"Complete",IF(AF87="","No Date Set",IF(AF87&lt;TODAY(),"Overdue",IF(AF87=TODAY(),"Due Today","Scheduled"))))),"")</f>
        <v/>
      </c>
      <c r="AR87" s="30">
        <f>IFERROR(IF(A87="","",TEXTJOIN(", ",TRUE,IF(AD87="","Missing Assigned Owner",""),IF(W87="","Missing Incident Summary",""),IF(AND(N87="Closed",AK87=""),"Closed Without Closure Date",""),IF(AND(AK87&lt;&gt;"",AK87&lt;D87),"Closure Date Before Incident Date",""),IF(AND(R87="Yes",S87=""),"Emergency Reference Missing",""),IF(AND(Q87="Yes",AG87=""),"Injury Follow-Up Needed",""),IF(AND(AM87="Yes",AN87="",AO87=""),"Financial Amount Missing",""),IF(AH87="Pending Review","Manager Review Pending",""),IF(D87&gt;TODAY(),"Future Incident Date",""))),"Check Formula")</f>
        <v/>
      </c>
      <c r="AS87" s="58" t="n"/>
      <c r="AT87" s="35" t="n"/>
    </row>
    <row r="88" ht="30" customHeight="1">
      <c r="A88" s="35" t="n"/>
      <c r="B88" s="35" t="n"/>
      <c r="C88" s="35" t="n"/>
      <c r="D88" s="58" t="n"/>
      <c r="E88" s="37" t="n"/>
      <c r="F88" s="58" t="n"/>
      <c r="G88" s="37" t="n"/>
      <c r="H88" s="35" t="n"/>
      <c r="I88" s="35" t="n"/>
      <c r="J88" s="35" t="n"/>
      <c r="K88" s="35" t="n"/>
      <c r="L88" s="35" t="n"/>
      <c r="M88" s="35" t="n"/>
      <c r="N88" s="35" t="n"/>
      <c r="O88" s="35" t="n"/>
      <c r="P88" s="35" t="n"/>
      <c r="Q88" s="35" t="n"/>
      <c r="R88" s="35" t="n"/>
      <c r="S88" s="35" t="n"/>
      <c r="T88" s="35" t="n"/>
      <c r="U88" s="35" t="n"/>
      <c r="V88" s="35" t="n"/>
      <c r="W88" s="35" t="n"/>
      <c r="X88" s="35" t="n"/>
      <c r="Y88" s="35" t="n"/>
      <c r="Z88" s="35" t="n"/>
      <c r="AA88" s="35" t="n"/>
      <c r="AB88" s="35" t="n"/>
      <c r="AC88" s="35" t="n"/>
      <c r="AD88" s="35" t="n"/>
      <c r="AE88" s="35" t="n"/>
      <c r="AF88" s="58" t="n"/>
      <c r="AG88" s="35" t="n"/>
      <c r="AH88" s="35" t="n"/>
      <c r="AI88" s="35" t="n"/>
      <c r="AJ88" s="58" t="n"/>
      <c r="AK88" s="58" t="n"/>
      <c r="AL88" s="35" t="n"/>
      <c r="AM88" s="35" t="n"/>
      <c r="AN88" s="59" t="n"/>
      <c r="AO88" s="59" t="n"/>
      <c r="AP88" s="29">
        <f>IFERROR(IF(A88="","",MAX(0,IF(AK88&lt;&gt;"",AK88-D88,TODAY()-D88))),"")</f>
        <v/>
      </c>
      <c r="AQ88" s="30">
        <f>IFERROR(IF(A88="","",IF(OR(N88="Closed",N88="Canceled"),"Complete",IF(AF88="","No Date Set",IF(AF88&lt;TODAY(),"Overdue",IF(AF88=TODAY(),"Due Today","Scheduled"))))),"")</f>
        <v/>
      </c>
      <c r="AR88" s="30">
        <f>IFERROR(IF(A88="","",TEXTJOIN(", ",TRUE,IF(AD88="","Missing Assigned Owner",""),IF(W88="","Missing Incident Summary",""),IF(AND(N88="Closed",AK88=""),"Closed Without Closure Date",""),IF(AND(AK88&lt;&gt;"",AK88&lt;D88),"Closure Date Before Incident Date",""),IF(AND(R88="Yes",S88=""),"Emergency Reference Missing",""),IF(AND(Q88="Yes",AG88=""),"Injury Follow-Up Needed",""),IF(AND(AM88="Yes",AN88="",AO88=""),"Financial Amount Missing",""),IF(AH88="Pending Review","Manager Review Pending",""),IF(D88&gt;TODAY(),"Future Incident Date",""))),"Check Formula")</f>
        <v/>
      </c>
      <c r="AS88" s="58" t="n"/>
      <c r="AT88" s="35" t="n"/>
    </row>
    <row r="89" ht="30" customHeight="1">
      <c r="A89" s="35" t="n"/>
      <c r="B89" s="35" t="n"/>
      <c r="C89" s="35" t="n"/>
      <c r="D89" s="58" t="n"/>
      <c r="E89" s="37" t="n"/>
      <c r="F89" s="58" t="n"/>
      <c r="G89" s="37" t="n"/>
      <c r="H89" s="35" t="n"/>
      <c r="I89" s="35" t="n"/>
      <c r="J89" s="35" t="n"/>
      <c r="K89" s="35" t="n"/>
      <c r="L89" s="35" t="n"/>
      <c r="M89" s="35" t="n"/>
      <c r="N89" s="35" t="n"/>
      <c r="O89" s="35" t="n"/>
      <c r="P89" s="35" t="n"/>
      <c r="Q89" s="35" t="n"/>
      <c r="R89" s="35" t="n"/>
      <c r="S89" s="35" t="n"/>
      <c r="T89" s="35" t="n"/>
      <c r="U89" s="35" t="n"/>
      <c r="V89" s="35" t="n"/>
      <c r="W89" s="35" t="n"/>
      <c r="X89" s="35" t="n"/>
      <c r="Y89" s="35" t="n"/>
      <c r="Z89" s="35" t="n"/>
      <c r="AA89" s="35" t="n"/>
      <c r="AB89" s="35" t="n"/>
      <c r="AC89" s="35" t="n"/>
      <c r="AD89" s="35" t="n"/>
      <c r="AE89" s="35" t="n"/>
      <c r="AF89" s="58" t="n"/>
      <c r="AG89" s="35" t="n"/>
      <c r="AH89" s="35" t="n"/>
      <c r="AI89" s="35" t="n"/>
      <c r="AJ89" s="58" t="n"/>
      <c r="AK89" s="58" t="n"/>
      <c r="AL89" s="35" t="n"/>
      <c r="AM89" s="35" t="n"/>
      <c r="AN89" s="59" t="n"/>
      <c r="AO89" s="59" t="n"/>
      <c r="AP89" s="29">
        <f>IFERROR(IF(A89="","",MAX(0,IF(AK89&lt;&gt;"",AK89-D89,TODAY()-D89))),"")</f>
        <v/>
      </c>
      <c r="AQ89" s="30">
        <f>IFERROR(IF(A89="","",IF(OR(N89="Closed",N89="Canceled"),"Complete",IF(AF89="","No Date Set",IF(AF89&lt;TODAY(),"Overdue",IF(AF89=TODAY(),"Due Today","Scheduled"))))),"")</f>
        <v/>
      </c>
      <c r="AR89" s="30">
        <f>IFERROR(IF(A89="","",TEXTJOIN(", ",TRUE,IF(AD89="","Missing Assigned Owner",""),IF(W89="","Missing Incident Summary",""),IF(AND(N89="Closed",AK89=""),"Closed Without Closure Date",""),IF(AND(AK89&lt;&gt;"",AK89&lt;D89),"Closure Date Before Incident Date",""),IF(AND(R89="Yes",S89=""),"Emergency Reference Missing",""),IF(AND(Q89="Yes",AG89=""),"Injury Follow-Up Needed",""),IF(AND(AM89="Yes",AN89="",AO89=""),"Financial Amount Missing",""),IF(AH89="Pending Review","Manager Review Pending",""),IF(D89&gt;TODAY(),"Future Incident Date",""))),"Check Formula")</f>
        <v/>
      </c>
      <c r="AS89" s="58" t="n"/>
      <c r="AT89" s="35" t="n"/>
    </row>
    <row r="90" ht="30" customHeight="1">
      <c r="A90" s="35" t="n"/>
      <c r="B90" s="35" t="n"/>
      <c r="C90" s="35" t="n"/>
      <c r="D90" s="58" t="n"/>
      <c r="E90" s="37" t="n"/>
      <c r="F90" s="58" t="n"/>
      <c r="G90" s="37" t="n"/>
      <c r="H90" s="35" t="n"/>
      <c r="I90" s="35" t="n"/>
      <c r="J90" s="35" t="n"/>
      <c r="K90" s="35" t="n"/>
      <c r="L90" s="35" t="n"/>
      <c r="M90" s="35" t="n"/>
      <c r="N90" s="35" t="n"/>
      <c r="O90" s="35" t="n"/>
      <c r="P90" s="35" t="n"/>
      <c r="Q90" s="35" t="n"/>
      <c r="R90" s="35" t="n"/>
      <c r="S90" s="35" t="n"/>
      <c r="T90" s="35" t="n"/>
      <c r="U90" s="35" t="n"/>
      <c r="V90" s="35" t="n"/>
      <c r="W90" s="35" t="n"/>
      <c r="X90" s="35" t="n"/>
      <c r="Y90" s="35" t="n"/>
      <c r="Z90" s="35" t="n"/>
      <c r="AA90" s="35" t="n"/>
      <c r="AB90" s="35" t="n"/>
      <c r="AC90" s="35" t="n"/>
      <c r="AD90" s="35" t="n"/>
      <c r="AE90" s="35" t="n"/>
      <c r="AF90" s="58" t="n"/>
      <c r="AG90" s="35" t="n"/>
      <c r="AH90" s="35" t="n"/>
      <c r="AI90" s="35" t="n"/>
      <c r="AJ90" s="58" t="n"/>
      <c r="AK90" s="58" t="n"/>
      <c r="AL90" s="35" t="n"/>
      <c r="AM90" s="35" t="n"/>
      <c r="AN90" s="59" t="n"/>
      <c r="AO90" s="59" t="n"/>
      <c r="AP90" s="29">
        <f>IFERROR(IF(A90="","",MAX(0,IF(AK90&lt;&gt;"",AK90-D90,TODAY()-D90))),"")</f>
        <v/>
      </c>
      <c r="AQ90" s="30">
        <f>IFERROR(IF(A90="","",IF(OR(N90="Closed",N90="Canceled"),"Complete",IF(AF90="","No Date Set",IF(AF90&lt;TODAY(),"Overdue",IF(AF90=TODAY(),"Due Today","Scheduled"))))),"")</f>
        <v/>
      </c>
      <c r="AR90" s="30">
        <f>IFERROR(IF(A90="","",TEXTJOIN(", ",TRUE,IF(AD90="","Missing Assigned Owner",""),IF(W90="","Missing Incident Summary",""),IF(AND(N90="Closed",AK90=""),"Closed Without Closure Date",""),IF(AND(AK90&lt;&gt;"",AK90&lt;D90),"Closure Date Before Incident Date",""),IF(AND(R90="Yes",S90=""),"Emergency Reference Missing",""),IF(AND(Q90="Yes",AG90=""),"Injury Follow-Up Needed",""),IF(AND(AM90="Yes",AN90="",AO90=""),"Financial Amount Missing",""),IF(AH90="Pending Review","Manager Review Pending",""),IF(D90&gt;TODAY(),"Future Incident Date",""))),"Check Formula")</f>
        <v/>
      </c>
      <c r="AS90" s="58" t="n"/>
      <c r="AT90" s="35" t="n"/>
    </row>
    <row r="91" ht="30" customHeight="1">
      <c r="A91" s="35" t="n"/>
      <c r="B91" s="35" t="n"/>
      <c r="C91" s="35" t="n"/>
      <c r="D91" s="58" t="n"/>
      <c r="E91" s="37" t="n"/>
      <c r="F91" s="58" t="n"/>
      <c r="G91" s="37" t="n"/>
      <c r="H91" s="35" t="n"/>
      <c r="I91" s="35" t="n"/>
      <c r="J91" s="35" t="n"/>
      <c r="K91" s="35" t="n"/>
      <c r="L91" s="35" t="n"/>
      <c r="M91" s="35" t="n"/>
      <c r="N91" s="35" t="n"/>
      <c r="O91" s="35" t="n"/>
      <c r="P91" s="35" t="n"/>
      <c r="Q91" s="35" t="n"/>
      <c r="R91" s="35" t="n"/>
      <c r="S91" s="35" t="n"/>
      <c r="T91" s="35" t="n"/>
      <c r="U91" s="35" t="n"/>
      <c r="V91" s="35" t="n"/>
      <c r="W91" s="35" t="n"/>
      <c r="X91" s="35" t="n"/>
      <c r="Y91" s="35" t="n"/>
      <c r="Z91" s="35" t="n"/>
      <c r="AA91" s="35" t="n"/>
      <c r="AB91" s="35" t="n"/>
      <c r="AC91" s="35" t="n"/>
      <c r="AD91" s="35" t="n"/>
      <c r="AE91" s="35" t="n"/>
      <c r="AF91" s="58" t="n"/>
      <c r="AG91" s="35" t="n"/>
      <c r="AH91" s="35" t="n"/>
      <c r="AI91" s="35" t="n"/>
      <c r="AJ91" s="58" t="n"/>
      <c r="AK91" s="58" t="n"/>
      <c r="AL91" s="35" t="n"/>
      <c r="AM91" s="35" t="n"/>
      <c r="AN91" s="59" t="n"/>
      <c r="AO91" s="59" t="n"/>
      <c r="AP91" s="29">
        <f>IFERROR(IF(A91="","",MAX(0,IF(AK91&lt;&gt;"",AK91-D91,TODAY()-D91))),"")</f>
        <v/>
      </c>
      <c r="AQ91" s="30">
        <f>IFERROR(IF(A91="","",IF(OR(N91="Closed",N91="Canceled"),"Complete",IF(AF91="","No Date Set",IF(AF91&lt;TODAY(),"Overdue",IF(AF91=TODAY(),"Due Today","Scheduled"))))),"")</f>
        <v/>
      </c>
      <c r="AR91" s="30">
        <f>IFERROR(IF(A91="","",TEXTJOIN(", ",TRUE,IF(AD91="","Missing Assigned Owner",""),IF(W91="","Missing Incident Summary",""),IF(AND(N91="Closed",AK91=""),"Closed Without Closure Date",""),IF(AND(AK91&lt;&gt;"",AK91&lt;D91),"Closure Date Before Incident Date",""),IF(AND(R91="Yes",S91=""),"Emergency Reference Missing",""),IF(AND(Q91="Yes",AG91=""),"Injury Follow-Up Needed",""),IF(AND(AM91="Yes",AN91="",AO91=""),"Financial Amount Missing",""),IF(AH91="Pending Review","Manager Review Pending",""),IF(D91&gt;TODAY(),"Future Incident Date",""))),"Check Formula")</f>
        <v/>
      </c>
      <c r="AS91" s="58" t="n"/>
      <c r="AT91" s="35" t="n"/>
    </row>
    <row r="92" ht="30" customHeight="1">
      <c r="A92" s="35" t="n"/>
      <c r="B92" s="35" t="n"/>
      <c r="C92" s="35" t="n"/>
      <c r="D92" s="58" t="n"/>
      <c r="E92" s="37" t="n"/>
      <c r="F92" s="58" t="n"/>
      <c r="G92" s="37" t="n"/>
      <c r="H92" s="35" t="n"/>
      <c r="I92" s="35" t="n"/>
      <c r="J92" s="35" t="n"/>
      <c r="K92" s="35" t="n"/>
      <c r="L92" s="35" t="n"/>
      <c r="M92" s="35" t="n"/>
      <c r="N92" s="35" t="n"/>
      <c r="O92" s="35" t="n"/>
      <c r="P92" s="35" t="n"/>
      <c r="Q92" s="35" t="n"/>
      <c r="R92" s="35" t="n"/>
      <c r="S92" s="35" t="n"/>
      <c r="T92" s="35" t="n"/>
      <c r="U92" s="35" t="n"/>
      <c r="V92" s="35" t="n"/>
      <c r="W92" s="35" t="n"/>
      <c r="X92" s="35" t="n"/>
      <c r="Y92" s="35" t="n"/>
      <c r="Z92" s="35" t="n"/>
      <c r="AA92" s="35" t="n"/>
      <c r="AB92" s="35" t="n"/>
      <c r="AC92" s="35" t="n"/>
      <c r="AD92" s="35" t="n"/>
      <c r="AE92" s="35" t="n"/>
      <c r="AF92" s="58" t="n"/>
      <c r="AG92" s="35" t="n"/>
      <c r="AH92" s="35" t="n"/>
      <c r="AI92" s="35" t="n"/>
      <c r="AJ92" s="58" t="n"/>
      <c r="AK92" s="58" t="n"/>
      <c r="AL92" s="35" t="n"/>
      <c r="AM92" s="35" t="n"/>
      <c r="AN92" s="59" t="n"/>
      <c r="AO92" s="59" t="n"/>
      <c r="AP92" s="29">
        <f>IFERROR(IF(A92="","",MAX(0,IF(AK92&lt;&gt;"",AK92-D92,TODAY()-D92))),"")</f>
        <v/>
      </c>
      <c r="AQ92" s="30">
        <f>IFERROR(IF(A92="","",IF(OR(N92="Closed",N92="Canceled"),"Complete",IF(AF92="","No Date Set",IF(AF92&lt;TODAY(),"Overdue",IF(AF92=TODAY(),"Due Today","Scheduled"))))),"")</f>
        <v/>
      </c>
      <c r="AR92" s="30">
        <f>IFERROR(IF(A92="","",TEXTJOIN(", ",TRUE,IF(AD92="","Missing Assigned Owner",""),IF(W92="","Missing Incident Summary",""),IF(AND(N92="Closed",AK92=""),"Closed Without Closure Date",""),IF(AND(AK92&lt;&gt;"",AK92&lt;D92),"Closure Date Before Incident Date",""),IF(AND(R92="Yes",S92=""),"Emergency Reference Missing",""),IF(AND(Q92="Yes",AG92=""),"Injury Follow-Up Needed",""),IF(AND(AM92="Yes",AN92="",AO92=""),"Financial Amount Missing",""),IF(AH92="Pending Review","Manager Review Pending",""),IF(D92&gt;TODAY(),"Future Incident Date",""))),"Check Formula")</f>
        <v/>
      </c>
      <c r="AS92" s="58" t="n"/>
      <c r="AT92" s="35" t="n"/>
    </row>
    <row r="93" ht="30" customHeight="1">
      <c r="A93" s="35" t="n"/>
      <c r="B93" s="35" t="n"/>
      <c r="C93" s="35" t="n"/>
      <c r="D93" s="58" t="n"/>
      <c r="E93" s="37" t="n"/>
      <c r="F93" s="58" t="n"/>
      <c r="G93" s="37" t="n"/>
      <c r="H93" s="35" t="n"/>
      <c r="I93" s="35" t="n"/>
      <c r="J93" s="35" t="n"/>
      <c r="K93" s="35" t="n"/>
      <c r="L93" s="35" t="n"/>
      <c r="M93" s="35" t="n"/>
      <c r="N93" s="35" t="n"/>
      <c r="O93" s="35" t="n"/>
      <c r="P93" s="35" t="n"/>
      <c r="Q93" s="35" t="n"/>
      <c r="R93" s="35" t="n"/>
      <c r="S93" s="35" t="n"/>
      <c r="T93" s="35" t="n"/>
      <c r="U93" s="35" t="n"/>
      <c r="V93" s="35" t="n"/>
      <c r="W93" s="35" t="n"/>
      <c r="X93" s="35" t="n"/>
      <c r="Y93" s="35" t="n"/>
      <c r="Z93" s="35" t="n"/>
      <c r="AA93" s="35" t="n"/>
      <c r="AB93" s="35" t="n"/>
      <c r="AC93" s="35" t="n"/>
      <c r="AD93" s="35" t="n"/>
      <c r="AE93" s="35" t="n"/>
      <c r="AF93" s="58" t="n"/>
      <c r="AG93" s="35" t="n"/>
      <c r="AH93" s="35" t="n"/>
      <c r="AI93" s="35" t="n"/>
      <c r="AJ93" s="58" t="n"/>
      <c r="AK93" s="58" t="n"/>
      <c r="AL93" s="35" t="n"/>
      <c r="AM93" s="35" t="n"/>
      <c r="AN93" s="59" t="n"/>
      <c r="AO93" s="59" t="n"/>
      <c r="AP93" s="29">
        <f>IFERROR(IF(A93="","",MAX(0,IF(AK93&lt;&gt;"",AK93-D93,TODAY()-D93))),"")</f>
        <v/>
      </c>
      <c r="AQ93" s="30">
        <f>IFERROR(IF(A93="","",IF(OR(N93="Closed",N93="Canceled"),"Complete",IF(AF93="","No Date Set",IF(AF93&lt;TODAY(),"Overdue",IF(AF93=TODAY(),"Due Today","Scheduled"))))),"")</f>
        <v/>
      </c>
      <c r="AR93" s="30">
        <f>IFERROR(IF(A93="","",TEXTJOIN(", ",TRUE,IF(AD93="","Missing Assigned Owner",""),IF(W93="","Missing Incident Summary",""),IF(AND(N93="Closed",AK93=""),"Closed Without Closure Date",""),IF(AND(AK93&lt;&gt;"",AK93&lt;D93),"Closure Date Before Incident Date",""),IF(AND(R93="Yes",S93=""),"Emergency Reference Missing",""),IF(AND(Q93="Yes",AG93=""),"Injury Follow-Up Needed",""),IF(AND(AM93="Yes",AN93="",AO93=""),"Financial Amount Missing",""),IF(AH93="Pending Review","Manager Review Pending",""),IF(D93&gt;TODAY(),"Future Incident Date",""))),"Check Formula")</f>
        <v/>
      </c>
      <c r="AS93" s="58" t="n"/>
      <c r="AT93" s="35" t="n"/>
    </row>
    <row r="94" ht="30" customHeight="1">
      <c r="A94" s="35" t="n"/>
      <c r="B94" s="35" t="n"/>
      <c r="C94" s="35" t="n"/>
      <c r="D94" s="58" t="n"/>
      <c r="E94" s="37" t="n"/>
      <c r="F94" s="58" t="n"/>
      <c r="G94" s="37" t="n"/>
      <c r="H94" s="35" t="n"/>
      <c r="I94" s="35" t="n"/>
      <c r="J94" s="35" t="n"/>
      <c r="K94" s="35" t="n"/>
      <c r="L94" s="35" t="n"/>
      <c r="M94" s="35" t="n"/>
      <c r="N94" s="35" t="n"/>
      <c r="O94" s="35" t="n"/>
      <c r="P94" s="35" t="n"/>
      <c r="Q94" s="35" t="n"/>
      <c r="R94" s="35" t="n"/>
      <c r="S94" s="35" t="n"/>
      <c r="T94" s="35" t="n"/>
      <c r="U94" s="35" t="n"/>
      <c r="V94" s="35" t="n"/>
      <c r="W94" s="35" t="n"/>
      <c r="X94" s="35" t="n"/>
      <c r="Y94" s="35" t="n"/>
      <c r="Z94" s="35" t="n"/>
      <c r="AA94" s="35" t="n"/>
      <c r="AB94" s="35" t="n"/>
      <c r="AC94" s="35" t="n"/>
      <c r="AD94" s="35" t="n"/>
      <c r="AE94" s="35" t="n"/>
      <c r="AF94" s="58" t="n"/>
      <c r="AG94" s="35" t="n"/>
      <c r="AH94" s="35" t="n"/>
      <c r="AI94" s="35" t="n"/>
      <c r="AJ94" s="58" t="n"/>
      <c r="AK94" s="58" t="n"/>
      <c r="AL94" s="35" t="n"/>
      <c r="AM94" s="35" t="n"/>
      <c r="AN94" s="59" t="n"/>
      <c r="AO94" s="59" t="n"/>
      <c r="AP94" s="29">
        <f>IFERROR(IF(A94="","",MAX(0,IF(AK94&lt;&gt;"",AK94-D94,TODAY()-D94))),"")</f>
        <v/>
      </c>
      <c r="AQ94" s="30">
        <f>IFERROR(IF(A94="","",IF(OR(N94="Closed",N94="Canceled"),"Complete",IF(AF94="","No Date Set",IF(AF94&lt;TODAY(),"Overdue",IF(AF94=TODAY(),"Due Today","Scheduled"))))),"")</f>
        <v/>
      </c>
      <c r="AR94" s="30">
        <f>IFERROR(IF(A94="","",TEXTJOIN(", ",TRUE,IF(AD94="","Missing Assigned Owner",""),IF(W94="","Missing Incident Summary",""),IF(AND(N94="Closed",AK94=""),"Closed Without Closure Date",""),IF(AND(AK94&lt;&gt;"",AK94&lt;D94),"Closure Date Before Incident Date",""),IF(AND(R94="Yes",S94=""),"Emergency Reference Missing",""),IF(AND(Q94="Yes",AG94=""),"Injury Follow-Up Needed",""),IF(AND(AM94="Yes",AN94="",AO94=""),"Financial Amount Missing",""),IF(AH94="Pending Review","Manager Review Pending",""),IF(D94&gt;TODAY(),"Future Incident Date",""))),"Check Formula")</f>
        <v/>
      </c>
      <c r="AS94" s="58" t="n"/>
      <c r="AT94" s="35" t="n"/>
    </row>
    <row r="95" ht="30" customHeight="1">
      <c r="A95" s="35" t="n"/>
      <c r="B95" s="35" t="n"/>
      <c r="C95" s="35" t="n"/>
      <c r="D95" s="58" t="n"/>
      <c r="E95" s="37" t="n"/>
      <c r="F95" s="58" t="n"/>
      <c r="G95" s="37" t="n"/>
      <c r="H95" s="35" t="n"/>
      <c r="I95" s="35" t="n"/>
      <c r="J95" s="35" t="n"/>
      <c r="K95" s="35" t="n"/>
      <c r="L95" s="35" t="n"/>
      <c r="M95" s="35" t="n"/>
      <c r="N95" s="35" t="n"/>
      <c r="O95" s="35" t="n"/>
      <c r="P95" s="35" t="n"/>
      <c r="Q95" s="35" t="n"/>
      <c r="R95" s="35" t="n"/>
      <c r="S95" s="35" t="n"/>
      <c r="T95" s="35" t="n"/>
      <c r="U95" s="35" t="n"/>
      <c r="V95" s="35" t="n"/>
      <c r="W95" s="35" t="n"/>
      <c r="X95" s="35" t="n"/>
      <c r="Y95" s="35" t="n"/>
      <c r="Z95" s="35" t="n"/>
      <c r="AA95" s="35" t="n"/>
      <c r="AB95" s="35" t="n"/>
      <c r="AC95" s="35" t="n"/>
      <c r="AD95" s="35" t="n"/>
      <c r="AE95" s="35" t="n"/>
      <c r="AF95" s="58" t="n"/>
      <c r="AG95" s="35" t="n"/>
      <c r="AH95" s="35" t="n"/>
      <c r="AI95" s="35" t="n"/>
      <c r="AJ95" s="58" t="n"/>
      <c r="AK95" s="58" t="n"/>
      <c r="AL95" s="35" t="n"/>
      <c r="AM95" s="35" t="n"/>
      <c r="AN95" s="59" t="n"/>
      <c r="AO95" s="59" t="n"/>
      <c r="AP95" s="29">
        <f>IFERROR(IF(A95="","",MAX(0,IF(AK95&lt;&gt;"",AK95-D95,TODAY()-D95))),"")</f>
        <v/>
      </c>
      <c r="AQ95" s="30">
        <f>IFERROR(IF(A95="","",IF(OR(N95="Closed",N95="Canceled"),"Complete",IF(AF95="","No Date Set",IF(AF95&lt;TODAY(),"Overdue",IF(AF95=TODAY(),"Due Today","Scheduled"))))),"")</f>
        <v/>
      </c>
      <c r="AR95" s="30">
        <f>IFERROR(IF(A95="","",TEXTJOIN(", ",TRUE,IF(AD95="","Missing Assigned Owner",""),IF(W95="","Missing Incident Summary",""),IF(AND(N95="Closed",AK95=""),"Closed Without Closure Date",""),IF(AND(AK95&lt;&gt;"",AK95&lt;D95),"Closure Date Before Incident Date",""),IF(AND(R95="Yes",S95=""),"Emergency Reference Missing",""),IF(AND(Q95="Yes",AG95=""),"Injury Follow-Up Needed",""),IF(AND(AM95="Yes",AN95="",AO95=""),"Financial Amount Missing",""),IF(AH95="Pending Review","Manager Review Pending",""),IF(D95&gt;TODAY(),"Future Incident Date",""))),"Check Formula")</f>
        <v/>
      </c>
      <c r="AS95" s="58" t="n"/>
      <c r="AT95" s="35" t="n"/>
    </row>
    <row r="96" ht="30" customHeight="1">
      <c r="A96" s="35" t="n"/>
      <c r="B96" s="35" t="n"/>
      <c r="C96" s="35" t="n"/>
      <c r="D96" s="58" t="n"/>
      <c r="E96" s="37" t="n"/>
      <c r="F96" s="58" t="n"/>
      <c r="G96" s="37" t="n"/>
      <c r="H96" s="35" t="n"/>
      <c r="I96" s="35" t="n"/>
      <c r="J96" s="35" t="n"/>
      <c r="K96" s="35" t="n"/>
      <c r="L96" s="35" t="n"/>
      <c r="M96" s="35" t="n"/>
      <c r="N96" s="35" t="n"/>
      <c r="O96" s="35" t="n"/>
      <c r="P96" s="35" t="n"/>
      <c r="Q96" s="35" t="n"/>
      <c r="R96" s="35" t="n"/>
      <c r="S96" s="35" t="n"/>
      <c r="T96" s="35" t="n"/>
      <c r="U96" s="35" t="n"/>
      <c r="V96" s="35" t="n"/>
      <c r="W96" s="35" t="n"/>
      <c r="X96" s="35" t="n"/>
      <c r="Y96" s="35" t="n"/>
      <c r="Z96" s="35" t="n"/>
      <c r="AA96" s="35" t="n"/>
      <c r="AB96" s="35" t="n"/>
      <c r="AC96" s="35" t="n"/>
      <c r="AD96" s="35" t="n"/>
      <c r="AE96" s="35" t="n"/>
      <c r="AF96" s="58" t="n"/>
      <c r="AG96" s="35" t="n"/>
      <c r="AH96" s="35" t="n"/>
      <c r="AI96" s="35" t="n"/>
      <c r="AJ96" s="58" t="n"/>
      <c r="AK96" s="58" t="n"/>
      <c r="AL96" s="35" t="n"/>
      <c r="AM96" s="35" t="n"/>
      <c r="AN96" s="59" t="n"/>
      <c r="AO96" s="59" t="n"/>
      <c r="AP96" s="29">
        <f>IFERROR(IF(A96="","",MAX(0,IF(AK96&lt;&gt;"",AK96-D96,TODAY()-D96))),"")</f>
        <v/>
      </c>
      <c r="AQ96" s="30">
        <f>IFERROR(IF(A96="","",IF(OR(N96="Closed",N96="Canceled"),"Complete",IF(AF96="","No Date Set",IF(AF96&lt;TODAY(),"Overdue",IF(AF96=TODAY(),"Due Today","Scheduled"))))),"")</f>
        <v/>
      </c>
      <c r="AR96" s="30">
        <f>IFERROR(IF(A96="","",TEXTJOIN(", ",TRUE,IF(AD96="","Missing Assigned Owner",""),IF(W96="","Missing Incident Summary",""),IF(AND(N96="Closed",AK96=""),"Closed Without Closure Date",""),IF(AND(AK96&lt;&gt;"",AK96&lt;D96),"Closure Date Before Incident Date",""),IF(AND(R96="Yes",S96=""),"Emergency Reference Missing",""),IF(AND(Q96="Yes",AG96=""),"Injury Follow-Up Needed",""),IF(AND(AM96="Yes",AN96="",AO96=""),"Financial Amount Missing",""),IF(AH96="Pending Review","Manager Review Pending",""),IF(D96&gt;TODAY(),"Future Incident Date",""))),"Check Formula")</f>
        <v/>
      </c>
      <c r="AS96" s="58" t="n"/>
      <c r="AT96" s="35" t="n"/>
    </row>
    <row r="97" ht="30" customHeight="1">
      <c r="A97" s="35" t="n"/>
      <c r="B97" s="35" t="n"/>
      <c r="C97" s="35" t="n"/>
      <c r="D97" s="58" t="n"/>
      <c r="E97" s="37" t="n"/>
      <c r="F97" s="58" t="n"/>
      <c r="G97" s="37" t="n"/>
      <c r="H97" s="35" t="n"/>
      <c r="I97" s="35" t="n"/>
      <c r="J97" s="35" t="n"/>
      <c r="K97" s="35" t="n"/>
      <c r="L97" s="35" t="n"/>
      <c r="M97" s="35" t="n"/>
      <c r="N97" s="35" t="n"/>
      <c r="O97" s="35" t="n"/>
      <c r="P97" s="35" t="n"/>
      <c r="Q97" s="35" t="n"/>
      <c r="R97" s="35" t="n"/>
      <c r="S97" s="35" t="n"/>
      <c r="T97" s="35" t="n"/>
      <c r="U97" s="35" t="n"/>
      <c r="V97" s="35" t="n"/>
      <c r="W97" s="35" t="n"/>
      <c r="X97" s="35" t="n"/>
      <c r="Y97" s="35" t="n"/>
      <c r="Z97" s="35" t="n"/>
      <c r="AA97" s="35" t="n"/>
      <c r="AB97" s="35" t="n"/>
      <c r="AC97" s="35" t="n"/>
      <c r="AD97" s="35" t="n"/>
      <c r="AE97" s="35" t="n"/>
      <c r="AF97" s="58" t="n"/>
      <c r="AG97" s="35" t="n"/>
      <c r="AH97" s="35" t="n"/>
      <c r="AI97" s="35" t="n"/>
      <c r="AJ97" s="58" t="n"/>
      <c r="AK97" s="58" t="n"/>
      <c r="AL97" s="35" t="n"/>
      <c r="AM97" s="35" t="n"/>
      <c r="AN97" s="59" t="n"/>
      <c r="AO97" s="59" t="n"/>
      <c r="AP97" s="29">
        <f>IFERROR(IF(A97="","",MAX(0,IF(AK97&lt;&gt;"",AK97-D97,TODAY()-D97))),"")</f>
        <v/>
      </c>
      <c r="AQ97" s="30">
        <f>IFERROR(IF(A97="","",IF(OR(N97="Closed",N97="Canceled"),"Complete",IF(AF97="","No Date Set",IF(AF97&lt;TODAY(),"Overdue",IF(AF97=TODAY(),"Due Today","Scheduled"))))),"")</f>
        <v/>
      </c>
      <c r="AR97" s="30">
        <f>IFERROR(IF(A97="","",TEXTJOIN(", ",TRUE,IF(AD97="","Missing Assigned Owner",""),IF(W97="","Missing Incident Summary",""),IF(AND(N97="Closed",AK97=""),"Closed Without Closure Date",""),IF(AND(AK97&lt;&gt;"",AK97&lt;D97),"Closure Date Before Incident Date",""),IF(AND(R97="Yes",S97=""),"Emergency Reference Missing",""),IF(AND(Q97="Yes",AG97=""),"Injury Follow-Up Needed",""),IF(AND(AM97="Yes",AN97="",AO97=""),"Financial Amount Missing",""),IF(AH97="Pending Review","Manager Review Pending",""),IF(D97&gt;TODAY(),"Future Incident Date",""))),"Check Formula")</f>
        <v/>
      </c>
      <c r="AS97" s="58" t="n"/>
      <c r="AT97" s="35" t="n"/>
    </row>
    <row r="98" ht="30" customHeight="1">
      <c r="A98" s="35" t="n"/>
      <c r="B98" s="35" t="n"/>
      <c r="C98" s="35" t="n"/>
      <c r="D98" s="58" t="n"/>
      <c r="E98" s="37" t="n"/>
      <c r="F98" s="58" t="n"/>
      <c r="G98" s="37" t="n"/>
      <c r="H98" s="35" t="n"/>
      <c r="I98" s="35" t="n"/>
      <c r="J98" s="35" t="n"/>
      <c r="K98" s="35" t="n"/>
      <c r="L98" s="35" t="n"/>
      <c r="M98" s="35" t="n"/>
      <c r="N98" s="35" t="n"/>
      <c r="O98" s="35" t="n"/>
      <c r="P98" s="35" t="n"/>
      <c r="Q98" s="35" t="n"/>
      <c r="R98" s="35" t="n"/>
      <c r="S98" s="35" t="n"/>
      <c r="T98" s="35" t="n"/>
      <c r="U98" s="35" t="n"/>
      <c r="V98" s="35" t="n"/>
      <c r="W98" s="35" t="n"/>
      <c r="X98" s="35" t="n"/>
      <c r="Y98" s="35" t="n"/>
      <c r="Z98" s="35" t="n"/>
      <c r="AA98" s="35" t="n"/>
      <c r="AB98" s="35" t="n"/>
      <c r="AC98" s="35" t="n"/>
      <c r="AD98" s="35" t="n"/>
      <c r="AE98" s="35" t="n"/>
      <c r="AF98" s="58" t="n"/>
      <c r="AG98" s="35" t="n"/>
      <c r="AH98" s="35" t="n"/>
      <c r="AI98" s="35" t="n"/>
      <c r="AJ98" s="58" t="n"/>
      <c r="AK98" s="58" t="n"/>
      <c r="AL98" s="35" t="n"/>
      <c r="AM98" s="35" t="n"/>
      <c r="AN98" s="59" t="n"/>
      <c r="AO98" s="59" t="n"/>
      <c r="AP98" s="29">
        <f>IFERROR(IF(A98="","",MAX(0,IF(AK98&lt;&gt;"",AK98-D98,TODAY()-D98))),"")</f>
        <v/>
      </c>
      <c r="AQ98" s="30">
        <f>IFERROR(IF(A98="","",IF(OR(N98="Closed",N98="Canceled"),"Complete",IF(AF98="","No Date Set",IF(AF98&lt;TODAY(),"Overdue",IF(AF98=TODAY(),"Due Today","Scheduled"))))),"")</f>
        <v/>
      </c>
      <c r="AR98" s="30">
        <f>IFERROR(IF(A98="","",TEXTJOIN(", ",TRUE,IF(AD98="","Missing Assigned Owner",""),IF(W98="","Missing Incident Summary",""),IF(AND(N98="Closed",AK98=""),"Closed Without Closure Date",""),IF(AND(AK98&lt;&gt;"",AK98&lt;D98),"Closure Date Before Incident Date",""),IF(AND(R98="Yes",S98=""),"Emergency Reference Missing",""),IF(AND(Q98="Yes",AG98=""),"Injury Follow-Up Needed",""),IF(AND(AM98="Yes",AN98="",AO98=""),"Financial Amount Missing",""),IF(AH98="Pending Review","Manager Review Pending",""),IF(D98&gt;TODAY(),"Future Incident Date",""))),"Check Formula")</f>
        <v/>
      </c>
      <c r="AS98" s="58" t="n"/>
      <c r="AT98" s="35" t="n"/>
    </row>
    <row r="99" ht="30" customHeight="1">
      <c r="A99" s="35" t="n"/>
      <c r="B99" s="35" t="n"/>
      <c r="C99" s="35" t="n"/>
      <c r="D99" s="58" t="n"/>
      <c r="E99" s="37" t="n"/>
      <c r="F99" s="58" t="n"/>
      <c r="G99" s="37" t="n"/>
      <c r="H99" s="35" t="n"/>
      <c r="I99" s="35" t="n"/>
      <c r="J99" s="35" t="n"/>
      <c r="K99" s="35" t="n"/>
      <c r="L99" s="35" t="n"/>
      <c r="M99" s="35" t="n"/>
      <c r="N99" s="35" t="n"/>
      <c r="O99" s="35" t="n"/>
      <c r="P99" s="35" t="n"/>
      <c r="Q99" s="35" t="n"/>
      <c r="R99" s="35" t="n"/>
      <c r="S99" s="35" t="n"/>
      <c r="T99" s="35" t="n"/>
      <c r="U99" s="35" t="n"/>
      <c r="V99" s="35" t="n"/>
      <c r="W99" s="35" t="n"/>
      <c r="X99" s="35" t="n"/>
      <c r="Y99" s="35" t="n"/>
      <c r="Z99" s="35" t="n"/>
      <c r="AA99" s="35" t="n"/>
      <c r="AB99" s="35" t="n"/>
      <c r="AC99" s="35" t="n"/>
      <c r="AD99" s="35" t="n"/>
      <c r="AE99" s="35" t="n"/>
      <c r="AF99" s="58" t="n"/>
      <c r="AG99" s="35" t="n"/>
      <c r="AH99" s="35" t="n"/>
      <c r="AI99" s="35" t="n"/>
      <c r="AJ99" s="58" t="n"/>
      <c r="AK99" s="58" t="n"/>
      <c r="AL99" s="35" t="n"/>
      <c r="AM99" s="35" t="n"/>
      <c r="AN99" s="59" t="n"/>
      <c r="AO99" s="59" t="n"/>
      <c r="AP99" s="29">
        <f>IFERROR(IF(A99="","",MAX(0,IF(AK99&lt;&gt;"",AK99-D99,TODAY()-D99))),"")</f>
        <v/>
      </c>
      <c r="AQ99" s="30">
        <f>IFERROR(IF(A99="","",IF(OR(N99="Closed",N99="Canceled"),"Complete",IF(AF99="","No Date Set",IF(AF99&lt;TODAY(),"Overdue",IF(AF99=TODAY(),"Due Today","Scheduled"))))),"")</f>
        <v/>
      </c>
      <c r="AR99" s="30">
        <f>IFERROR(IF(A99="","",TEXTJOIN(", ",TRUE,IF(AD99="","Missing Assigned Owner",""),IF(W99="","Missing Incident Summary",""),IF(AND(N99="Closed",AK99=""),"Closed Without Closure Date",""),IF(AND(AK99&lt;&gt;"",AK99&lt;D99),"Closure Date Before Incident Date",""),IF(AND(R99="Yes",S99=""),"Emergency Reference Missing",""),IF(AND(Q99="Yes",AG99=""),"Injury Follow-Up Needed",""),IF(AND(AM99="Yes",AN99="",AO99=""),"Financial Amount Missing",""),IF(AH99="Pending Review","Manager Review Pending",""),IF(D99&gt;TODAY(),"Future Incident Date",""))),"Check Formula")</f>
        <v/>
      </c>
      <c r="AS99" s="58" t="n"/>
      <c r="AT99" s="35" t="n"/>
    </row>
    <row r="100" ht="30" customHeight="1">
      <c r="A100" s="35" t="n"/>
      <c r="B100" s="35" t="n"/>
      <c r="C100" s="35" t="n"/>
      <c r="D100" s="58" t="n"/>
      <c r="E100" s="37" t="n"/>
      <c r="F100" s="58" t="n"/>
      <c r="G100" s="37" t="n"/>
      <c r="H100" s="35" t="n"/>
      <c r="I100" s="35" t="n"/>
      <c r="J100" s="35" t="n"/>
      <c r="K100" s="35" t="n"/>
      <c r="L100" s="35" t="n"/>
      <c r="M100" s="35" t="n"/>
      <c r="N100" s="35" t="n"/>
      <c r="O100" s="35" t="n"/>
      <c r="P100" s="35" t="n"/>
      <c r="Q100" s="35" t="n"/>
      <c r="R100" s="35" t="n"/>
      <c r="S100" s="35" t="n"/>
      <c r="T100" s="35" t="n"/>
      <c r="U100" s="35" t="n"/>
      <c r="V100" s="35" t="n"/>
      <c r="W100" s="35" t="n"/>
      <c r="X100" s="35" t="n"/>
      <c r="Y100" s="35" t="n"/>
      <c r="Z100" s="35" t="n"/>
      <c r="AA100" s="35" t="n"/>
      <c r="AB100" s="35" t="n"/>
      <c r="AC100" s="35" t="n"/>
      <c r="AD100" s="35" t="n"/>
      <c r="AE100" s="35" t="n"/>
      <c r="AF100" s="58" t="n"/>
      <c r="AG100" s="35" t="n"/>
      <c r="AH100" s="35" t="n"/>
      <c r="AI100" s="35" t="n"/>
      <c r="AJ100" s="58" t="n"/>
      <c r="AK100" s="58" t="n"/>
      <c r="AL100" s="35" t="n"/>
      <c r="AM100" s="35" t="n"/>
      <c r="AN100" s="59" t="n"/>
      <c r="AO100" s="59" t="n"/>
      <c r="AP100" s="29">
        <f>IFERROR(IF(A100="","",MAX(0,IF(AK100&lt;&gt;"",AK100-D100,TODAY()-D100))),"")</f>
        <v/>
      </c>
      <c r="AQ100" s="30">
        <f>IFERROR(IF(A100="","",IF(OR(N100="Closed",N100="Canceled"),"Complete",IF(AF100="","No Date Set",IF(AF100&lt;TODAY(),"Overdue",IF(AF100=TODAY(),"Due Today","Scheduled"))))),"")</f>
        <v/>
      </c>
      <c r="AR100" s="30">
        <f>IFERROR(IF(A100="","",TEXTJOIN(", ",TRUE,IF(AD100="","Missing Assigned Owner",""),IF(W100="","Missing Incident Summary",""),IF(AND(N100="Closed",AK100=""),"Closed Without Closure Date",""),IF(AND(AK100&lt;&gt;"",AK100&lt;D100),"Closure Date Before Incident Date",""),IF(AND(R100="Yes",S100=""),"Emergency Reference Missing",""),IF(AND(Q100="Yes",AG100=""),"Injury Follow-Up Needed",""),IF(AND(AM100="Yes",AN100="",AO100=""),"Financial Amount Missing",""),IF(AH100="Pending Review","Manager Review Pending",""),IF(D100&gt;TODAY(),"Future Incident Date",""))),"Check Formula")</f>
        <v/>
      </c>
      <c r="AS100" s="58" t="n"/>
      <c r="AT100" s="35" t="n"/>
    </row>
    <row r="101" ht="30" customHeight="1">
      <c r="A101" s="35" t="n"/>
      <c r="B101" s="35" t="n"/>
      <c r="C101" s="35" t="n"/>
      <c r="D101" s="58" t="n"/>
      <c r="E101" s="37" t="n"/>
      <c r="F101" s="58" t="n"/>
      <c r="G101" s="37" t="n"/>
      <c r="H101" s="35" t="n"/>
      <c r="I101" s="35" t="n"/>
      <c r="J101" s="35" t="n"/>
      <c r="K101" s="35" t="n"/>
      <c r="L101" s="35" t="n"/>
      <c r="M101" s="35" t="n"/>
      <c r="N101" s="35" t="n"/>
      <c r="O101" s="35" t="n"/>
      <c r="P101" s="35" t="n"/>
      <c r="Q101" s="35" t="n"/>
      <c r="R101" s="35" t="n"/>
      <c r="S101" s="35" t="n"/>
      <c r="T101" s="35" t="n"/>
      <c r="U101" s="35" t="n"/>
      <c r="V101" s="35" t="n"/>
      <c r="W101" s="35" t="n"/>
      <c r="X101" s="35" t="n"/>
      <c r="Y101" s="35" t="n"/>
      <c r="Z101" s="35" t="n"/>
      <c r="AA101" s="35" t="n"/>
      <c r="AB101" s="35" t="n"/>
      <c r="AC101" s="35" t="n"/>
      <c r="AD101" s="35" t="n"/>
      <c r="AE101" s="35" t="n"/>
      <c r="AF101" s="58" t="n"/>
      <c r="AG101" s="35" t="n"/>
      <c r="AH101" s="35" t="n"/>
      <c r="AI101" s="35" t="n"/>
      <c r="AJ101" s="58" t="n"/>
      <c r="AK101" s="58" t="n"/>
      <c r="AL101" s="35" t="n"/>
      <c r="AM101" s="35" t="n"/>
      <c r="AN101" s="59" t="n"/>
      <c r="AO101" s="59" t="n"/>
      <c r="AP101" s="29">
        <f>IFERROR(IF(A101="","",MAX(0,IF(AK101&lt;&gt;"",AK101-D101,TODAY()-D101))),"")</f>
        <v/>
      </c>
      <c r="AQ101" s="30">
        <f>IFERROR(IF(A101="","",IF(OR(N101="Closed",N101="Canceled"),"Complete",IF(AF101="","No Date Set",IF(AF101&lt;TODAY(),"Overdue",IF(AF101=TODAY(),"Due Today","Scheduled"))))),"")</f>
        <v/>
      </c>
      <c r="AR101" s="30">
        <f>IFERROR(IF(A101="","",TEXTJOIN(", ",TRUE,IF(AD101="","Missing Assigned Owner",""),IF(W101="","Missing Incident Summary",""),IF(AND(N101="Closed",AK101=""),"Closed Without Closure Date",""),IF(AND(AK101&lt;&gt;"",AK101&lt;D101),"Closure Date Before Incident Date",""),IF(AND(R101="Yes",S101=""),"Emergency Reference Missing",""),IF(AND(Q101="Yes",AG101=""),"Injury Follow-Up Needed",""),IF(AND(AM101="Yes",AN101="",AO101=""),"Financial Amount Missing",""),IF(AH101="Pending Review","Manager Review Pending",""),IF(D101&gt;TODAY(),"Future Incident Date",""))),"Check Formula")</f>
        <v/>
      </c>
      <c r="AS101" s="58" t="n"/>
      <c r="AT101" s="35" t="n"/>
    </row>
    <row r="102" ht="30" customHeight="1">
      <c r="A102" s="35" t="n"/>
      <c r="B102" s="35" t="n"/>
      <c r="C102" s="35" t="n"/>
      <c r="D102" s="58" t="n"/>
      <c r="E102" s="37" t="n"/>
      <c r="F102" s="58" t="n"/>
      <c r="G102" s="37" t="n"/>
      <c r="H102" s="35" t="n"/>
      <c r="I102" s="35" t="n"/>
      <c r="J102" s="35" t="n"/>
      <c r="K102" s="35" t="n"/>
      <c r="L102" s="35" t="n"/>
      <c r="M102" s="35" t="n"/>
      <c r="N102" s="35" t="n"/>
      <c r="O102" s="35" t="n"/>
      <c r="P102" s="35" t="n"/>
      <c r="Q102" s="35" t="n"/>
      <c r="R102" s="35" t="n"/>
      <c r="S102" s="35" t="n"/>
      <c r="T102" s="35" t="n"/>
      <c r="U102" s="35" t="n"/>
      <c r="V102" s="35" t="n"/>
      <c r="W102" s="35" t="n"/>
      <c r="X102" s="35" t="n"/>
      <c r="Y102" s="35" t="n"/>
      <c r="Z102" s="35" t="n"/>
      <c r="AA102" s="35" t="n"/>
      <c r="AB102" s="35" t="n"/>
      <c r="AC102" s="35" t="n"/>
      <c r="AD102" s="35" t="n"/>
      <c r="AE102" s="35" t="n"/>
      <c r="AF102" s="58" t="n"/>
      <c r="AG102" s="35" t="n"/>
      <c r="AH102" s="35" t="n"/>
      <c r="AI102" s="35" t="n"/>
      <c r="AJ102" s="58" t="n"/>
      <c r="AK102" s="58" t="n"/>
      <c r="AL102" s="35" t="n"/>
      <c r="AM102" s="35" t="n"/>
      <c r="AN102" s="59" t="n"/>
      <c r="AO102" s="59" t="n"/>
      <c r="AP102" s="29">
        <f>IFERROR(IF(A102="","",MAX(0,IF(AK102&lt;&gt;"",AK102-D102,TODAY()-D102))),"")</f>
        <v/>
      </c>
      <c r="AQ102" s="30">
        <f>IFERROR(IF(A102="","",IF(OR(N102="Closed",N102="Canceled"),"Complete",IF(AF102="","No Date Set",IF(AF102&lt;TODAY(),"Overdue",IF(AF102=TODAY(),"Due Today","Scheduled"))))),"")</f>
        <v/>
      </c>
      <c r="AR102" s="30">
        <f>IFERROR(IF(A102="","",TEXTJOIN(", ",TRUE,IF(AD102="","Missing Assigned Owner",""),IF(W102="","Missing Incident Summary",""),IF(AND(N102="Closed",AK102=""),"Closed Without Closure Date",""),IF(AND(AK102&lt;&gt;"",AK102&lt;D102),"Closure Date Before Incident Date",""),IF(AND(R102="Yes",S102=""),"Emergency Reference Missing",""),IF(AND(Q102="Yes",AG102=""),"Injury Follow-Up Needed",""),IF(AND(AM102="Yes",AN102="",AO102=""),"Financial Amount Missing",""),IF(AH102="Pending Review","Manager Review Pending",""),IF(D102&gt;TODAY(),"Future Incident Date",""))),"Check Formula")</f>
        <v/>
      </c>
      <c r="AS102" s="58" t="n"/>
      <c r="AT102" s="35" t="n"/>
    </row>
    <row r="103" ht="30" customHeight="1">
      <c r="A103" s="35" t="n"/>
      <c r="B103" s="35" t="n"/>
      <c r="C103" s="35" t="n"/>
      <c r="D103" s="58" t="n"/>
      <c r="E103" s="37" t="n"/>
      <c r="F103" s="58" t="n"/>
      <c r="G103" s="37" t="n"/>
      <c r="H103" s="35" t="n"/>
      <c r="I103" s="35" t="n"/>
      <c r="J103" s="35" t="n"/>
      <c r="K103" s="35" t="n"/>
      <c r="L103" s="35" t="n"/>
      <c r="M103" s="35" t="n"/>
      <c r="N103" s="35" t="n"/>
      <c r="O103" s="35" t="n"/>
      <c r="P103" s="35" t="n"/>
      <c r="Q103" s="35" t="n"/>
      <c r="R103" s="35" t="n"/>
      <c r="S103" s="35" t="n"/>
      <c r="T103" s="35" t="n"/>
      <c r="U103" s="35" t="n"/>
      <c r="V103" s="35" t="n"/>
      <c r="W103" s="35" t="n"/>
      <c r="X103" s="35" t="n"/>
      <c r="Y103" s="35" t="n"/>
      <c r="Z103" s="35" t="n"/>
      <c r="AA103" s="35" t="n"/>
      <c r="AB103" s="35" t="n"/>
      <c r="AC103" s="35" t="n"/>
      <c r="AD103" s="35" t="n"/>
      <c r="AE103" s="35" t="n"/>
      <c r="AF103" s="58" t="n"/>
      <c r="AG103" s="35" t="n"/>
      <c r="AH103" s="35" t="n"/>
      <c r="AI103" s="35" t="n"/>
      <c r="AJ103" s="58" t="n"/>
      <c r="AK103" s="58" t="n"/>
      <c r="AL103" s="35" t="n"/>
      <c r="AM103" s="35" t="n"/>
      <c r="AN103" s="59" t="n"/>
      <c r="AO103" s="59" t="n"/>
      <c r="AP103" s="29">
        <f>IFERROR(IF(A103="","",MAX(0,IF(AK103&lt;&gt;"",AK103-D103,TODAY()-D103))),"")</f>
        <v/>
      </c>
      <c r="AQ103" s="30">
        <f>IFERROR(IF(A103="","",IF(OR(N103="Closed",N103="Canceled"),"Complete",IF(AF103="","No Date Set",IF(AF103&lt;TODAY(),"Overdue",IF(AF103=TODAY(),"Due Today","Scheduled"))))),"")</f>
        <v/>
      </c>
      <c r="AR103" s="30">
        <f>IFERROR(IF(A103="","",TEXTJOIN(", ",TRUE,IF(AD103="","Missing Assigned Owner",""),IF(W103="","Missing Incident Summary",""),IF(AND(N103="Closed",AK103=""),"Closed Without Closure Date",""),IF(AND(AK103&lt;&gt;"",AK103&lt;D103),"Closure Date Before Incident Date",""),IF(AND(R103="Yes",S103=""),"Emergency Reference Missing",""),IF(AND(Q103="Yes",AG103=""),"Injury Follow-Up Needed",""),IF(AND(AM103="Yes",AN103="",AO103=""),"Financial Amount Missing",""),IF(AH103="Pending Review","Manager Review Pending",""),IF(D103&gt;TODAY(),"Future Incident Date",""))),"Check Formula")</f>
        <v/>
      </c>
      <c r="AS103" s="58" t="n"/>
      <c r="AT103" s="35" t="n"/>
    </row>
    <row r="104" ht="30" customHeight="1">
      <c r="A104" s="35" t="n"/>
      <c r="B104" s="35" t="n"/>
      <c r="C104" s="35" t="n"/>
      <c r="D104" s="58" t="n"/>
      <c r="E104" s="37" t="n"/>
      <c r="F104" s="58" t="n"/>
      <c r="G104" s="37" t="n"/>
      <c r="H104" s="35" t="n"/>
      <c r="I104" s="35" t="n"/>
      <c r="J104" s="35" t="n"/>
      <c r="K104" s="35" t="n"/>
      <c r="L104" s="35" t="n"/>
      <c r="M104" s="35" t="n"/>
      <c r="N104" s="35" t="n"/>
      <c r="O104" s="35" t="n"/>
      <c r="P104" s="35" t="n"/>
      <c r="Q104" s="35" t="n"/>
      <c r="R104" s="35" t="n"/>
      <c r="S104" s="35" t="n"/>
      <c r="T104" s="35" t="n"/>
      <c r="U104" s="35" t="n"/>
      <c r="V104" s="35" t="n"/>
      <c r="W104" s="35" t="n"/>
      <c r="X104" s="35" t="n"/>
      <c r="Y104" s="35" t="n"/>
      <c r="Z104" s="35" t="n"/>
      <c r="AA104" s="35" t="n"/>
      <c r="AB104" s="35" t="n"/>
      <c r="AC104" s="35" t="n"/>
      <c r="AD104" s="35" t="n"/>
      <c r="AE104" s="35" t="n"/>
      <c r="AF104" s="58" t="n"/>
      <c r="AG104" s="35" t="n"/>
      <c r="AH104" s="35" t="n"/>
      <c r="AI104" s="35" t="n"/>
      <c r="AJ104" s="58" t="n"/>
      <c r="AK104" s="58" t="n"/>
      <c r="AL104" s="35" t="n"/>
      <c r="AM104" s="35" t="n"/>
      <c r="AN104" s="59" t="n"/>
      <c r="AO104" s="59" t="n"/>
      <c r="AP104" s="29">
        <f>IFERROR(IF(A104="","",MAX(0,IF(AK104&lt;&gt;"",AK104-D104,TODAY()-D104))),"")</f>
        <v/>
      </c>
      <c r="AQ104" s="30">
        <f>IFERROR(IF(A104="","",IF(OR(N104="Closed",N104="Canceled"),"Complete",IF(AF104="","No Date Set",IF(AF104&lt;TODAY(),"Overdue",IF(AF104=TODAY(),"Due Today","Scheduled"))))),"")</f>
        <v/>
      </c>
      <c r="AR104" s="30">
        <f>IFERROR(IF(A104="","",TEXTJOIN(", ",TRUE,IF(AD104="","Missing Assigned Owner",""),IF(W104="","Missing Incident Summary",""),IF(AND(N104="Closed",AK104=""),"Closed Without Closure Date",""),IF(AND(AK104&lt;&gt;"",AK104&lt;D104),"Closure Date Before Incident Date",""),IF(AND(R104="Yes",S104=""),"Emergency Reference Missing",""),IF(AND(Q104="Yes",AG104=""),"Injury Follow-Up Needed",""),IF(AND(AM104="Yes",AN104="",AO104=""),"Financial Amount Missing",""),IF(AH104="Pending Review","Manager Review Pending",""),IF(D104&gt;TODAY(),"Future Incident Date",""))),"Check Formula")</f>
        <v/>
      </c>
      <c r="AS104" s="58" t="n"/>
      <c r="AT104" s="35" t="n"/>
    </row>
    <row r="105" ht="30" customHeight="1">
      <c r="A105" s="35" t="n"/>
      <c r="B105" s="35" t="n"/>
      <c r="C105" s="35" t="n"/>
      <c r="D105" s="58" t="n"/>
      <c r="E105" s="37" t="n"/>
      <c r="F105" s="58" t="n"/>
      <c r="G105" s="37" t="n"/>
      <c r="H105" s="35" t="n"/>
      <c r="I105" s="35" t="n"/>
      <c r="J105" s="35" t="n"/>
      <c r="K105" s="35" t="n"/>
      <c r="L105" s="35" t="n"/>
      <c r="M105" s="35" t="n"/>
      <c r="N105" s="35" t="n"/>
      <c r="O105" s="35" t="n"/>
      <c r="P105" s="35" t="n"/>
      <c r="Q105" s="35" t="n"/>
      <c r="R105" s="35" t="n"/>
      <c r="S105" s="35" t="n"/>
      <c r="T105" s="35" t="n"/>
      <c r="U105" s="35" t="n"/>
      <c r="V105" s="35" t="n"/>
      <c r="W105" s="35" t="n"/>
      <c r="X105" s="35" t="n"/>
      <c r="Y105" s="35" t="n"/>
      <c r="Z105" s="35" t="n"/>
      <c r="AA105" s="35" t="n"/>
      <c r="AB105" s="35" t="n"/>
      <c r="AC105" s="35" t="n"/>
      <c r="AD105" s="35" t="n"/>
      <c r="AE105" s="35" t="n"/>
      <c r="AF105" s="58" t="n"/>
      <c r="AG105" s="35" t="n"/>
      <c r="AH105" s="35" t="n"/>
      <c r="AI105" s="35" t="n"/>
      <c r="AJ105" s="58" t="n"/>
      <c r="AK105" s="58" t="n"/>
      <c r="AL105" s="35" t="n"/>
      <c r="AM105" s="35" t="n"/>
      <c r="AN105" s="59" t="n"/>
      <c r="AO105" s="59" t="n"/>
      <c r="AP105" s="29">
        <f>IFERROR(IF(A105="","",MAX(0,IF(AK105&lt;&gt;"",AK105-D105,TODAY()-D105))),"")</f>
        <v/>
      </c>
      <c r="AQ105" s="30">
        <f>IFERROR(IF(A105="","",IF(OR(N105="Closed",N105="Canceled"),"Complete",IF(AF105="","No Date Set",IF(AF105&lt;TODAY(),"Overdue",IF(AF105=TODAY(),"Due Today","Scheduled"))))),"")</f>
        <v/>
      </c>
      <c r="AR105" s="30">
        <f>IFERROR(IF(A105="","",TEXTJOIN(", ",TRUE,IF(AD105="","Missing Assigned Owner",""),IF(W105="","Missing Incident Summary",""),IF(AND(N105="Closed",AK105=""),"Closed Without Closure Date",""),IF(AND(AK105&lt;&gt;"",AK105&lt;D105),"Closure Date Before Incident Date",""),IF(AND(R105="Yes",S105=""),"Emergency Reference Missing",""),IF(AND(Q105="Yes",AG105=""),"Injury Follow-Up Needed",""),IF(AND(AM105="Yes",AN105="",AO105=""),"Financial Amount Missing",""),IF(AH105="Pending Review","Manager Review Pending",""),IF(D105&gt;TODAY(),"Future Incident Date",""))),"Check Formula")</f>
        <v/>
      </c>
      <c r="AS105" s="58" t="n"/>
      <c r="AT105" s="35" t="n"/>
    </row>
    <row r="106" ht="30" customHeight="1">
      <c r="A106" s="35" t="n"/>
      <c r="B106" s="35" t="n"/>
      <c r="C106" s="35" t="n"/>
      <c r="D106" s="58" t="n"/>
      <c r="E106" s="37" t="n"/>
      <c r="F106" s="58" t="n"/>
      <c r="G106" s="37" t="n"/>
      <c r="H106" s="35" t="n"/>
      <c r="I106" s="35" t="n"/>
      <c r="J106" s="35" t="n"/>
      <c r="K106" s="35" t="n"/>
      <c r="L106" s="35" t="n"/>
      <c r="M106" s="35" t="n"/>
      <c r="N106" s="35" t="n"/>
      <c r="O106" s="35" t="n"/>
      <c r="P106" s="35" t="n"/>
      <c r="Q106" s="35" t="n"/>
      <c r="R106" s="35" t="n"/>
      <c r="S106" s="35" t="n"/>
      <c r="T106" s="35" t="n"/>
      <c r="U106" s="35" t="n"/>
      <c r="V106" s="35" t="n"/>
      <c r="W106" s="35" t="n"/>
      <c r="X106" s="35" t="n"/>
      <c r="Y106" s="35" t="n"/>
      <c r="Z106" s="35" t="n"/>
      <c r="AA106" s="35" t="n"/>
      <c r="AB106" s="35" t="n"/>
      <c r="AC106" s="35" t="n"/>
      <c r="AD106" s="35" t="n"/>
      <c r="AE106" s="35" t="n"/>
      <c r="AF106" s="58" t="n"/>
      <c r="AG106" s="35" t="n"/>
      <c r="AH106" s="35" t="n"/>
      <c r="AI106" s="35" t="n"/>
      <c r="AJ106" s="58" t="n"/>
      <c r="AK106" s="58" t="n"/>
      <c r="AL106" s="35" t="n"/>
      <c r="AM106" s="35" t="n"/>
      <c r="AN106" s="59" t="n"/>
      <c r="AO106" s="59" t="n"/>
      <c r="AP106" s="29">
        <f>IFERROR(IF(A106="","",MAX(0,IF(AK106&lt;&gt;"",AK106-D106,TODAY()-D106))),"")</f>
        <v/>
      </c>
      <c r="AQ106" s="30">
        <f>IFERROR(IF(A106="","",IF(OR(N106="Closed",N106="Canceled"),"Complete",IF(AF106="","No Date Set",IF(AF106&lt;TODAY(),"Overdue",IF(AF106=TODAY(),"Due Today","Scheduled"))))),"")</f>
        <v/>
      </c>
      <c r="AR106" s="30">
        <f>IFERROR(IF(A106="","",TEXTJOIN(", ",TRUE,IF(AD106="","Missing Assigned Owner",""),IF(W106="","Missing Incident Summary",""),IF(AND(N106="Closed",AK106=""),"Closed Without Closure Date",""),IF(AND(AK106&lt;&gt;"",AK106&lt;D106),"Closure Date Before Incident Date",""),IF(AND(R106="Yes",S106=""),"Emergency Reference Missing",""),IF(AND(Q106="Yes",AG106=""),"Injury Follow-Up Needed",""),IF(AND(AM106="Yes",AN106="",AO106=""),"Financial Amount Missing",""),IF(AH106="Pending Review","Manager Review Pending",""),IF(D106&gt;TODAY(),"Future Incident Date",""))),"Check Formula")</f>
        <v/>
      </c>
      <c r="AS106" s="58" t="n"/>
      <c r="AT106" s="35" t="n"/>
    </row>
    <row r="107" ht="30" customHeight="1">
      <c r="A107" s="35" t="n"/>
      <c r="B107" s="35" t="n"/>
      <c r="C107" s="35" t="n"/>
      <c r="D107" s="58" t="n"/>
      <c r="E107" s="37" t="n"/>
      <c r="F107" s="58" t="n"/>
      <c r="G107" s="37" t="n"/>
      <c r="H107" s="35" t="n"/>
      <c r="I107" s="35" t="n"/>
      <c r="J107" s="35" t="n"/>
      <c r="K107" s="35" t="n"/>
      <c r="L107" s="35" t="n"/>
      <c r="M107" s="35" t="n"/>
      <c r="N107" s="35" t="n"/>
      <c r="O107" s="35" t="n"/>
      <c r="P107" s="35" t="n"/>
      <c r="Q107" s="35" t="n"/>
      <c r="R107" s="35" t="n"/>
      <c r="S107" s="35" t="n"/>
      <c r="T107" s="35" t="n"/>
      <c r="U107" s="35" t="n"/>
      <c r="V107" s="35" t="n"/>
      <c r="W107" s="35" t="n"/>
      <c r="X107" s="35" t="n"/>
      <c r="Y107" s="35" t="n"/>
      <c r="Z107" s="35" t="n"/>
      <c r="AA107" s="35" t="n"/>
      <c r="AB107" s="35" t="n"/>
      <c r="AC107" s="35" t="n"/>
      <c r="AD107" s="35" t="n"/>
      <c r="AE107" s="35" t="n"/>
      <c r="AF107" s="58" t="n"/>
      <c r="AG107" s="35" t="n"/>
      <c r="AH107" s="35" t="n"/>
      <c r="AI107" s="35" t="n"/>
      <c r="AJ107" s="58" t="n"/>
      <c r="AK107" s="58" t="n"/>
      <c r="AL107" s="35" t="n"/>
      <c r="AM107" s="35" t="n"/>
      <c r="AN107" s="59" t="n"/>
      <c r="AO107" s="59" t="n"/>
      <c r="AP107" s="29">
        <f>IFERROR(IF(A107="","",MAX(0,IF(AK107&lt;&gt;"",AK107-D107,TODAY()-D107))),"")</f>
        <v/>
      </c>
      <c r="AQ107" s="30">
        <f>IFERROR(IF(A107="","",IF(OR(N107="Closed",N107="Canceled"),"Complete",IF(AF107="","No Date Set",IF(AF107&lt;TODAY(),"Overdue",IF(AF107=TODAY(),"Due Today","Scheduled"))))),"")</f>
        <v/>
      </c>
      <c r="AR107" s="30">
        <f>IFERROR(IF(A107="","",TEXTJOIN(", ",TRUE,IF(AD107="","Missing Assigned Owner",""),IF(W107="","Missing Incident Summary",""),IF(AND(N107="Closed",AK107=""),"Closed Without Closure Date",""),IF(AND(AK107&lt;&gt;"",AK107&lt;D107),"Closure Date Before Incident Date",""),IF(AND(R107="Yes",S107=""),"Emergency Reference Missing",""),IF(AND(Q107="Yes",AG107=""),"Injury Follow-Up Needed",""),IF(AND(AM107="Yes",AN107="",AO107=""),"Financial Amount Missing",""),IF(AH107="Pending Review","Manager Review Pending",""),IF(D107&gt;TODAY(),"Future Incident Date",""))),"Check Formula")</f>
        <v/>
      </c>
      <c r="AS107" s="58" t="n"/>
      <c r="AT107" s="35" t="n"/>
    </row>
    <row r="108" ht="30" customHeight="1">
      <c r="A108" s="35" t="n"/>
      <c r="B108" s="35" t="n"/>
      <c r="C108" s="35" t="n"/>
      <c r="D108" s="58" t="n"/>
      <c r="E108" s="37" t="n"/>
      <c r="F108" s="58" t="n"/>
      <c r="G108" s="37" t="n"/>
      <c r="H108" s="35" t="n"/>
      <c r="I108" s="35" t="n"/>
      <c r="J108" s="35" t="n"/>
      <c r="K108" s="35" t="n"/>
      <c r="L108" s="35" t="n"/>
      <c r="M108" s="35" t="n"/>
      <c r="N108" s="35" t="n"/>
      <c r="O108" s="35" t="n"/>
      <c r="P108" s="35" t="n"/>
      <c r="Q108" s="35" t="n"/>
      <c r="R108" s="35" t="n"/>
      <c r="S108" s="35" t="n"/>
      <c r="T108" s="35" t="n"/>
      <c r="U108" s="35" t="n"/>
      <c r="V108" s="35" t="n"/>
      <c r="W108" s="35" t="n"/>
      <c r="X108" s="35" t="n"/>
      <c r="Y108" s="35" t="n"/>
      <c r="Z108" s="35" t="n"/>
      <c r="AA108" s="35" t="n"/>
      <c r="AB108" s="35" t="n"/>
      <c r="AC108" s="35" t="n"/>
      <c r="AD108" s="35" t="n"/>
      <c r="AE108" s="35" t="n"/>
      <c r="AF108" s="58" t="n"/>
      <c r="AG108" s="35" t="n"/>
      <c r="AH108" s="35" t="n"/>
      <c r="AI108" s="35" t="n"/>
      <c r="AJ108" s="58" t="n"/>
      <c r="AK108" s="58" t="n"/>
      <c r="AL108" s="35" t="n"/>
      <c r="AM108" s="35" t="n"/>
      <c r="AN108" s="59" t="n"/>
      <c r="AO108" s="59" t="n"/>
      <c r="AP108" s="29">
        <f>IFERROR(IF(A108="","",MAX(0,IF(AK108&lt;&gt;"",AK108-D108,TODAY()-D108))),"")</f>
        <v/>
      </c>
      <c r="AQ108" s="30">
        <f>IFERROR(IF(A108="","",IF(OR(N108="Closed",N108="Canceled"),"Complete",IF(AF108="","No Date Set",IF(AF108&lt;TODAY(),"Overdue",IF(AF108=TODAY(),"Due Today","Scheduled"))))),"")</f>
        <v/>
      </c>
      <c r="AR108" s="30">
        <f>IFERROR(IF(A108="","",TEXTJOIN(", ",TRUE,IF(AD108="","Missing Assigned Owner",""),IF(W108="","Missing Incident Summary",""),IF(AND(N108="Closed",AK108=""),"Closed Without Closure Date",""),IF(AND(AK108&lt;&gt;"",AK108&lt;D108),"Closure Date Before Incident Date",""),IF(AND(R108="Yes",S108=""),"Emergency Reference Missing",""),IF(AND(Q108="Yes",AG108=""),"Injury Follow-Up Needed",""),IF(AND(AM108="Yes",AN108="",AO108=""),"Financial Amount Missing",""),IF(AH108="Pending Review","Manager Review Pending",""),IF(D108&gt;TODAY(),"Future Incident Date",""))),"Check Formula")</f>
        <v/>
      </c>
      <c r="AS108" s="58" t="n"/>
      <c r="AT108" s="35" t="n"/>
    </row>
    <row r="109" ht="30" customHeight="1">
      <c r="A109" s="35" t="n"/>
      <c r="B109" s="35" t="n"/>
      <c r="C109" s="35" t="n"/>
      <c r="D109" s="58" t="n"/>
      <c r="E109" s="37" t="n"/>
      <c r="F109" s="58" t="n"/>
      <c r="G109" s="37" t="n"/>
      <c r="H109" s="35" t="n"/>
      <c r="I109" s="35" t="n"/>
      <c r="J109" s="35" t="n"/>
      <c r="K109" s="35" t="n"/>
      <c r="L109" s="35" t="n"/>
      <c r="M109" s="35" t="n"/>
      <c r="N109" s="35" t="n"/>
      <c r="O109" s="35" t="n"/>
      <c r="P109" s="35" t="n"/>
      <c r="Q109" s="35" t="n"/>
      <c r="R109" s="35" t="n"/>
      <c r="S109" s="35" t="n"/>
      <c r="T109" s="35" t="n"/>
      <c r="U109" s="35" t="n"/>
      <c r="V109" s="35" t="n"/>
      <c r="W109" s="35" t="n"/>
      <c r="X109" s="35" t="n"/>
      <c r="Y109" s="35" t="n"/>
      <c r="Z109" s="35" t="n"/>
      <c r="AA109" s="35" t="n"/>
      <c r="AB109" s="35" t="n"/>
      <c r="AC109" s="35" t="n"/>
      <c r="AD109" s="35" t="n"/>
      <c r="AE109" s="35" t="n"/>
      <c r="AF109" s="58" t="n"/>
      <c r="AG109" s="35" t="n"/>
      <c r="AH109" s="35" t="n"/>
      <c r="AI109" s="35" t="n"/>
      <c r="AJ109" s="58" t="n"/>
      <c r="AK109" s="58" t="n"/>
      <c r="AL109" s="35" t="n"/>
      <c r="AM109" s="35" t="n"/>
      <c r="AN109" s="59" t="n"/>
      <c r="AO109" s="59" t="n"/>
      <c r="AP109" s="29">
        <f>IFERROR(IF(A109="","",MAX(0,IF(AK109&lt;&gt;"",AK109-D109,TODAY()-D109))),"")</f>
        <v/>
      </c>
      <c r="AQ109" s="30">
        <f>IFERROR(IF(A109="","",IF(OR(N109="Closed",N109="Canceled"),"Complete",IF(AF109="","No Date Set",IF(AF109&lt;TODAY(),"Overdue",IF(AF109=TODAY(),"Due Today","Scheduled"))))),"")</f>
        <v/>
      </c>
      <c r="AR109" s="30">
        <f>IFERROR(IF(A109="","",TEXTJOIN(", ",TRUE,IF(AD109="","Missing Assigned Owner",""),IF(W109="","Missing Incident Summary",""),IF(AND(N109="Closed",AK109=""),"Closed Without Closure Date",""),IF(AND(AK109&lt;&gt;"",AK109&lt;D109),"Closure Date Before Incident Date",""),IF(AND(R109="Yes",S109=""),"Emergency Reference Missing",""),IF(AND(Q109="Yes",AG109=""),"Injury Follow-Up Needed",""),IF(AND(AM109="Yes",AN109="",AO109=""),"Financial Amount Missing",""),IF(AH109="Pending Review","Manager Review Pending",""),IF(D109&gt;TODAY(),"Future Incident Date",""))),"Check Formula")</f>
        <v/>
      </c>
      <c r="AS109" s="58" t="n"/>
      <c r="AT109" s="35" t="n"/>
    </row>
    <row r="110" ht="30" customHeight="1">
      <c r="A110" s="35" t="n"/>
      <c r="B110" s="35" t="n"/>
      <c r="C110" s="35" t="n"/>
      <c r="D110" s="58" t="n"/>
      <c r="E110" s="37" t="n"/>
      <c r="F110" s="58" t="n"/>
      <c r="G110" s="37" t="n"/>
      <c r="H110" s="35" t="n"/>
      <c r="I110" s="35" t="n"/>
      <c r="J110" s="35" t="n"/>
      <c r="K110" s="35" t="n"/>
      <c r="L110" s="35" t="n"/>
      <c r="M110" s="35" t="n"/>
      <c r="N110" s="35" t="n"/>
      <c r="O110" s="35" t="n"/>
      <c r="P110" s="35" t="n"/>
      <c r="Q110" s="35" t="n"/>
      <c r="R110" s="35" t="n"/>
      <c r="S110" s="35" t="n"/>
      <c r="T110" s="35" t="n"/>
      <c r="U110" s="35" t="n"/>
      <c r="V110" s="35" t="n"/>
      <c r="W110" s="35" t="n"/>
      <c r="X110" s="35" t="n"/>
      <c r="Y110" s="35" t="n"/>
      <c r="Z110" s="35" t="n"/>
      <c r="AA110" s="35" t="n"/>
      <c r="AB110" s="35" t="n"/>
      <c r="AC110" s="35" t="n"/>
      <c r="AD110" s="35" t="n"/>
      <c r="AE110" s="35" t="n"/>
      <c r="AF110" s="58" t="n"/>
      <c r="AG110" s="35" t="n"/>
      <c r="AH110" s="35" t="n"/>
      <c r="AI110" s="35" t="n"/>
      <c r="AJ110" s="58" t="n"/>
      <c r="AK110" s="58" t="n"/>
      <c r="AL110" s="35" t="n"/>
      <c r="AM110" s="35" t="n"/>
      <c r="AN110" s="59" t="n"/>
      <c r="AO110" s="59" t="n"/>
      <c r="AP110" s="29">
        <f>IFERROR(IF(A110="","",MAX(0,IF(AK110&lt;&gt;"",AK110-D110,TODAY()-D110))),"")</f>
        <v/>
      </c>
      <c r="AQ110" s="30">
        <f>IFERROR(IF(A110="","",IF(OR(N110="Closed",N110="Canceled"),"Complete",IF(AF110="","No Date Set",IF(AF110&lt;TODAY(),"Overdue",IF(AF110=TODAY(),"Due Today","Scheduled"))))),"")</f>
        <v/>
      </c>
      <c r="AR110" s="30">
        <f>IFERROR(IF(A110="","",TEXTJOIN(", ",TRUE,IF(AD110="","Missing Assigned Owner",""),IF(W110="","Missing Incident Summary",""),IF(AND(N110="Closed",AK110=""),"Closed Without Closure Date",""),IF(AND(AK110&lt;&gt;"",AK110&lt;D110),"Closure Date Before Incident Date",""),IF(AND(R110="Yes",S110=""),"Emergency Reference Missing",""),IF(AND(Q110="Yes",AG110=""),"Injury Follow-Up Needed",""),IF(AND(AM110="Yes",AN110="",AO110=""),"Financial Amount Missing",""),IF(AH110="Pending Review","Manager Review Pending",""),IF(D110&gt;TODAY(),"Future Incident Date",""))),"Check Formula")</f>
        <v/>
      </c>
      <c r="AS110" s="58" t="n"/>
      <c r="AT110" s="35" t="n"/>
    </row>
    <row r="111" ht="30" customHeight="1">
      <c r="A111" s="35" t="n"/>
      <c r="B111" s="35" t="n"/>
      <c r="C111" s="35" t="n"/>
      <c r="D111" s="58" t="n"/>
      <c r="E111" s="37" t="n"/>
      <c r="F111" s="58" t="n"/>
      <c r="G111" s="37" t="n"/>
      <c r="H111" s="35" t="n"/>
      <c r="I111" s="35" t="n"/>
      <c r="J111" s="35" t="n"/>
      <c r="K111" s="35" t="n"/>
      <c r="L111" s="35" t="n"/>
      <c r="M111" s="35" t="n"/>
      <c r="N111" s="35" t="n"/>
      <c r="O111" s="35" t="n"/>
      <c r="P111" s="35" t="n"/>
      <c r="Q111" s="35" t="n"/>
      <c r="R111" s="35" t="n"/>
      <c r="S111" s="35" t="n"/>
      <c r="T111" s="35" t="n"/>
      <c r="U111" s="35" t="n"/>
      <c r="V111" s="35" t="n"/>
      <c r="W111" s="35" t="n"/>
      <c r="X111" s="35" t="n"/>
      <c r="Y111" s="35" t="n"/>
      <c r="Z111" s="35" t="n"/>
      <c r="AA111" s="35" t="n"/>
      <c r="AB111" s="35" t="n"/>
      <c r="AC111" s="35" t="n"/>
      <c r="AD111" s="35" t="n"/>
      <c r="AE111" s="35" t="n"/>
      <c r="AF111" s="58" t="n"/>
      <c r="AG111" s="35" t="n"/>
      <c r="AH111" s="35" t="n"/>
      <c r="AI111" s="35" t="n"/>
      <c r="AJ111" s="58" t="n"/>
      <c r="AK111" s="58" t="n"/>
      <c r="AL111" s="35" t="n"/>
      <c r="AM111" s="35" t="n"/>
      <c r="AN111" s="59" t="n"/>
      <c r="AO111" s="59" t="n"/>
      <c r="AP111" s="29">
        <f>IFERROR(IF(A111="","",MAX(0,IF(AK111&lt;&gt;"",AK111-D111,TODAY()-D111))),"")</f>
        <v/>
      </c>
      <c r="AQ111" s="30">
        <f>IFERROR(IF(A111="","",IF(OR(N111="Closed",N111="Canceled"),"Complete",IF(AF111="","No Date Set",IF(AF111&lt;TODAY(),"Overdue",IF(AF111=TODAY(),"Due Today","Scheduled"))))),"")</f>
        <v/>
      </c>
      <c r="AR111" s="30">
        <f>IFERROR(IF(A111="","",TEXTJOIN(", ",TRUE,IF(AD111="","Missing Assigned Owner",""),IF(W111="","Missing Incident Summary",""),IF(AND(N111="Closed",AK111=""),"Closed Without Closure Date",""),IF(AND(AK111&lt;&gt;"",AK111&lt;D111),"Closure Date Before Incident Date",""),IF(AND(R111="Yes",S111=""),"Emergency Reference Missing",""),IF(AND(Q111="Yes",AG111=""),"Injury Follow-Up Needed",""),IF(AND(AM111="Yes",AN111="",AO111=""),"Financial Amount Missing",""),IF(AH111="Pending Review","Manager Review Pending",""),IF(D111&gt;TODAY(),"Future Incident Date",""))),"Check Formula")</f>
        <v/>
      </c>
      <c r="AS111" s="58" t="n"/>
      <c r="AT111" s="35" t="n"/>
    </row>
    <row r="112" ht="30" customHeight="1">
      <c r="A112" s="35" t="n"/>
      <c r="B112" s="35" t="n"/>
      <c r="C112" s="35" t="n"/>
      <c r="D112" s="58" t="n"/>
      <c r="E112" s="37" t="n"/>
      <c r="F112" s="58" t="n"/>
      <c r="G112" s="37" t="n"/>
      <c r="H112" s="35" t="n"/>
      <c r="I112" s="35" t="n"/>
      <c r="J112" s="35" t="n"/>
      <c r="K112" s="35" t="n"/>
      <c r="L112" s="35" t="n"/>
      <c r="M112" s="35" t="n"/>
      <c r="N112" s="35" t="n"/>
      <c r="O112" s="35" t="n"/>
      <c r="P112" s="35" t="n"/>
      <c r="Q112" s="35" t="n"/>
      <c r="R112" s="35" t="n"/>
      <c r="S112" s="35" t="n"/>
      <c r="T112" s="35" t="n"/>
      <c r="U112" s="35" t="n"/>
      <c r="V112" s="35" t="n"/>
      <c r="W112" s="35" t="n"/>
      <c r="X112" s="35" t="n"/>
      <c r="Y112" s="35" t="n"/>
      <c r="Z112" s="35" t="n"/>
      <c r="AA112" s="35" t="n"/>
      <c r="AB112" s="35" t="n"/>
      <c r="AC112" s="35" t="n"/>
      <c r="AD112" s="35" t="n"/>
      <c r="AE112" s="35" t="n"/>
      <c r="AF112" s="58" t="n"/>
      <c r="AG112" s="35" t="n"/>
      <c r="AH112" s="35" t="n"/>
      <c r="AI112" s="35" t="n"/>
      <c r="AJ112" s="58" t="n"/>
      <c r="AK112" s="58" t="n"/>
      <c r="AL112" s="35" t="n"/>
      <c r="AM112" s="35" t="n"/>
      <c r="AN112" s="59" t="n"/>
      <c r="AO112" s="59" t="n"/>
      <c r="AP112" s="29">
        <f>IFERROR(IF(A112="","",MAX(0,IF(AK112&lt;&gt;"",AK112-D112,TODAY()-D112))),"")</f>
        <v/>
      </c>
      <c r="AQ112" s="30">
        <f>IFERROR(IF(A112="","",IF(OR(N112="Closed",N112="Canceled"),"Complete",IF(AF112="","No Date Set",IF(AF112&lt;TODAY(),"Overdue",IF(AF112=TODAY(),"Due Today","Scheduled"))))),"")</f>
        <v/>
      </c>
      <c r="AR112" s="30">
        <f>IFERROR(IF(A112="","",TEXTJOIN(", ",TRUE,IF(AD112="","Missing Assigned Owner",""),IF(W112="","Missing Incident Summary",""),IF(AND(N112="Closed",AK112=""),"Closed Without Closure Date",""),IF(AND(AK112&lt;&gt;"",AK112&lt;D112),"Closure Date Before Incident Date",""),IF(AND(R112="Yes",S112=""),"Emergency Reference Missing",""),IF(AND(Q112="Yes",AG112=""),"Injury Follow-Up Needed",""),IF(AND(AM112="Yes",AN112="",AO112=""),"Financial Amount Missing",""),IF(AH112="Pending Review","Manager Review Pending",""),IF(D112&gt;TODAY(),"Future Incident Date",""))),"Check Formula")</f>
        <v/>
      </c>
      <c r="AS112" s="58" t="n"/>
      <c r="AT112" s="35" t="n"/>
    </row>
    <row r="113" ht="30" customHeight="1">
      <c r="A113" s="35" t="n"/>
      <c r="B113" s="35" t="n"/>
      <c r="C113" s="35" t="n"/>
      <c r="D113" s="58" t="n"/>
      <c r="E113" s="37" t="n"/>
      <c r="F113" s="58" t="n"/>
      <c r="G113" s="37" t="n"/>
      <c r="H113" s="35" t="n"/>
      <c r="I113" s="35" t="n"/>
      <c r="J113" s="35" t="n"/>
      <c r="K113" s="35" t="n"/>
      <c r="L113" s="35" t="n"/>
      <c r="M113" s="35" t="n"/>
      <c r="N113" s="35" t="n"/>
      <c r="O113" s="35" t="n"/>
      <c r="P113" s="35" t="n"/>
      <c r="Q113" s="35" t="n"/>
      <c r="R113" s="35" t="n"/>
      <c r="S113" s="35" t="n"/>
      <c r="T113" s="35" t="n"/>
      <c r="U113" s="35" t="n"/>
      <c r="V113" s="35" t="n"/>
      <c r="W113" s="35" t="n"/>
      <c r="X113" s="35" t="n"/>
      <c r="Y113" s="35" t="n"/>
      <c r="Z113" s="35" t="n"/>
      <c r="AA113" s="35" t="n"/>
      <c r="AB113" s="35" t="n"/>
      <c r="AC113" s="35" t="n"/>
      <c r="AD113" s="35" t="n"/>
      <c r="AE113" s="35" t="n"/>
      <c r="AF113" s="58" t="n"/>
      <c r="AG113" s="35" t="n"/>
      <c r="AH113" s="35" t="n"/>
      <c r="AI113" s="35" t="n"/>
      <c r="AJ113" s="58" t="n"/>
      <c r="AK113" s="58" t="n"/>
      <c r="AL113" s="35" t="n"/>
      <c r="AM113" s="35" t="n"/>
      <c r="AN113" s="59" t="n"/>
      <c r="AO113" s="59" t="n"/>
      <c r="AP113" s="29">
        <f>IFERROR(IF(A113="","",MAX(0,IF(AK113&lt;&gt;"",AK113-D113,TODAY()-D113))),"")</f>
        <v/>
      </c>
      <c r="AQ113" s="30">
        <f>IFERROR(IF(A113="","",IF(OR(N113="Closed",N113="Canceled"),"Complete",IF(AF113="","No Date Set",IF(AF113&lt;TODAY(),"Overdue",IF(AF113=TODAY(),"Due Today","Scheduled"))))),"")</f>
        <v/>
      </c>
      <c r="AR113" s="30">
        <f>IFERROR(IF(A113="","",TEXTJOIN(", ",TRUE,IF(AD113="","Missing Assigned Owner",""),IF(W113="","Missing Incident Summary",""),IF(AND(N113="Closed",AK113=""),"Closed Without Closure Date",""),IF(AND(AK113&lt;&gt;"",AK113&lt;D113),"Closure Date Before Incident Date",""),IF(AND(R113="Yes",S113=""),"Emergency Reference Missing",""),IF(AND(Q113="Yes",AG113=""),"Injury Follow-Up Needed",""),IF(AND(AM113="Yes",AN113="",AO113=""),"Financial Amount Missing",""),IF(AH113="Pending Review","Manager Review Pending",""),IF(D113&gt;TODAY(),"Future Incident Date",""))),"Check Formula")</f>
        <v/>
      </c>
      <c r="AS113" s="58" t="n"/>
      <c r="AT113" s="35" t="n"/>
    </row>
    <row r="114" ht="30" customHeight="1">
      <c r="A114" s="35" t="n"/>
      <c r="B114" s="35" t="n"/>
      <c r="C114" s="35" t="n"/>
      <c r="D114" s="58" t="n"/>
      <c r="E114" s="37" t="n"/>
      <c r="F114" s="58" t="n"/>
      <c r="G114" s="37" t="n"/>
      <c r="H114" s="35" t="n"/>
      <c r="I114" s="35" t="n"/>
      <c r="J114" s="35" t="n"/>
      <c r="K114" s="35" t="n"/>
      <c r="L114" s="35" t="n"/>
      <c r="M114" s="35" t="n"/>
      <c r="N114" s="35" t="n"/>
      <c r="O114" s="35" t="n"/>
      <c r="P114" s="35" t="n"/>
      <c r="Q114" s="35" t="n"/>
      <c r="R114" s="35" t="n"/>
      <c r="S114" s="35" t="n"/>
      <c r="T114" s="35" t="n"/>
      <c r="U114" s="35" t="n"/>
      <c r="V114" s="35" t="n"/>
      <c r="W114" s="35" t="n"/>
      <c r="X114" s="35" t="n"/>
      <c r="Y114" s="35" t="n"/>
      <c r="Z114" s="35" t="n"/>
      <c r="AA114" s="35" t="n"/>
      <c r="AB114" s="35" t="n"/>
      <c r="AC114" s="35" t="n"/>
      <c r="AD114" s="35" t="n"/>
      <c r="AE114" s="35" t="n"/>
      <c r="AF114" s="58" t="n"/>
      <c r="AG114" s="35" t="n"/>
      <c r="AH114" s="35" t="n"/>
      <c r="AI114" s="35" t="n"/>
      <c r="AJ114" s="58" t="n"/>
      <c r="AK114" s="58" t="n"/>
      <c r="AL114" s="35" t="n"/>
      <c r="AM114" s="35" t="n"/>
      <c r="AN114" s="59" t="n"/>
      <c r="AO114" s="59" t="n"/>
      <c r="AP114" s="29">
        <f>IFERROR(IF(A114="","",MAX(0,IF(AK114&lt;&gt;"",AK114-D114,TODAY()-D114))),"")</f>
        <v/>
      </c>
      <c r="AQ114" s="30">
        <f>IFERROR(IF(A114="","",IF(OR(N114="Closed",N114="Canceled"),"Complete",IF(AF114="","No Date Set",IF(AF114&lt;TODAY(),"Overdue",IF(AF114=TODAY(),"Due Today","Scheduled"))))),"")</f>
        <v/>
      </c>
      <c r="AR114" s="30">
        <f>IFERROR(IF(A114="","",TEXTJOIN(", ",TRUE,IF(AD114="","Missing Assigned Owner",""),IF(W114="","Missing Incident Summary",""),IF(AND(N114="Closed",AK114=""),"Closed Without Closure Date",""),IF(AND(AK114&lt;&gt;"",AK114&lt;D114),"Closure Date Before Incident Date",""),IF(AND(R114="Yes",S114=""),"Emergency Reference Missing",""),IF(AND(Q114="Yes",AG114=""),"Injury Follow-Up Needed",""),IF(AND(AM114="Yes",AN114="",AO114=""),"Financial Amount Missing",""),IF(AH114="Pending Review","Manager Review Pending",""),IF(D114&gt;TODAY(),"Future Incident Date",""))),"Check Formula")</f>
        <v/>
      </c>
      <c r="AS114" s="58" t="n"/>
      <c r="AT114" s="35" t="n"/>
    </row>
    <row r="115" ht="30" customHeight="1">
      <c r="A115" s="35" t="n"/>
      <c r="B115" s="35" t="n"/>
      <c r="C115" s="35" t="n"/>
      <c r="D115" s="58" t="n"/>
      <c r="E115" s="37" t="n"/>
      <c r="F115" s="58" t="n"/>
      <c r="G115" s="37" t="n"/>
      <c r="H115" s="35" t="n"/>
      <c r="I115" s="35" t="n"/>
      <c r="J115" s="35" t="n"/>
      <c r="K115" s="35" t="n"/>
      <c r="L115" s="35" t="n"/>
      <c r="M115" s="35" t="n"/>
      <c r="N115" s="35" t="n"/>
      <c r="O115" s="35" t="n"/>
      <c r="P115" s="35" t="n"/>
      <c r="Q115" s="35" t="n"/>
      <c r="R115" s="35" t="n"/>
      <c r="S115" s="35" t="n"/>
      <c r="T115" s="35" t="n"/>
      <c r="U115" s="35" t="n"/>
      <c r="V115" s="35" t="n"/>
      <c r="W115" s="35" t="n"/>
      <c r="X115" s="35" t="n"/>
      <c r="Y115" s="35" t="n"/>
      <c r="Z115" s="35" t="n"/>
      <c r="AA115" s="35" t="n"/>
      <c r="AB115" s="35" t="n"/>
      <c r="AC115" s="35" t="n"/>
      <c r="AD115" s="35" t="n"/>
      <c r="AE115" s="35" t="n"/>
      <c r="AF115" s="58" t="n"/>
      <c r="AG115" s="35" t="n"/>
      <c r="AH115" s="35" t="n"/>
      <c r="AI115" s="35" t="n"/>
      <c r="AJ115" s="58" t="n"/>
      <c r="AK115" s="58" t="n"/>
      <c r="AL115" s="35" t="n"/>
      <c r="AM115" s="35" t="n"/>
      <c r="AN115" s="59" t="n"/>
      <c r="AO115" s="59" t="n"/>
      <c r="AP115" s="29">
        <f>IFERROR(IF(A115="","",MAX(0,IF(AK115&lt;&gt;"",AK115-D115,TODAY()-D115))),"")</f>
        <v/>
      </c>
      <c r="AQ115" s="30">
        <f>IFERROR(IF(A115="","",IF(OR(N115="Closed",N115="Canceled"),"Complete",IF(AF115="","No Date Set",IF(AF115&lt;TODAY(),"Overdue",IF(AF115=TODAY(),"Due Today","Scheduled"))))),"")</f>
        <v/>
      </c>
      <c r="AR115" s="30">
        <f>IFERROR(IF(A115="","",TEXTJOIN(", ",TRUE,IF(AD115="","Missing Assigned Owner",""),IF(W115="","Missing Incident Summary",""),IF(AND(N115="Closed",AK115=""),"Closed Without Closure Date",""),IF(AND(AK115&lt;&gt;"",AK115&lt;D115),"Closure Date Before Incident Date",""),IF(AND(R115="Yes",S115=""),"Emergency Reference Missing",""),IF(AND(Q115="Yes",AG115=""),"Injury Follow-Up Needed",""),IF(AND(AM115="Yes",AN115="",AO115=""),"Financial Amount Missing",""),IF(AH115="Pending Review","Manager Review Pending",""),IF(D115&gt;TODAY(),"Future Incident Date",""))),"Check Formula")</f>
        <v/>
      </c>
      <c r="AS115" s="58" t="n"/>
      <c r="AT115" s="35" t="n"/>
    </row>
    <row r="116" ht="30" customHeight="1">
      <c r="A116" s="35" t="n"/>
      <c r="B116" s="35" t="n"/>
      <c r="C116" s="35" t="n"/>
      <c r="D116" s="58" t="n"/>
      <c r="E116" s="37" t="n"/>
      <c r="F116" s="58" t="n"/>
      <c r="G116" s="37" t="n"/>
      <c r="H116" s="35" t="n"/>
      <c r="I116" s="35" t="n"/>
      <c r="J116" s="35" t="n"/>
      <c r="K116" s="35" t="n"/>
      <c r="L116" s="35" t="n"/>
      <c r="M116" s="35" t="n"/>
      <c r="N116" s="35" t="n"/>
      <c r="O116" s="35" t="n"/>
      <c r="P116" s="35" t="n"/>
      <c r="Q116" s="35" t="n"/>
      <c r="R116" s="35" t="n"/>
      <c r="S116" s="35" t="n"/>
      <c r="T116" s="35" t="n"/>
      <c r="U116" s="35" t="n"/>
      <c r="V116" s="35" t="n"/>
      <c r="W116" s="35" t="n"/>
      <c r="X116" s="35" t="n"/>
      <c r="Y116" s="35" t="n"/>
      <c r="Z116" s="35" t="n"/>
      <c r="AA116" s="35" t="n"/>
      <c r="AB116" s="35" t="n"/>
      <c r="AC116" s="35" t="n"/>
      <c r="AD116" s="35" t="n"/>
      <c r="AE116" s="35" t="n"/>
      <c r="AF116" s="58" t="n"/>
      <c r="AG116" s="35" t="n"/>
      <c r="AH116" s="35" t="n"/>
      <c r="AI116" s="35" t="n"/>
      <c r="AJ116" s="58" t="n"/>
      <c r="AK116" s="58" t="n"/>
      <c r="AL116" s="35" t="n"/>
      <c r="AM116" s="35" t="n"/>
      <c r="AN116" s="59" t="n"/>
      <c r="AO116" s="59" t="n"/>
      <c r="AP116" s="29">
        <f>IFERROR(IF(A116="","",MAX(0,IF(AK116&lt;&gt;"",AK116-D116,TODAY()-D116))),"")</f>
        <v/>
      </c>
      <c r="AQ116" s="30">
        <f>IFERROR(IF(A116="","",IF(OR(N116="Closed",N116="Canceled"),"Complete",IF(AF116="","No Date Set",IF(AF116&lt;TODAY(),"Overdue",IF(AF116=TODAY(),"Due Today","Scheduled"))))),"")</f>
        <v/>
      </c>
      <c r="AR116" s="30">
        <f>IFERROR(IF(A116="","",TEXTJOIN(", ",TRUE,IF(AD116="","Missing Assigned Owner",""),IF(W116="","Missing Incident Summary",""),IF(AND(N116="Closed",AK116=""),"Closed Without Closure Date",""),IF(AND(AK116&lt;&gt;"",AK116&lt;D116),"Closure Date Before Incident Date",""),IF(AND(R116="Yes",S116=""),"Emergency Reference Missing",""),IF(AND(Q116="Yes",AG116=""),"Injury Follow-Up Needed",""),IF(AND(AM116="Yes",AN116="",AO116=""),"Financial Amount Missing",""),IF(AH116="Pending Review","Manager Review Pending",""),IF(D116&gt;TODAY(),"Future Incident Date",""))),"Check Formula")</f>
        <v/>
      </c>
      <c r="AS116" s="58" t="n"/>
      <c r="AT116" s="35" t="n"/>
    </row>
    <row r="117" ht="30" customHeight="1">
      <c r="A117" s="35" t="n"/>
      <c r="B117" s="35" t="n"/>
      <c r="C117" s="35" t="n"/>
      <c r="D117" s="58" t="n"/>
      <c r="E117" s="37" t="n"/>
      <c r="F117" s="58" t="n"/>
      <c r="G117" s="37" t="n"/>
      <c r="H117" s="35" t="n"/>
      <c r="I117" s="35" t="n"/>
      <c r="J117" s="35" t="n"/>
      <c r="K117" s="35" t="n"/>
      <c r="L117" s="35" t="n"/>
      <c r="M117" s="35" t="n"/>
      <c r="N117" s="35" t="n"/>
      <c r="O117" s="35" t="n"/>
      <c r="P117" s="35" t="n"/>
      <c r="Q117" s="35" t="n"/>
      <c r="R117" s="35" t="n"/>
      <c r="S117" s="35" t="n"/>
      <c r="T117" s="35" t="n"/>
      <c r="U117" s="35" t="n"/>
      <c r="V117" s="35" t="n"/>
      <c r="W117" s="35" t="n"/>
      <c r="X117" s="35" t="n"/>
      <c r="Y117" s="35" t="n"/>
      <c r="Z117" s="35" t="n"/>
      <c r="AA117" s="35" t="n"/>
      <c r="AB117" s="35" t="n"/>
      <c r="AC117" s="35" t="n"/>
      <c r="AD117" s="35" t="n"/>
      <c r="AE117" s="35" t="n"/>
      <c r="AF117" s="58" t="n"/>
      <c r="AG117" s="35" t="n"/>
      <c r="AH117" s="35" t="n"/>
      <c r="AI117" s="35" t="n"/>
      <c r="AJ117" s="58" t="n"/>
      <c r="AK117" s="58" t="n"/>
      <c r="AL117" s="35" t="n"/>
      <c r="AM117" s="35" t="n"/>
      <c r="AN117" s="59" t="n"/>
      <c r="AO117" s="59" t="n"/>
      <c r="AP117" s="29">
        <f>IFERROR(IF(A117="","",MAX(0,IF(AK117&lt;&gt;"",AK117-D117,TODAY()-D117))),"")</f>
        <v/>
      </c>
      <c r="AQ117" s="30">
        <f>IFERROR(IF(A117="","",IF(OR(N117="Closed",N117="Canceled"),"Complete",IF(AF117="","No Date Set",IF(AF117&lt;TODAY(),"Overdue",IF(AF117=TODAY(),"Due Today","Scheduled"))))),"")</f>
        <v/>
      </c>
      <c r="AR117" s="30">
        <f>IFERROR(IF(A117="","",TEXTJOIN(", ",TRUE,IF(AD117="","Missing Assigned Owner",""),IF(W117="","Missing Incident Summary",""),IF(AND(N117="Closed",AK117=""),"Closed Without Closure Date",""),IF(AND(AK117&lt;&gt;"",AK117&lt;D117),"Closure Date Before Incident Date",""),IF(AND(R117="Yes",S117=""),"Emergency Reference Missing",""),IF(AND(Q117="Yes",AG117=""),"Injury Follow-Up Needed",""),IF(AND(AM117="Yes",AN117="",AO117=""),"Financial Amount Missing",""),IF(AH117="Pending Review","Manager Review Pending",""),IF(D117&gt;TODAY(),"Future Incident Date",""))),"Check Formula")</f>
        <v/>
      </c>
      <c r="AS117" s="58" t="n"/>
      <c r="AT117" s="35" t="n"/>
    </row>
    <row r="118" ht="30" customHeight="1">
      <c r="A118" s="35" t="n"/>
      <c r="B118" s="35" t="n"/>
      <c r="C118" s="35" t="n"/>
      <c r="D118" s="58" t="n"/>
      <c r="E118" s="37" t="n"/>
      <c r="F118" s="58" t="n"/>
      <c r="G118" s="37" t="n"/>
      <c r="H118" s="35" t="n"/>
      <c r="I118" s="35" t="n"/>
      <c r="J118" s="35" t="n"/>
      <c r="K118" s="35" t="n"/>
      <c r="L118" s="35" t="n"/>
      <c r="M118" s="35" t="n"/>
      <c r="N118" s="35" t="n"/>
      <c r="O118" s="35" t="n"/>
      <c r="P118" s="35" t="n"/>
      <c r="Q118" s="35" t="n"/>
      <c r="R118" s="35" t="n"/>
      <c r="S118" s="35" t="n"/>
      <c r="T118" s="35" t="n"/>
      <c r="U118" s="35" t="n"/>
      <c r="V118" s="35" t="n"/>
      <c r="W118" s="35" t="n"/>
      <c r="X118" s="35" t="n"/>
      <c r="Y118" s="35" t="n"/>
      <c r="Z118" s="35" t="n"/>
      <c r="AA118" s="35" t="n"/>
      <c r="AB118" s="35" t="n"/>
      <c r="AC118" s="35" t="n"/>
      <c r="AD118" s="35" t="n"/>
      <c r="AE118" s="35" t="n"/>
      <c r="AF118" s="58" t="n"/>
      <c r="AG118" s="35" t="n"/>
      <c r="AH118" s="35" t="n"/>
      <c r="AI118" s="35" t="n"/>
      <c r="AJ118" s="58" t="n"/>
      <c r="AK118" s="58" t="n"/>
      <c r="AL118" s="35" t="n"/>
      <c r="AM118" s="35" t="n"/>
      <c r="AN118" s="59" t="n"/>
      <c r="AO118" s="59" t="n"/>
      <c r="AP118" s="29">
        <f>IFERROR(IF(A118="","",MAX(0,IF(AK118&lt;&gt;"",AK118-D118,TODAY()-D118))),"")</f>
        <v/>
      </c>
      <c r="AQ118" s="30">
        <f>IFERROR(IF(A118="","",IF(OR(N118="Closed",N118="Canceled"),"Complete",IF(AF118="","No Date Set",IF(AF118&lt;TODAY(),"Overdue",IF(AF118=TODAY(),"Due Today","Scheduled"))))),"")</f>
        <v/>
      </c>
      <c r="AR118" s="30">
        <f>IFERROR(IF(A118="","",TEXTJOIN(", ",TRUE,IF(AD118="","Missing Assigned Owner",""),IF(W118="","Missing Incident Summary",""),IF(AND(N118="Closed",AK118=""),"Closed Without Closure Date",""),IF(AND(AK118&lt;&gt;"",AK118&lt;D118),"Closure Date Before Incident Date",""),IF(AND(R118="Yes",S118=""),"Emergency Reference Missing",""),IF(AND(Q118="Yes",AG118=""),"Injury Follow-Up Needed",""),IF(AND(AM118="Yes",AN118="",AO118=""),"Financial Amount Missing",""),IF(AH118="Pending Review","Manager Review Pending",""),IF(D118&gt;TODAY(),"Future Incident Date",""))),"Check Formula")</f>
        <v/>
      </c>
      <c r="AS118" s="58" t="n"/>
      <c r="AT118" s="35" t="n"/>
    </row>
    <row r="119" ht="30" customHeight="1">
      <c r="A119" s="35" t="n"/>
      <c r="B119" s="35" t="n"/>
      <c r="C119" s="35" t="n"/>
      <c r="D119" s="58" t="n"/>
      <c r="E119" s="37" t="n"/>
      <c r="F119" s="58" t="n"/>
      <c r="G119" s="37" t="n"/>
      <c r="H119" s="35" t="n"/>
      <c r="I119" s="35" t="n"/>
      <c r="J119" s="35" t="n"/>
      <c r="K119" s="35" t="n"/>
      <c r="L119" s="35" t="n"/>
      <c r="M119" s="35" t="n"/>
      <c r="N119" s="35" t="n"/>
      <c r="O119" s="35" t="n"/>
      <c r="P119" s="35" t="n"/>
      <c r="Q119" s="35" t="n"/>
      <c r="R119" s="35" t="n"/>
      <c r="S119" s="35" t="n"/>
      <c r="T119" s="35" t="n"/>
      <c r="U119" s="35" t="n"/>
      <c r="V119" s="35" t="n"/>
      <c r="W119" s="35" t="n"/>
      <c r="X119" s="35" t="n"/>
      <c r="Y119" s="35" t="n"/>
      <c r="Z119" s="35" t="n"/>
      <c r="AA119" s="35" t="n"/>
      <c r="AB119" s="35" t="n"/>
      <c r="AC119" s="35" t="n"/>
      <c r="AD119" s="35" t="n"/>
      <c r="AE119" s="35" t="n"/>
      <c r="AF119" s="58" t="n"/>
      <c r="AG119" s="35" t="n"/>
      <c r="AH119" s="35" t="n"/>
      <c r="AI119" s="35" t="n"/>
      <c r="AJ119" s="58" t="n"/>
      <c r="AK119" s="58" t="n"/>
      <c r="AL119" s="35" t="n"/>
      <c r="AM119" s="35" t="n"/>
      <c r="AN119" s="59" t="n"/>
      <c r="AO119" s="59" t="n"/>
      <c r="AP119" s="29">
        <f>IFERROR(IF(A119="","",MAX(0,IF(AK119&lt;&gt;"",AK119-D119,TODAY()-D119))),"")</f>
        <v/>
      </c>
      <c r="AQ119" s="30">
        <f>IFERROR(IF(A119="","",IF(OR(N119="Closed",N119="Canceled"),"Complete",IF(AF119="","No Date Set",IF(AF119&lt;TODAY(),"Overdue",IF(AF119=TODAY(),"Due Today","Scheduled"))))),"")</f>
        <v/>
      </c>
      <c r="AR119" s="30">
        <f>IFERROR(IF(A119="","",TEXTJOIN(", ",TRUE,IF(AD119="","Missing Assigned Owner",""),IF(W119="","Missing Incident Summary",""),IF(AND(N119="Closed",AK119=""),"Closed Without Closure Date",""),IF(AND(AK119&lt;&gt;"",AK119&lt;D119),"Closure Date Before Incident Date",""),IF(AND(R119="Yes",S119=""),"Emergency Reference Missing",""),IF(AND(Q119="Yes",AG119=""),"Injury Follow-Up Needed",""),IF(AND(AM119="Yes",AN119="",AO119=""),"Financial Amount Missing",""),IF(AH119="Pending Review","Manager Review Pending",""),IF(D119&gt;TODAY(),"Future Incident Date",""))),"Check Formula")</f>
        <v/>
      </c>
      <c r="AS119" s="58" t="n"/>
      <c r="AT119" s="35" t="n"/>
    </row>
    <row r="120" ht="30" customHeight="1">
      <c r="A120" s="35" t="n"/>
      <c r="B120" s="35" t="n"/>
      <c r="C120" s="35" t="n"/>
      <c r="D120" s="58" t="n"/>
      <c r="E120" s="37" t="n"/>
      <c r="F120" s="58" t="n"/>
      <c r="G120" s="37" t="n"/>
      <c r="H120" s="35" t="n"/>
      <c r="I120" s="35" t="n"/>
      <c r="J120" s="35" t="n"/>
      <c r="K120" s="35" t="n"/>
      <c r="L120" s="35" t="n"/>
      <c r="M120" s="35" t="n"/>
      <c r="N120" s="35" t="n"/>
      <c r="O120" s="35" t="n"/>
      <c r="P120" s="35" t="n"/>
      <c r="Q120" s="35" t="n"/>
      <c r="R120" s="35" t="n"/>
      <c r="S120" s="35" t="n"/>
      <c r="T120" s="35" t="n"/>
      <c r="U120" s="35" t="n"/>
      <c r="V120" s="35" t="n"/>
      <c r="W120" s="35" t="n"/>
      <c r="X120" s="35" t="n"/>
      <c r="Y120" s="35" t="n"/>
      <c r="Z120" s="35" t="n"/>
      <c r="AA120" s="35" t="n"/>
      <c r="AB120" s="35" t="n"/>
      <c r="AC120" s="35" t="n"/>
      <c r="AD120" s="35" t="n"/>
      <c r="AE120" s="35" t="n"/>
      <c r="AF120" s="58" t="n"/>
      <c r="AG120" s="35" t="n"/>
      <c r="AH120" s="35" t="n"/>
      <c r="AI120" s="35" t="n"/>
      <c r="AJ120" s="58" t="n"/>
      <c r="AK120" s="58" t="n"/>
      <c r="AL120" s="35" t="n"/>
      <c r="AM120" s="35" t="n"/>
      <c r="AN120" s="59" t="n"/>
      <c r="AO120" s="59" t="n"/>
      <c r="AP120" s="29">
        <f>IFERROR(IF(A120="","",MAX(0,IF(AK120&lt;&gt;"",AK120-D120,TODAY()-D120))),"")</f>
        <v/>
      </c>
      <c r="AQ120" s="30">
        <f>IFERROR(IF(A120="","",IF(OR(N120="Closed",N120="Canceled"),"Complete",IF(AF120="","No Date Set",IF(AF120&lt;TODAY(),"Overdue",IF(AF120=TODAY(),"Due Today","Scheduled"))))),"")</f>
        <v/>
      </c>
      <c r="AR120" s="30">
        <f>IFERROR(IF(A120="","",TEXTJOIN(", ",TRUE,IF(AD120="","Missing Assigned Owner",""),IF(W120="","Missing Incident Summary",""),IF(AND(N120="Closed",AK120=""),"Closed Without Closure Date",""),IF(AND(AK120&lt;&gt;"",AK120&lt;D120),"Closure Date Before Incident Date",""),IF(AND(R120="Yes",S120=""),"Emergency Reference Missing",""),IF(AND(Q120="Yes",AG120=""),"Injury Follow-Up Needed",""),IF(AND(AM120="Yes",AN120="",AO120=""),"Financial Amount Missing",""),IF(AH120="Pending Review","Manager Review Pending",""),IF(D120&gt;TODAY(),"Future Incident Date",""))),"Check Formula")</f>
        <v/>
      </c>
      <c r="AS120" s="58" t="n"/>
      <c r="AT120" s="35" t="n"/>
    </row>
    <row r="121" ht="30" customHeight="1">
      <c r="A121" s="35" t="n"/>
      <c r="B121" s="35" t="n"/>
      <c r="C121" s="35" t="n"/>
      <c r="D121" s="58" t="n"/>
      <c r="E121" s="37" t="n"/>
      <c r="F121" s="58" t="n"/>
      <c r="G121" s="37" t="n"/>
      <c r="H121" s="35" t="n"/>
      <c r="I121" s="35" t="n"/>
      <c r="J121" s="35" t="n"/>
      <c r="K121" s="35" t="n"/>
      <c r="L121" s="35" t="n"/>
      <c r="M121" s="35" t="n"/>
      <c r="N121" s="35" t="n"/>
      <c r="O121" s="35" t="n"/>
      <c r="P121" s="35" t="n"/>
      <c r="Q121" s="35" t="n"/>
      <c r="R121" s="35" t="n"/>
      <c r="S121" s="35" t="n"/>
      <c r="T121" s="35" t="n"/>
      <c r="U121" s="35" t="n"/>
      <c r="V121" s="35" t="n"/>
      <c r="W121" s="35" t="n"/>
      <c r="X121" s="35" t="n"/>
      <c r="Y121" s="35" t="n"/>
      <c r="Z121" s="35" t="n"/>
      <c r="AA121" s="35" t="n"/>
      <c r="AB121" s="35" t="n"/>
      <c r="AC121" s="35" t="n"/>
      <c r="AD121" s="35" t="n"/>
      <c r="AE121" s="35" t="n"/>
      <c r="AF121" s="58" t="n"/>
      <c r="AG121" s="35" t="n"/>
      <c r="AH121" s="35" t="n"/>
      <c r="AI121" s="35" t="n"/>
      <c r="AJ121" s="58" t="n"/>
      <c r="AK121" s="58" t="n"/>
      <c r="AL121" s="35" t="n"/>
      <c r="AM121" s="35" t="n"/>
      <c r="AN121" s="59" t="n"/>
      <c r="AO121" s="59" t="n"/>
      <c r="AP121" s="29">
        <f>IFERROR(IF(A121="","",MAX(0,IF(AK121&lt;&gt;"",AK121-D121,TODAY()-D121))),"")</f>
        <v/>
      </c>
      <c r="AQ121" s="30">
        <f>IFERROR(IF(A121="","",IF(OR(N121="Closed",N121="Canceled"),"Complete",IF(AF121="","No Date Set",IF(AF121&lt;TODAY(),"Overdue",IF(AF121=TODAY(),"Due Today","Scheduled"))))),"")</f>
        <v/>
      </c>
      <c r="AR121" s="30">
        <f>IFERROR(IF(A121="","",TEXTJOIN(", ",TRUE,IF(AD121="","Missing Assigned Owner",""),IF(W121="","Missing Incident Summary",""),IF(AND(N121="Closed",AK121=""),"Closed Without Closure Date",""),IF(AND(AK121&lt;&gt;"",AK121&lt;D121),"Closure Date Before Incident Date",""),IF(AND(R121="Yes",S121=""),"Emergency Reference Missing",""),IF(AND(Q121="Yes",AG121=""),"Injury Follow-Up Needed",""),IF(AND(AM121="Yes",AN121="",AO121=""),"Financial Amount Missing",""),IF(AH121="Pending Review","Manager Review Pending",""),IF(D121&gt;TODAY(),"Future Incident Date",""))),"Check Formula")</f>
        <v/>
      </c>
      <c r="AS121" s="58" t="n"/>
      <c r="AT121" s="35" t="n"/>
    </row>
    <row r="122" ht="30" customHeight="1">
      <c r="A122" s="35" t="n"/>
      <c r="B122" s="35" t="n"/>
      <c r="C122" s="35" t="n"/>
      <c r="D122" s="58" t="n"/>
      <c r="E122" s="37" t="n"/>
      <c r="F122" s="58" t="n"/>
      <c r="G122" s="37" t="n"/>
      <c r="H122" s="35" t="n"/>
      <c r="I122" s="35" t="n"/>
      <c r="J122" s="35" t="n"/>
      <c r="K122" s="35" t="n"/>
      <c r="L122" s="35" t="n"/>
      <c r="M122" s="35" t="n"/>
      <c r="N122" s="35" t="n"/>
      <c r="O122" s="35" t="n"/>
      <c r="P122" s="35" t="n"/>
      <c r="Q122" s="35" t="n"/>
      <c r="R122" s="35" t="n"/>
      <c r="S122" s="35" t="n"/>
      <c r="T122" s="35" t="n"/>
      <c r="U122" s="35" t="n"/>
      <c r="V122" s="35" t="n"/>
      <c r="W122" s="35" t="n"/>
      <c r="X122" s="35" t="n"/>
      <c r="Y122" s="35" t="n"/>
      <c r="Z122" s="35" t="n"/>
      <c r="AA122" s="35" t="n"/>
      <c r="AB122" s="35" t="n"/>
      <c r="AC122" s="35" t="n"/>
      <c r="AD122" s="35" t="n"/>
      <c r="AE122" s="35" t="n"/>
      <c r="AF122" s="58" t="n"/>
      <c r="AG122" s="35" t="n"/>
      <c r="AH122" s="35" t="n"/>
      <c r="AI122" s="35" t="n"/>
      <c r="AJ122" s="58" t="n"/>
      <c r="AK122" s="58" t="n"/>
      <c r="AL122" s="35" t="n"/>
      <c r="AM122" s="35" t="n"/>
      <c r="AN122" s="59" t="n"/>
      <c r="AO122" s="59" t="n"/>
      <c r="AP122" s="29">
        <f>IFERROR(IF(A122="","",MAX(0,IF(AK122&lt;&gt;"",AK122-D122,TODAY()-D122))),"")</f>
        <v/>
      </c>
      <c r="AQ122" s="30">
        <f>IFERROR(IF(A122="","",IF(OR(N122="Closed",N122="Canceled"),"Complete",IF(AF122="","No Date Set",IF(AF122&lt;TODAY(),"Overdue",IF(AF122=TODAY(),"Due Today","Scheduled"))))),"")</f>
        <v/>
      </c>
      <c r="AR122" s="30">
        <f>IFERROR(IF(A122="","",TEXTJOIN(", ",TRUE,IF(AD122="","Missing Assigned Owner",""),IF(W122="","Missing Incident Summary",""),IF(AND(N122="Closed",AK122=""),"Closed Without Closure Date",""),IF(AND(AK122&lt;&gt;"",AK122&lt;D122),"Closure Date Before Incident Date",""),IF(AND(R122="Yes",S122=""),"Emergency Reference Missing",""),IF(AND(Q122="Yes",AG122=""),"Injury Follow-Up Needed",""),IF(AND(AM122="Yes",AN122="",AO122=""),"Financial Amount Missing",""),IF(AH122="Pending Review","Manager Review Pending",""),IF(D122&gt;TODAY(),"Future Incident Date",""))),"Check Formula")</f>
        <v/>
      </c>
      <c r="AS122" s="58" t="n"/>
      <c r="AT122" s="35" t="n"/>
    </row>
    <row r="123" ht="30" customHeight="1">
      <c r="A123" s="35" t="n"/>
      <c r="B123" s="35" t="n"/>
      <c r="C123" s="35" t="n"/>
      <c r="D123" s="58" t="n"/>
      <c r="E123" s="37" t="n"/>
      <c r="F123" s="58" t="n"/>
      <c r="G123" s="37" t="n"/>
      <c r="H123" s="35" t="n"/>
      <c r="I123" s="35" t="n"/>
      <c r="J123" s="35" t="n"/>
      <c r="K123" s="35" t="n"/>
      <c r="L123" s="35" t="n"/>
      <c r="M123" s="35" t="n"/>
      <c r="N123" s="35" t="n"/>
      <c r="O123" s="35" t="n"/>
      <c r="P123" s="35" t="n"/>
      <c r="Q123" s="35" t="n"/>
      <c r="R123" s="35" t="n"/>
      <c r="S123" s="35" t="n"/>
      <c r="T123" s="35" t="n"/>
      <c r="U123" s="35" t="n"/>
      <c r="V123" s="35" t="n"/>
      <c r="W123" s="35" t="n"/>
      <c r="X123" s="35" t="n"/>
      <c r="Y123" s="35" t="n"/>
      <c r="Z123" s="35" t="n"/>
      <c r="AA123" s="35" t="n"/>
      <c r="AB123" s="35" t="n"/>
      <c r="AC123" s="35" t="n"/>
      <c r="AD123" s="35" t="n"/>
      <c r="AE123" s="35" t="n"/>
      <c r="AF123" s="58" t="n"/>
      <c r="AG123" s="35" t="n"/>
      <c r="AH123" s="35" t="n"/>
      <c r="AI123" s="35" t="n"/>
      <c r="AJ123" s="58" t="n"/>
      <c r="AK123" s="58" t="n"/>
      <c r="AL123" s="35" t="n"/>
      <c r="AM123" s="35" t="n"/>
      <c r="AN123" s="59" t="n"/>
      <c r="AO123" s="59" t="n"/>
      <c r="AP123" s="29">
        <f>IFERROR(IF(A123="","",MAX(0,IF(AK123&lt;&gt;"",AK123-D123,TODAY()-D123))),"")</f>
        <v/>
      </c>
      <c r="AQ123" s="30">
        <f>IFERROR(IF(A123="","",IF(OR(N123="Closed",N123="Canceled"),"Complete",IF(AF123="","No Date Set",IF(AF123&lt;TODAY(),"Overdue",IF(AF123=TODAY(),"Due Today","Scheduled"))))),"")</f>
        <v/>
      </c>
      <c r="AR123" s="30">
        <f>IFERROR(IF(A123="","",TEXTJOIN(", ",TRUE,IF(AD123="","Missing Assigned Owner",""),IF(W123="","Missing Incident Summary",""),IF(AND(N123="Closed",AK123=""),"Closed Without Closure Date",""),IF(AND(AK123&lt;&gt;"",AK123&lt;D123),"Closure Date Before Incident Date",""),IF(AND(R123="Yes",S123=""),"Emergency Reference Missing",""),IF(AND(Q123="Yes",AG123=""),"Injury Follow-Up Needed",""),IF(AND(AM123="Yes",AN123="",AO123=""),"Financial Amount Missing",""),IF(AH123="Pending Review","Manager Review Pending",""),IF(D123&gt;TODAY(),"Future Incident Date",""))),"Check Formula")</f>
        <v/>
      </c>
      <c r="AS123" s="58" t="n"/>
      <c r="AT123" s="35" t="n"/>
    </row>
    <row r="124" ht="30" customHeight="1">
      <c r="A124" s="35" t="n"/>
      <c r="B124" s="35" t="n"/>
      <c r="C124" s="35" t="n"/>
      <c r="D124" s="58" t="n"/>
      <c r="E124" s="37" t="n"/>
      <c r="F124" s="58" t="n"/>
      <c r="G124" s="37" t="n"/>
      <c r="H124" s="35" t="n"/>
      <c r="I124" s="35" t="n"/>
      <c r="J124" s="35" t="n"/>
      <c r="K124" s="35" t="n"/>
      <c r="L124" s="35" t="n"/>
      <c r="M124" s="35" t="n"/>
      <c r="N124" s="35" t="n"/>
      <c r="O124" s="35" t="n"/>
      <c r="P124" s="35" t="n"/>
      <c r="Q124" s="35" t="n"/>
      <c r="R124" s="35" t="n"/>
      <c r="S124" s="35" t="n"/>
      <c r="T124" s="35" t="n"/>
      <c r="U124" s="35" t="n"/>
      <c r="V124" s="35" t="n"/>
      <c r="W124" s="35" t="n"/>
      <c r="X124" s="35" t="n"/>
      <c r="Y124" s="35" t="n"/>
      <c r="Z124" s="35" t="n"/>
      <c r="AA124" s="35" t="n"/>
      <c r="AB124" s="35" t="n"/>
      <c r="AC124" s="35" t="n"/>
      <c r="AD124" s="35" t="n"/>
      <c r="AE124" s="35" t="n"/>
      <c r="AF124" s="58" t="n"/>
      <c r="AG124" s="35" t="n"/>
      <c r="AH124" s="35" t="n"/>
      <c r="AI124" s="35" t="n"/>
      <c r="AJ124" s="58" t="n"/>
      <c r="AK124" s="58" t="n"/>
      <c r="AL124" s="35" t="n"/>
      <c r="AM124" s="35" t="n"/>
      <c r="AN124" s="59" t="n"/>
      <c r="AO124" s="59" t="n"/>
      <c r="AP124" s="29">
        <f>IFERROR(IF(A124="","",MAX(0,IF(AK124&lt;&gt;"",AK124-D124,TODAY()-D124))),"")</f>
        <v/>
      </c>
      <c r="AQ124" s="30">
        <f>IFERROR(IF(A124="","",IF(OR(N124="Closed",N124="Canceled"),"Complete",IF(AF124="","No Date Set",IF(AF124&lt;TODAY(),"Overdue",IF(AF124=TODAY(),"Due Today","Scheduled"))))),"")</f>
        <v/>
      </c>
      <c r="AR124" s="30">
        <f>IFERROR(IF(A124="","",TEXTJOIN(", ",TRUE,IF(AD124="","Missing Assigned Owner",""),IF(W124="","Missing Incident Summary",""),IF(AND(N124="Closed",AK124=""),"Closed Without Closure Date",""),IF(AND(AK124&lt;&gt;"",AK124&lt;D124),"Closure Date Before Incident Date",""),IF(AND(R124="Yes",S124=""),"Emergency Reference Missing",""),IF(AND(Q124="Yes",AG124=""),"Injury Follow-Up Needed",""),IF(AND(AM124="Yes",AN124="",AO124=""),"Financial Amount Missing",""),IF(AH124="Pending Review","Manager Review Pending",""),IF(D124&gt;TODAY(),"Future Incident Date",""))),"Check Formula")</f>
        <v/>
      </c>
      <c r="AS124" s="58" t="n"/>
      <c r="AT124" s="35" t="n"/>
    </row>
    <row r="125" ht="30" customHeight="1">
      <c r="A125" s="35" t="n"/>
      <c r="B125" s="35" t="n"/>
      <c r="C125" s="35" t="n"/>
      <c r="D125" s="58" t="n"/>
      <c r="E125" s="37" t="n"/>
      <c r="F125" s="58" t="n"/>
      <c r="G125" s="37" t="n"/>
      <c r="H125" s="35" t="n"/>
      <c r="I125" s="35" t="n"/>
      <c r="J125" s="35" t="n"/>
      <c r="K125" s="35" t="n"/>
      <c r="L125" s="35" t="n"/>
      <c r="M125" s="35" t="n"/>
      <c r="N125" s="35" t="n"/>
      <c r="O125" s="35" t="n"/>
      <c r="P125" s="35" t="n"/>
      <c r="Q125" s="35" t="n"/>
      <c r="R125" s="35" t="n"/>
      <c r="S125" s="35" t="n"/>
      <c r="T125" s="35" t="n"/>
      <c r="U125" s="35" t="n"/>
      <c r="V125" s="35" t="n"/>
      <c r="W125" s="35" t="n"/>
      <c r="X125" s="35" t="n"/>
      <c r="Y125" s="35" t="n"/>
      <c r="Z125" s="35" t="n"/>
      <c r="AA125" s="35" t="n"/>
      <c r="AB125" s="35" t="n"/>
      <c r="AC125" s="35" t="n"/>
      <c r="AD125" s="35" t="n"/>
      <c r="AE125" s="35" t="n"/>
      <c r="AF125" s="58" t="n"/>
      <c r="AG125" s="35" t="n"/>
      <c r="AH125" s="35" t="n"/>
      <c r="AI125" s="35" t="n"/>
      <c r="AJ125" s="58" t="n"/>
      <c r="AK125" s="58" t="n"/>
      <c r="AL125" s="35" t="n"/>
      <c r="AM125" s="35" t="n"/>
      <c r="AN125" s="59" t="n"/>
      <c r="AO125" s="59" t="n"/>
      <c r="AP125" s="29">
        <f>IFERROR(IF(A125="","",MAX(0,IF(AK125&lt;&gt;"",AK125-D125,TODAY()-D125))),"")</f>
        <v/>
      </c>
      <c r="AQ125" s="30">
        <f>IFERROR(IF(A125="","",IF(OR(N125="Closed",N125="Canceled"),"Complete",IF(AF125="","No Date Set",IF(AF125&lt;TODAY(),"Overdue",IF(AF125=TODAY(),"Due Today","Scheduled"))))),"")</f>
        <v/>
      </c>
      <c r="AR125" s="30">
        <f>IFERROR(IF(A125="","",TEXTJOIN(", ",TRUE,IF(AD125="","Missing Assigned Owner",""),IF(W125="","Missing Incident Summary",""),IF(AND(N125="Closed",AK125=""),"Closed Without Closure Date",""),IF(AND(AK125&lt;&gt;"",AK125&lt;D125),"Closure Date Before Incident Date",""),IF(AND(R125="Yes",S125=""),"Emergency Reference Missing",""),IF(AND(Q125="Yes",AG125=""),"Injury Follow-Up Needed",""),IF(AND(AM125="Yes",AN125="",AO125=""),"Financial Amount Missing",""),IF(AH125="Pending Review","Manager Review Pending",""),IF(D125&gt;TODAY(),"Future Incident Date",""))),"Check Formula")</f>
        <v/>
      </c>
      <c r="AS125" s="58" t="n"/>
      <c r="AT125" s="35" t="n"/>
    </row>
    <row r="126" ht="30" customHeight="1">
      <c r="A126" s="35" t="n"/>
      <c r="B126" s="35" t="n"/>
      <c r="C126" s="35" t="n"/>
      <c r="D126" s="58" t="n"/>
      <c r="E126" s="37" t="n"/>
      <c r="F126" s="58" t="n"/>
      <c r="G126" s="37" t="n"/>
      <c r="H126" s="35" t="n"/>
      <c r="I126" s="35" t="n"/>
      <c r="J126" s="35" t="n"/>
      <c r="K126" s="35" t="n"/>
      <c r="L126" s="35" t="n"/>
      <c r="M126" s="35" t="n"/>
      <c r="N126" s="35" t="n"/>
      <c r="O126" s="35" t="n"/>
      <c r="P126" s="35" t="n"/>
      <c r="Q126" s="35" t="n"/>
      <c r="R126" s="35" t="n"/>
      <c r="S126" s="35" t="n"/>
      <c r="T126" s="35" t="n"/>
      <c r="U126" s="35" t="n"/>
      <c r="V126" s="35" t="n"/>
      <c r="W126" s="35" t="n"/>
      <c r="X126" s="35" t="n"/>
      <c r="Y126" s="35" t="n"/>
      <c r="Z126" s="35" t="n"/>
      <c r="AA126" s="35" t="n"/>
      <c r="AB126" s="35" t="n"/>
      <c r="AC126" s="35" t="n"/>
      <c r="AD126" s="35" t="n"/>
      <c r="AE126" s="35" t="n"/>
      <c r="AF126" s="58" t="n"/>
      <c r="AG126" s="35" t="n"/>
      <c r="AH126" s="35" t="n"/>
      <c r="AI126" s="35" t="n"/>
      <c r="AJ126" s="58" t="n"/>
      <c r="AK126" s="58" t="n"/>
      <c r="AL126" s="35" t="n"/>
      <c r="AM126" s="35" t="n"/>
      <c r="AN126" s="59" t="n"/>
      <c r="AO126" s="59" t="n"/>
      <c r="AP126" s="29">
        <f>IFERROR(IF(A126="","",MAX(0,IF(AK126&lt;&gt;"",AK126-D126,TODAY()-D126))),"")</f>
        <v/>
      </c>
      <c r="AQ126" s="30">
        <f>IFERROR(IF(A126="","",IF(OR(N126="Closed",N126="Canceled"),"Complete",IF(AF126="","No Date Set",IF(AF126&lt;TODAY(),"Overdue",IF(AF126=TODAY(),"Due Today","Scheduled"))))),"")</f>
        <v/>
      </c>
      <c r="AR126" s="30">
        <f>IFERROR(IF(A126="","",TEXTJOIN(", ",TRUE,IF(AD126="","Missing Assigned Owner",""),IF(W126="","Missing Incident Summary",""),IF(AND(N126="Closed",AK126=""),"Closed Without Closure Date",""),IF(AND(AK126&lt;&gt;"",AK126&lt;D126),"Closure Date Before Incident Date",""),IF(AND(R126="Yes",S126=""),"Emergency Reference Missing",""),IF(AND(Q126="Yes",AG126=""),"Injury Follow-Up Needed",""),IF(AND(AM126="Yes",AN126="",AO126=""),"Financial Amount Missing",""),IF(AH126="Pending Review","Manager Review Pending",""),IF(D126&gt;TODAY(),"Future Incident Date",""))),"Check Formula")</f>
        <v/>
      </c>
      <c r="AS126" s="58" t="n"/>
      <c r="AT126" s="35" t="n"/>
    </row>
    <row r="127" ht="30" customHeight="1">
      <c r="A127" s="35" t="n"/>
      <c r="B127" s="35" t="n"/>
      <c r="C127" s="35" t="n"/>
      <c r="D127" s="58" t="n"/>
      <c r="E127" s="37" t="n"/>
      <c r="F127" s="58" t="n"/>
      <c r="G127" s="37" t="n"/>
      <c r="H127" s="35" t="n"/>
      <c r="I127" s="35" t="n"/>
      <c r="J127" s="35" t="n"/>
      <c r="K127" s="35" t="n"/>
      <c r="L127" s="35" t="n"/>
      <c r="M127" s="35" t="n"/>
      <c r="N127" s="35" t="n"/>
      <c r="O127" s="35" t="n"/>
      <c r="P127" s="35" t="n"/>
      <c r="Q127" s="35" t="n"/>
      <c r="R127" s="35" t="n"/>
      <c r="S127" s="35" t="n"/>
      <c r="T127" s="35" t="n"/>
      <c r="U127" s="35" t="n"/>
      <c r="V127" s="35" t="n"/>
      <c r="W127" s="35" t="n"/>
      <c r="X127" s="35" t="n"/>
      <c r="Y127" s="35" t="n"/>
      <c r="Z127" s="35" t="n"/>
      <c r="AA127" s="35" t="n"/>
      <c r="AB127" s="35" t="n"/>
      <c r="AC127" s="35" t="n"/>
      <c r="AD127" s="35" t="n"/>
      <c r="AE127" s="35" t="n"/>
      <c r="AF127" s="58" t="n"/>
      <c r="AG127" s="35" t="n"/>
      <c r="AH127" s="35" t="n"/>
      <c r="AI127" s="35" t="n"/>
      <c r="AJ127" s="58" t="n"/>
      <c r="AK127" s="58" t="n"/>
      <c r="AL127" s="35" t="n"/>
      <c r="AM127" s="35" t="n"/>
      <c r="AN127" s="59" t="n"/>
      <c r="AO127" s="59" t="n"/>
      <c r="AP127" s="29">
        <f>IFERROR(IF(A127="","",MAX(0,IF(AK127&lt;&gt;"",AK127-D127,TODAY()-D127))),"")</f>
        <v/>
      </c>
      <c r="AQ127" s="30">
        <f>IFERROR(IF(A127="","",IF(OR(N127="Closed",N127="Canceled"),"Complete",IF(AF127="","No Date Set",IF(AF127&lt;TODAY(),"Overdue",IF(AF127=TODAY(),"Due Today","Scheduled"))))),"")</f>
        <v/>
      </c>
      <c r="AR127" s="30">
        <f>IFERROR(IF(A127="","",TEXTJOIN(", ",TRUE,IF(AD127="","Missing Assigned Owner",""),IF(W127="","Missing Incident Summary",""),IF(AND(N127="Closed",AK127=""),"Closed Without Closure Date",""),IF(AND(AK127&lt;&gt;"",AK127&lt;D127),"Closure Date Before Incident Date",""),IF(AND(R127="Yes",S127=""),"Emergency Reference Missing",""),IF(AND(Q127="Yes",AG127=""),"Injury Follow-Up Needed",""),IF(AND(AM127="Yes",AN127="",AO127=""),"Financial Amount Missing",""),IF(AH127="Pending Review","Manager Review Pending",""),IF(D127&gt;TODAY(),"Future Incident Date",""))),"Check Formula")</f>
        <v/>
      </c>
      <c r="AS127" s="58" t="n"/>
      <c r="AT127" s="35" t="n"/>
    </row>
    <row r="128" ht="30" customHeight="1">
      <c r="A128" s="35" t="n"/>
      <c r="B128" s="35" t="n"/>
      <c r="C128" s="35" t="n"/>
      <c r="D128" s="58" t="n"/>
      <c r="E128" s="37" t="n"/>
      <c r="F128" s="58" t="n"/>
      <c r="G128" s="37" t="n"/>
      <c r="H128" s="35" t="n"/>
      <c r="I128" s="35" t="n"/>
      <c r="J128" s="35" t="n"/>
      <c r="K128" s="35" t="n"/>
      <c r="L128" s="35" t="n"/>
      <c r="M128" s="35" t="n"/>
      <c r="N128" s="35" t="n"/>
      <c r="O128" s="35" t="n"/>
      <c r="P128" s="35" t="n"/>
      <c r="Q128" s="35" t="n"/>
      <c r="R128" s="35" t="n"/>
      <c r="S128" s="35" t="n"/>
      <c r="T128" s="35" t="n"/>
      <c r="U128" s="35" t="n"/>
      <c r="V128" s="35" t="n"/>
      <c r="W128" s="35" t="n"/>
      <c r="X128" s="35" t="n"/>
      <c r="Y128" s="35" t="n"/>
      <c r="Z128" s="35" t="n"/>
      <c r="AA128" s="35" t="n"/>
      <c r="AB128" s="35" t="n"/>
      <c r="AC128" s="35" t="n"/>
      <c r="AD128" s="35" t="n"/>
      <c r="AE128" s="35" t="n"/>
      <c r="AF128" s="58" t="n"/>
      <c r="AG128" s="35" t="n"/>
      <c r="AH128" s="35" t="n"/>
      <c r="AI128" s="35" t="n"/>
      <c r="AJ128" s="58" t="n"/>
      <c r="AK128" s="58" t="n"/>
      <c r="AL128" s="35" t="n"/>
      <c r="AM128" s="35" t="n"/>
      <c r="AN128" s="59" t="n"/>
      <c r="AO128" s="59" t="n"/>
      <c r="AP128" s="29">
        <f>IFERROR(IF(A128="","",MAX(0,IF(AK128&lt;&gt;"",AK128-D128,TODAY()-D128))),"")</f>
        <v/>
      </c>
      <c r="AQ128" s="30">
        <f>IFERROR(IF(A128="","",IF(OR(N128="Closed",N128="Canceled"),"Complete",IF(AF128="","No Date Set",IF(AF128&lt;TODAY(),"Overdue",IF(AF128=TODAY(),"Due Today","Scheduled"))))),"")</f>
        <v/>
      </c>
      <c r="AR128" s="30">
        <f>IFERROR(IF(A128="","",TEXTJOIN(", ",TRUE,IF(AD128="","Missing Assigned Owner",""),IF(W128="","Missing Incident Summary",""),IF(AND(N128="Closed",AK128=""),"Closed Without Closure Date",""),IF(AND(AK128&lt;&gt;"",AK128&lt;D128),"Closure Date Before Incident Date",""),IF(AND(R128="Yes",S128=""),"Emergency Reference Missing",""),IF(AND(Q128="Yes",AG128=""),"Injury Follow-Up Needed",""),IF(AND(AM128="Yes",AN128="",AO128=""),"Financial Amount Missing",""),IF(AH128="Pending Review","Manager Review Pending",""),IF(D128&gt;TODAY(),"Future Incident Date",""))),"Check Formula")</f>
        <v/>
      </c>
      <c r="AS128" s="58" t="n"/>
      <c r="AT128" s="35" t="n"/>
    </row>
    <row r="129" ht="30" customHeight="1">
      <c r="A129" s="35" t="n"/>
      <c r="B129" s="35" t="n"/>
      <c r="C129" s="35" t="n"/>
      <c r="D129" s="58" t="n"/>
      <c r="E129" s="37" t="n"/>
      <c r="F129" s="58" t="n"/>
      <c r="G129" s="37" t="n"/>
      <c r="H129" s="35" t="n"/>
      <c r="I129" s="35" t="n"/>
      <c r="J129" s="35" t="n"/>
      <c r="K129" s="35" t="n"/>
      <c r="L129" s="35" t="n"/>
      <c r="M129" s="35" t="n"/>
      <c r="N129" s="35" t="n"/>
      <c r="O129" s="35" t="n"/>
      <c r="P129" s="35" t="n"/>
      <c r="Q129" s="35" t="n"/>
      <c r="R129" s="35" t="n"/>
      <c r="S129" s="35" t="n"/>
      <c r="T129" s="35" t="n"/>
      <c r="U129" s="35" t="n"/>
      <c r="V129" s="35" t="n"/>
      <c r="W129" s="35" t="n"/>
      <c r="X129" s="35" t="n"/>
      <c r="Y129" s="35" t="n"/>
      <c r="Z129" s="35" t="n"/>
      <c r="AA129" s="35" t="n"/>
      <c r="AB129" s="35" t="n"/>
      <c r="AC129" s="35" t="n"/>
      <c r="AD129" s="35" t="n"/>
      <c r="AE129" s="35" t="n"/>
      <c r="AF129" s="58" t="n"/>
      <c r="AG129" s="35" t="n"/>
      <c r="AH129" s="35" t="n"/>
      <c r="AI129" s="35" t="n"/>
      <c r="AJ129" s="58" t="n"/>
      <c r="AK129" s="58" t="n"/>
      <c r="AL129" s="35" t="n"/>
      <c r="AM129" s="35" t="n"/>
      <c r="AN129" s="59" t="n"/>
      <c r="AO129" s="59" t="n"/>
      <c r="AP129" s="29">
        <f>IFERROR(IF(A129="","",MAX(0,IF(AK129&lt;&gt;"",AK129-D129,TODAY()-D129))),"")</f>
        <v/>
      </c>
      <c r="AQ129" s="30">
        <f>IFERROR(IF(A129="","",IF(OR(N129="Closed",N129="Canceled"),"Complete",IF(AF129="","No Date Set",IF(AF129&lt;TODAY(),"Overdue",IF(AF129=TODAY(),"Due Today","Scheduled"))))),"")</f>
        <v/>
      </c>
      <c r="AR129" s="30">
        <f>IFERROR(IF(A129="","",TEXTJOIN(", ",TRUE,IF(AD129="","Missing Assigned Owner",""),IF(W129="","Missing Incident Summary",""),IF(AND(N129="Closed",AK129=""),"Closed Without Closure Date",""),IF(AND(AK129&lt;&gt;"",AK129&lt;D129),"Closure Date Before Incident Date",""),IF(AND(R129="Yes",S129=""),"Emergency Reference Missing",""),IF(AND(Q129="Yes",AG129=""),"Injury Follow-Up Needed",""),IF(AND(AM129="Yes",AN129="",AO129=""),"Financial Amount Missing",""),IF(AH129="Pending Review","Manager Review Pending",""),IF(D129&gt;TODAY(),"Future Incident Date",""))),"Check Formula")</f>
        <v/>
      </c>
      <c r="AS129" s="58" t="n"/>
      <c r="AT129" s="35" t="n"/>
    </row>
    <row r="130" ht="30" customHeight="1">
      <c r="A130" s="35" t="n"/>
      <c r="B130" s="35" t="n"/>
      <c r="C130" s="35" t="n"/>
      <c r="D130" s="58" t="n"/>
      <c r="E130" s="37" t="n"/>
      <c r="F130" s="58" t="n"/>
      <c r="G130" s="37" t="n"/>
      <c r="H130" s="35" t="n"/>
      <c r="I130" s="35" t="n"/>
      <c r="J130" s="35" t="n"/>
      <c r="K130" s="35" t="n"/>
      <c r="L130" s="35" t="n"/>
      <c r="M130" s="35" t="n"/>
      <c r="N130" s="35" t="n"/>
      <c r="O130" s="35" t="n"/>
      <c r="P130" s="35" t="n"/>
      <c r="Q130" s="35" t="n"/>
      <c r="R130" s="35" t="n"/>
      <c r="S130" s="35" t="n"/>
      <c r="T130" s="35" t="n"/>
      <c r="U130" s="35" t="n"/>
      <c r="V130" s="35" t="n"/>
      <c r="W130" s="35" t="n"/>
      <c r="X130" s="35" t="n"/>
      <c r="Y130" s="35" t="n"/>
      <c r="Z130" s="35" t="n"/>
      <c r="AA130" s="35" t="n"/>
      <c r="AB130" s="35" t="n"/>
      <c r="AC130" s="35" t="n"/>
      <c r="AD130" s="35" t="n"/>
      <c r="AE130" s="35" t="n"/>
      <c r="AF130" s="58" t="n"/>
      <c r="AG130" s="35" t="n"/>
      <c r="AH130" s="35" t="n"/>
      <c r="AI130" s="35" t="n"/>
      <c r="AJ130" s="58" t="n"/>
      <c r="AK130" s="58" t="n"/>
      <c r="AL130" s="35" t="n"/>
      <c r="AM130" s="35" t="n"/>
      <c r="AN130" s="59" t="n"/>
      <c r="AO130" s="59" t="n"/>
      <c r="AP130" s="29">
        <f>IFERROR(IF(A130="","",MAX(0,IF(AK130&lt;&gt;"",AK130-D130,TODAY()-D130))),"")</f>
        <v/>
      </c>
      <c r="AQ130" s="30">
        <f>IFERROR(IF(A130="","",IF(OR(N130="Closed",N130="Canceled"),"Complete",IF(AF130="","No Date Set",IF(AF130&lt;TODAY(),"Overdue",IF(AF130=TODAY(),"Due Today","Scheduled"))))),"")</f>
        <v/>
      </c>
      <c r="AR130" s="30">
        <f>IFERROR(IF(A130="","",TEXTJOIN(", ",TRUE,IF(AD130="","Missing Assigned Owner",""),IF(W130="","Missing Incident Summary",""),IF(AND(N130="Closed",AK130=""),"Closed Without Closure Date",""),IF(AND(AK130&lt;&gt;"",AK130&lt;D130),"Closure Date Before Incident Date",""),IF(AND(R130="Yes",S130=""),"Emergency Reference Missing",""),IF(AND(Q130="Yes",AG130=""),"Injury Follow-Up Needed",""),IF(AND(AM130="Yes",AN130="",AO130=""),"Financial Amount Missing",""),IF(AH130="Pending Review","Manager Review Pending",""),IF(D130&gt;TODAY(),"Future Incident Date",""))),"Check Formula")</f>
        <v/>
      </c>
      <c r="AS130" s="58" t="n"/>
      <c r="AT130" s="35" t="n"/>
    </row>
    <row r="131" ht="30" customHeight="1">
      <c r="A131" s="35" t="n"/>
      <c r="B131" s="35" t="n"/>
      <c r="C131" s="35" t="n"/>
      <c r="D131" s="58" t="n"/>
      <c r="E131" s="37" t="n"/>
      <c r="F131" s="58" t="n"/>
      <c r="G131" s="37" t="n"/>
      <c r="H131" s="35" t="n"/>
      <c r="I131" s="35" t="n"/>
      <c r="J131" s="35" t="n"/>
      <c r="K131" s="35" t="n"/>
      <c r="L131" s="35" t="n"/>
      <c r="M131" s="35" t="n"/>
      <c r="N131" s="35" t="n"/>
      <c r="O131" s="35" t="n"/>
      <c r="P131" s="35" t="n"/>
      <c r="Q131" s="35" t="n"/>
      <c r="R131" s="35" t="n"/>
      <c r="S131" s="35" t="n"/>
      <c r="T131" s="35" t="n"/>
      <c r="U131" s="35" t="n"/>
      <c r="V131" s="35" t="n"/>
      <c r="W131" s="35" t="n"/>
      <c r="X131" s="35" t="n"/>
      <c r="Y131" s="35" t="n"/>
      <c r="Z131" s="35" t="n"/>
      <c r="AA131" s="35" t="n"/>
      <c r="AB131" s="35" t="n"/>
      <c r="AC131" s="35" t="n"/>
      <c r="AD131" s="35" t="n"/>
      <c r="AE131" s="35" t="n"/>
      <c r="AF131" s="58" t="n"/>
      <c r="AG131" s="35" t="n"/>
      <c r="AH131" s="35" t="n"/>
      <c r="AI131" s="35" t="n"/>
      <c r="AJ131" s="58" t="n"/>
      <c r="AK131" s="58" t="n"/>
      <c r="AL131" s="35" t="n"/>
      <c r="AM131" s="35" t="n"/>
      <c r="AN131" s="59" t="n"/>
      <c r="AO131" s="59" t="n"/>
      <c r="AP131" s="29">
        <f>IFERROR(IF(A131="","",MAX(0,IF(AK131&lt;&gt;"",AK131-D131,TODAY()-D131))),"")</f>
        <v/>
      </c>
      <c r="AQ131" s="30">
        <f>IFERROR(IF(A131="","",IF(OR(N131="Closed",N131="Canceled"),"Complete",IF(AF131="","No Date Set",IF(AF131&lt;TODAY(),"Overdue",IF(AF131=TODAY(),"Due Today","Scheduled"))))),"")</f>
        <v/>
      </c>
      <c r="AR131" s="30">
        <f>IFERROR(IF(A131="","",TEXTJOIN(", ",TRUE,IF(AD131="","Missing Assigned Owner",""),IF(W131="","Missing Incident Summary",""),IF(AND(N131="Closed",AK131=""),"Closed Without Closure Date",""),IF(AND(AK131&lt;&gt;"",AK131&lt;D131),"Closure Date Before Incident Date",""),IF(AND(R131="Yes",S131=""),"Emergency Reference Missing",""),IF(AND(Q131="Yes",AG131=""),"Injury Follow-Up Needed",""),IF(AND(AM131="Yes",AN131="",AO131=""),"Financial Amount Missing",""),IF(AH131="Pending Review","Manager Review Pending",""),IF(D131&gt;TODAY(),"Future Incident Date",""))),"Check Formula")</f>
        <v/>
      </c>
      <c r="AS131" s="58" t="n"/>
      <c r="AT131" s="35" t="n"/>
    </row>
    <row r="132" ht="30" customHeight="1">
      <c r="A132" s="35" t="n"/>
      <c r="B132" s="35" t="n"/>
      <c r="C132" s="35" t="n"/>
      <c r="D132" s="58" t="n"/>
      <c r="E132" s="37" t="n"/>
      <c r="F132" s="58" t="n"/>
      <c r="G132" s="37" t="n"/>
      <c r="H132" s="35" t="n"/>
      <c r="I132" s="35" t="n"/>
      <c r="J132" s="35" t="n"/>
      <c r="K132" s="35" t="n"/>
      <c r="L132" s="35" t="n"/>
      <c r="M132" s="35" t="n"/>
      <c r="N132" s="35" t="n"/>
      <c r="O132" s="35" t="n"/>
      <c r="P132" s="35" t="n"/>
      <c r="Q132" s="35" t="n"/>
      <c r="R132" s="35" t="n"/>
      <c r="S132" s="35" t="n"/>
      <c r="T132" s="35" t="n"/>
      <c r="U132" s="35" t="n"/>
      <c r="V132" s="35" t="n"/>
      <c r="W132" s="35" t="n"/>
      <c r="X132" s="35" t="n"/>
      <c r="Y132" s="35" t="n"/>
      <c r="Z132" s="35" t="n"/>
      <c r="AA132" s="35" t="n"/>
      <c r="AB132" s="35" t="n"/>
      <c r="AC132" s="35" t="n"/>
      <c r="AD132" s="35" t="n"/>
      <c r="AE132" s="35" t="n"/>
      <c r="AF132" s="58" t="n"/>
      <c r="AG132" s="35" t="n"/>
      <c r="AH132" s="35" t="n"/>
      <c r="AI132" s="35" t="n"/>
      <c r="AJ132" s="58" t="n"/>
      <c r="AK132" s="58" t="n"/>
      <c r="AL132" s="35" t="n"/>
      <c r="AM132" s="35" t="n"/>
      <c r="AN132" s="59" t="n"/>
      <c r="AO132" s="59" t="n"/>
      <c r="AP132" s="29">
        <f>IFERROR(IF(A132="","",MAX(0,IF(AK132&lt;&gt;"",AK132-D132,TODAY()-D132))),"")</f>
        <v/>
      </c>
      <c r="AQ132" s="30">
        <f>IFERROR(IF(A132="","",IF(OR(N132="Closed",N132="Canceled"),"Complete",IF(AF132="","No Date Set",IF(AF132&lt;TODAY(),"Overdue",IF(AF132=TODAY(),"Due Today","Scheduled"))))),"")</f>
        <v/>
      </c>
      <c r="AR132" s="30">
        <f>IFERROR(IF(A132="","",TEXTJOIN(", ",TRUE,IF(AD132="","Missing Assigned Owner",""),IF(W132="","Missing Incident Summary",""),IF(AND(N132="Closed",AK132=""),"Closed Without Closure Date",""),IF(AND(AK132&lt;&gt;"",AK132&lt;D132),"Closure Date Before Incident Date",""),IF(AND(R132="Yes",S132=""),"Emergency Reference Missing",""),IF(AND(Q132="Yes",AG132=""),"Injury Follow-Up Needed",""),IF(AND(AM132="Yes",AN132="",AO132=""),"Financial Amount Missing",""),IF(AH132="Pending Review","Manager Review Pending",""),IF(D132&gt;TODAY(),"Future Incident Date",""))),"Check Formula")</f>
        <v/>
      </c>
      <c r="AS132" s="58" t="n"/>
      <c r="AT132" s="35" t="n"/>
    </row>
    <row r="133" ht="30" customHeight="1">
      <c r="A133" s="35" t="n"/>
      <c r="B133" s="35" t="n"/>
      <c r="C133" s="35" t="n"/>
      <c r="D133" s="58" t="n"/>
      <c r="E133" s="37" t="n"/>
      <c r="F133" s="58" t="n"/>
      <c r="G133" s="37" t="n"/>
      <c r="H133" s="35" t="n"/>
      <c r="I133" s="35" t="n"/>
      <c r="J133" s="35" t="n"/>
      <c r="K133" s="35" t="n"/>
      <c r="L133" s="35" t="n"/>
      <c r="M133" s="35" t="n"/>
      <c r="N133" s="35" t="n"/>
      <c r="O133" s="35" t="n"/>
      <c r="P133" s="35" t="n"/>
      <c r="Q133" s="35" t="n"/>
      <c r="R133" s="35" t="n"/>
      <c r="S133" s="35" t="n"/>
      <c r="T133" s="35" t="n"/>
      <c r="U133" s="35" t="n"/>
      <c r="V133" s="35" t="n"/>
      <c r="W133" s="35" t="n"/>
      <c r="X133" s="35" t="n"/>
      <c r="Y133" s="35" t="n"/>
      <c r="Z133" s="35" t="n"/>
      <c r="AA133" s="35" t="n"/>
      <c r="AB133" s="35" t="n"/>
      <c r="AC133" s="35" t="n"/>
      <c r="AD133" s="35" t="n"/>
      <c r="AE133" s="35" t="n"/>
      <c r="AF133" s="58" t="n"/>
      <c r="AG133" s="35" t="n"/>
      <c r="AH133" s="35" t="n"/>
      <c r="AI133" s="35" t="n"/>
      <c r="AJ133" s="58" t="n"/>
      <c r="AK133" s="58" t="n"/>
      <c r="AL133" s="35" t="n"/>
      <c r="AM133" s="35" t="n"/>
      <c r="AN133" s="59" t="n"/>
      <c r="AO133" s="59" t="n"/>
      <c r="AP133" s="29">
        <f>IFERROR(IF(A133="","",MAX(0,IF(AK133&lt;&gt;"",AK133-D133,TODAY()-D133))),"")</f>
        <v/>
      </c>
      <c r="AQ133" s="30">
        <f>IFERROR(IF(A133="","",IF(OR(N133="Closed",N133="Canceled"),"Complete",IF(AF133="","No Date Set",IF(AF133&lt;TODAY(),"Overdue",IF(AF133=TODAY(),"Due Today","Scheduled"))))),"")</f>
        <v/>
      </c>
      <c r="AR133" s="30">
        <f>IFERROR(IF(A133="","",TEXTJOIN(", ",TRUE,IF(AD133="","Missing Assigned Owner",""),IF(W133="","Missing Incident Summary",""),IF(AND(N133="Closed",AK133=""),"Closed Without Closure Date",""),IF(AND(AK133&lt;&gt;"",AK133&lt;D133),"Closure Date Before Incident Date",""),IF(AND(R133="Yes",S133=""),"Emergency Reference Missing",""),IF(AND(Q133="Yes",AG133=""),"Injury Follow-Up Needed",""),IF(AND(AM133="Yes",AN133="",AO133=""),"Financial Amount Missing",""),IF(AH133="Pending Review","Manager Review Pending",""),IF(D133&gt;TODAY(),"Future Incident Date",""))),"Check Formula")</f>
        <v/>
      </c>
      <c r="AS133" s="58" t="n"/>
      <c r="AT133" s="35" t="n"/>
    </row>
    <row r="134" ht="30" customHeight="1">
      <c r="A134" s="35" t="n"/>
      <c r="B134" s="35" t="n"/>
      <c r="C134" s="35" t="n"/>
      <c r="D134" s="58" t="n"/>
      <c r="E134" s="37" t="n"/>
      <c r="F134" s="58" t="n"/>
      <c r="G134" s="37" t="n"/>
      <c r="H134" s="35" t="n"/>
      <c r="I134" s="35" t="n"/>
      <c r="J134" s="35" t="n"/>
      <c r="K134" s="35" t="n"/>
      <c r="L134" s="35" t="n"/>
      <c r="M134" s="35" t="n"/>
      <c r="N134" s="35" t="n"/>
      <c r="O134" s="35" t="n"/>
      <c r="P134" s="35" t="n"/>
      <c r="Q134" s="35" t="n"/>
      <c r="R134" s="35" t="n"/>
      <c r="S134" s="35" t="n"/>
      <c r="T134" s="35" t="n"/>
      <c r="U134" s="35" t="n"/>
      <c r="V134" s="35" t="n"/>
      <c r="W134" s="35" t="n"/>
      <c r="X134" s="35" t="n"/>
      <c r="Y134" s="35" t="n"/>
      <c r="Z134" s="35" t="n"/>
      <c r="AA134" s="35" t="n"/>
      <c r="AB134" s="35" t="n"/>
      <c r="AC134" s="35" t="n"/>
      <c r="AD134" s="35" t="n"/>
      <c r="AE134" s="35" t="n"/>
      <c r="AF134" s="58" t="n"/>
      <c r="AG134" s="35" t="n"/>
      <c r="AH134" s="35" t="n"/>
      <c r="AI134" s="35" t="n"/>
      <c r="AJ134" s="58" t="n"/>
      <c r="AK134" s="58" t="n"/>
      <c r="AL134" s="35" t="n"/>
      <c r="AM134" s="35" t="n"/>
      <c r="AN134" s="59" t="n"/>
      <c r="AO134" s="59" t="n"/>
      <c r="AP134" s="29">
        <f>IFERROR(IF(A134="","",MAX(0,IF(AK134&lt;&gt;"",AK134-D134,TODAY()-D134))),"")</f>
        <v/>
      </c>
      <c r="AQ134" s="30">
        <f>IFERROR(IF(A134="","",IF(OR(N134="Closed",N134="Canceled"),"Complete",IF(AF134="","No Date Set",IF(AF134&lt;TODAY(),"Overdue",IF(AF134=TODAY(),"Due Today","Scheduled"))))),"")</f>
        <v/>
      </c>
      <c r="AR134" s="30">
        <f>IFERROR(IF(A134="","",TEXTJOIN(", ",TRUE,IF(AD134="","Missing Assigned Owner",""),IF(W134="","Missing Incident Summary",""),IF(AND(N134="Closed",AK134=""),"Closed Without Closure Date",""),IF(AND(AK134&lt;&gt;"",AK134&lt;D134),"Closure Date Before Incident Date",""),IF(AND(R134="Yes",S134=""),"Emergency Reference Missing",""),IF(AND(Q134="Yes",AG134=""),"Injury Follow-Up Needed",""),IF(AND(AM134="Yes",AN134="",AO134=""),"Financial Amount Missing",""),IF(AH134="Pending Review","Manager Review Pending",""),IF(D134&gt;TODAY(),"Future Incident Date",""))),"Check Formula")</f>
        <v/>
      </c>
      <c r="AS134" s="58" t="n"/>
      <c r="AT134" s="35" t="n"/>
    </row>
    <row r="135" ht="30" customHeight="1">
      <c r="A135" s="35" t="n"/>
      <c r="B135" s="35" t="n"/>
      <c r="C135" s="35" t="n"/>
      <c r="D135" s="58" t="n"/>
      <c r="E135" s="37" t="n"/>
      <c r="F135" s="58" t="n"/>
      <c r="G135" s="37" t="n"/>
      <c r="H135" s="35" t="n"/>
      <c r="I135" s="35" t="n"/>
      <c r="J135" s="35" t="n"/>
      <c r="K135" s="35" t="n"/>
      <c r="L135" s="35" t="n"/>
      <c r="M135" s="35" t="n"/>
      <c r="N135" s="35" t="n"/>
      <c r="O135" s="35" t="n"/>
      <c r="P135" s="35" t="n"/>
      <c r="Q135" s="35" t="n"/>
      <c r="R135" s="35" t="n"/>
      <c r="S135" s="35" t="n"/>
      <c r="T135" s="35" t="n"/>
      <c r="U135" s="35" t="n"/>
      <c r="V135" s="35" t="n"/>
      <c r="W135" s="35" t="n"/>
      <c r="X135" s="35" t="n"/>
      <c r="Y135" s="35" t="n"/>
      <c r="Z135" s="35" t="n"/>
      <c r="AA135" s="35" t="n"/>
      <c r="AB135" s="35" t="n"/>
      <c r="AC135" s="35" t="n"/>
      <c r="AD135" s="35" t="n"/>
      <c r="AE135" s="35" t="n"/>
      <c r="AF135" s="58" t="n"/>
      <c r="AG135" s="35" t="n"/>
      <c r="AH135" s="35" t="n"/>
      <c r="AI135" s="35" t="n"/>
      <c r="AJ135" s="58" t="n"/>
      <c r="AK135" s="58" t="n"/>
      <c r="AL135" s="35" t="n"/>
      <c r="AM135" s="35" t="n"/>
      <c r="AN135" s="59" t="n"/>
      <c r="AO135" s="59" t="n"/>
      <c r="AP135" s="29">
        <f>IFERROR(IF(A135="","",MAX(0,IF(AK135&lt;&gt;"",AK135-D135,TODAY()-D135))),"")</f>
        <v/>
      </c>
      <c r="AQ135" s="30">
        <f>IFERROR(IF(A135="","",IF(OR(N135="Closed",N135="Canceled"),"Complete",IF(AF135="","No Date Set",IF(AF135&lt;TODAY(),"Overdue",IF(AF135=TODAY(),"Due Today","Scheduled"))))),"")</f>
        <v/>
      </c>
      <c r="AR135" s="30">
        <f>IFERROR(IF(A135="","",TEXTJOIN(", ",TRUE,IF(AD135="","Missing Assigned Owner",""),IF(W135="","Missing Incident Summary",""),IF(AND(N135="Closed",AK135=""),"Closed Without Closure Date",""),IF(AND(AK135&lt;&gt;"",AK135&lt;D135),"Closure Date Before Incident Date",""),IF(AND(R135="Yes",S135=""),"Emergency Reference Missing",""),IF(AND(Q135="Yes",AG135=""),"Injury Follow-Up Needed",""),IF(AND(AM135="Yes",AN135="",AO135=""),"Financial Amount Missing",""),IF(AH135="Pending Review","Manager Review Pending",""),IF(D135&gt;TODAY(),"Future Incident Date",""))),"Check Formula")</f>
        <v/>
      </c>
      <c r="AS135" s="58" t="n"/>
      <c r="AT135" s="35" t="n"/>
    </row>
    <row r="136" ht="30" customHeight="1">
      <c r="A136" s="35" t="n"/>
      <c r="B136" s="35" t="n"/>
      <c r="C136" s="35" t="n"/>
      <c r="D136" s="58" t="n"/>
      <c r="E136" s="37" t="n"/>
      <c r="F136" s="58" t="n"/>
      <c r="G136" s="37" t="n"/>
      <c r="H136" s="35" t="n"/>
      <c r="I136" s="35" t="n"/>
      <c r="J136" s="35" t="n"/>
      <c r="K136" s="35" t="n"/>
      <c r="L136" s="35" t="n"/>
      <c r="M136" s="35" t="n"/>
      <c r="N136" s="35" t="n"/>
      <c r="O136" s="35" t="n"/>
      <c r="P136" s="35" t="n"/>
      <c r="Q136" s="35" t="n"/>
      <c r="R136" s="35" t="n"/>
      <c r="S136" s="35" t="n"/>
      <c r="T136" s="35" t="n"/>
      <c r="U136" s="35" t="n"/>
      <c r="V136" s="35" t="n"/>
      <c r="W136" s="35" t="n"/>
      <c r="X136" s="35" t="n"/>
      <c r="Y136" s="35" t="n"/>
      <c r="Z136" s="35" t="n"/>
      <c r="AA136" s="35" t="n"/>
      <c r="AB136" s="35" t="n"/>
      <c r="AC136" s="35" t="n"/>
      <c r="AD136" s="35" t="n"/>
      <c r="AE136" s="35" t="n"/>
      <c r="AF136" s="58" t="n"/>
      <c r="AG136" s="35" t="n"/>
      <c r="AH136" s="35" t="n"/>
      <c r="AI136" s="35" t="n"/>
      <c r="AJ136" s="58" t="n"/>
      <c r="AK136" s="58" t="n"/>
      <c r="AL136" s="35" t="n"/>
      <c r="AM136" s="35" t="n"/>
      <c r="AN136" s="59" t="n"/>
      <c r="AO136" s="59" t="n"/>
      <c r="AP136" s="29">
        <f>IFERROR(IF(A136="","",MAX(0,IF(AK136&lt;&gt;"",AK136-D136,TODAY()-D136))),"")</f>
        <v/>
      </c>
      <c r="AQ136" s="30">
        <f>IFERROR(IF(A136="","",IF(OR(N136="Closed",N136="Canceled"),"Complete",IF(AF136="","No Date Set",IF(AF136&lt;TODAY(),"Overdue",IF(AF136=TODAY(),"Due Today","Scheduled"))))),"")</f>
        <v/>
      </c>
      <c r="AR136" s="30">
        <f>IFERROR(IF(A136="","",TEXTJOIN(", ",TRUE,IF(AD136="","Missing Assigned Owner",""),IF(W136="","Missing Incident Summary",""),IF(AND(N136="Closed",AK136=""),"Closed Without Closure Date",""),IF(AND(AK136&lt;&gt;"",AK136&lt;D136),"Closure Date Before Incident Date",""),IF(AND(R136="Yes",S136=""),"Emergency Reference Missing",""),IF(AND(Q136="Yes",AG136=""),"Injury Follow-Up Needed",""),IF(AND(AM136="Yes",AN136="",AO136=""),"Financial Amount Missing",""),IF(AH136="Pending Review","Manager Review Pending",""),IF(D136&gt;TODAY(),"Future Incident Date",""))),"Check Formula")</f>
        <v/>
      </c>
      <c r="AS136" s="58" t="n"/>
      <c r="AT136" s="35" t="n"/>
    </row>
    <row r="137" ht="30" customHeight="1">
      <c r="A137" s="35" t="n"/>
      <c r="B137" s="35" t="n"/>
      <c r="C137" s="35" t="n"/>
      <c r="D137" s="58" t="n"/>
      <c r="E137" s="37" t="n"/>
      <c r="F137" s="58" t="n"/>
      <c r="G137" s="37" t="n"/>
      <c r="H137" s="35" t="n"/>
      <c r="I137" s="35" t="n"/>
      <c r="J137" s="35" t="n"/>
      <c r="K137" s="35" t="n"/>
      <c r="L137" s="35" t="n"/>
      <c r="M137" s="35" t="n"/>
      <c r="N137" s="35" t="n"/>
      <c r="O137" s="35" t="n"/>
      <c r="P137" s="35" t="n"/>
      <c r="Q137" s="35" t="n"/>
      <c r="R137" s="35" t="n"/>
      <c r="S137" s="35" t="n"/>
      <c r="T137" s="35" t="n"/>
      <c r="U137" s="35" t="n"/>
      <c r="V137" s="35" t="n"/>
      <c r="W137" s="35" t="n"/>
      <c r="X137" s="35" t="n"/>
      <c r="Y137" s="35" t="n"/>
      <c r="Z137" s="35" t="n"/>
      <c r="AA137" s="35" t="n"/>
      <c r="AB137" s="35" t="n"/>
      <c r="AC137" s="35" t="n"/>
      <c r="AD137" s="35" t="n"/>
      <c r="AE137" s="35" t="n"/>
      <c r="AF137" s="58" t="n"/>
      <c r="AG137" s="35" t="n"/>
      <c r="AH137" s="35" t="n"/>
      <c r="AI137" s="35" t="n"/>
      <c r="AJ137" s="58" t="n"/>
      <c r="AK137" s="58" t="n"/>
      <c r="AL137" s="35" t="n"/>
      <c r="AM137" s="35" t="n"/>
      <c r="AN137" s="59" t="n"/>
      <c r="AO137" s="59" t="n"/>
      <c r="AP137" s="29">
        <f>IFERROR(IF(A137="","",MAX(0,IF(AK137&lt;&gt;"",AK137-D137,TODAY()-D137))),"")</f>
        <v/>
      </c>
      <c r="AQ137" s="30">
        <f>IFERROR(IF(A137="","",IF(OR(N137="Closed",N137="Canceled"),"Complete",IF(AF137="","No Date Set",IF(AF137&lt;TODAY(),"Overdue",IF(AF137=TODAY(),"Due Today","Scheduled"))))),"")</f>
        <v/>
      </c>
      <c r="AR137" s="30">
        <f>IFERROR(IF(A137="","",TEXTJOIN(", ",TRUE,IF(AD137="","Missing Assigned Owner",""),IF(W137="","Missing Incident Summary",""),IF(AND(N137="Closed",AK137=""),"Closed Without Closure Date",""),IF(AND(AK137&lt;&gt;"",AK137&lt;D137),"Closure Date Before Incident Date",""),IF(AND(R137="Yes",S137=""),"Emergency Reference Missing",""),IF(AND(Q137="Yes",AG137=""),"Injury Follow-Up Needed",""),IF(AND(AM137="Yes",AN137="",AO137=""),"Financial Amount Missing",""),IF(AH137="Pending Review","Manager Review Pending",""),IF(D137&gt;TODAY(),"Future Incident Date",""))),"Check Formula")</f>
        <v/>
      </c>
      <c r="AS137" s="58" t="n"/>
      <c r="AT137" s="35" t="n"/>
    </row>
    <row r="138" ht="30" customHeight="1">
      <c r="A138" s="35" t="n"/>
      <c r="B138" s="35" t="n"/>
      <c r="C138" s="35" t="n"/>
      <c r="D138" s="58" t="n"/>
      <c r="E138" s="37" t="n"/>
      <c r="F138" s="58" t="n"/>
      <c r="G138" s="37" t="n"/>
      <c r="H138" s="35" t="n"/>
      <c r="I138" s="35" t="n"/>
      <c r="J138" s="35" t="n"/>
      <c r="K138" s="35" t="n"/>
      <c r="L138" s="35" t="n"/>
      <c r="M138" s="35" t="n"/>
      <c r="N138" s="35" t="n"/>
      <c r="O138" s="35" t="n"/>
      <c r="P138" s="35" t="n"/>
      <c r="Q138" s="35" t="n"/>
      <c r="R138" s="35" t="n"/>
      <c r="S138" s="35" t="n"/>
      <c r="T138" s="35" t="n"/>
      <c r="U138" s="35" t="n"/>
      <c r="V138" s="35" t="n"/>
      <c r="W138" s="35" t="n"/>
      <c r="X138" s="35" t="n"/>
      <c r="Y138" s="35" t="n"/>
      <c r="Z138" s="35" t="n"/>
      <c r="AA138" s="35" t="n"/>
      <c r="AB138" s="35" t="n"/>
      <c r="AC138" s="35" t="n"/>
      <c r="AD138" s="35" t="n"/>
      <c r="AE138" s="35" t="n"/>
      <c r="AF138" s="58" t="n"/>
      <c r="AG138" s="35" t="n"/>
      <c r="AH138" s="35" t="n"/>
      <c r="AI138" s="35" t="n"/>
      <c r="AJ138" s="58" t="n"/>
      <c r="AK138" s="58" t="n"/>
      <c r="AL138" s="35" t="n"/>
      <c r="AM138" s="35" t="n"/>
      <c r="AN138" s="59" t="n"/>
      <c r="AO138" s="59" t="n"/>
      <c r="AP138" s="29">
        <f>IFERROR(IF(A138="","",MAX(0,IF(AK138&lt;&gt;"",AK138-D138,TODAY()-D138))),"")</f>
        <v/>
      </c>
      <c r="AQ138" s="30">
        <f>IFERROR(IF(A138="","",IF(OR(N138="Closed",N138="Canceled"),"Complete",IF(AF138="","No Date Set",IF(AF138&lt;TODAY(),"Overdue",IF(AF138=TODAY(),"Due Today","Scheduled"))))),"")</f>
        <v/>
      </c>
      <c r="AR138" s="30">
        <f>IFERROR(IF(A138="","",TEXTJOIN(", ",TRUE,IF(AD138="","Missing Assigned Owner",""),IF(W138="","Missing Incident Summary",""),IF(AND(N138="Closed",AK138=""),"Closed Without Closure Date",""),IF(AND(AK138&lt;&gt;"",AK138&lt;D138),"Closure Date Before Incident Date",""),IF(AND(R138="Yes",S138=""),"Emergency Reference Missing",""),IF(AND(Q138="Yes",AG138=""),"Injury Follow-Up Needed",""),IF(AND(AM138="Yes",AN138="",AO138=""),"Financial Amount Missing",""),IF(AH138="Pending Review","Manager Review Pending",""),IF(D138&gt;TODAY(),"Future Incident Date",""))),"Check Formula")</f>
        <v/>
      </c>
      <c r="AS138" s="58" t="n"/>
      <c r="AT138" s="35" t="n"/>
    </row>
    <row r="139" ht="30" customHeight="1">
      <c r="A139" s="35" t="n"/>
      <c r="B139" s="35" t="n"/>
      <c r="C139" s="35" t="n"/>
      <c r="D139" s="58" t="n"/>
      <c r="E139" s="37" t="n"/>
      <c r="F139" s="58" t="n"/>
      <c r="G139" s="37" t="n"/>
      <c r="H139" s="35" t="n"/>
      <c r="I139" s="35" t="n"/>
      <c r="J139" s="35" t="n"/>
      <c r="K139" s="35" t="n"/>
      <c r="L139" s="35" t="n"/>
      <c r="M139" s="35" t="n"/>
      <c r="N139" s="35" t="n"/>
      <c r="O139" s="35" t="n"/>
      <c r="P139" s="35" t="n"/>
      <c r="Q139" s="35" t="n"/>
      <c r="R139" s="35" t="n"/>
      <c r="S139" s="35" t="n"/>
      <c r="T139" s="35" t="n"/>
      <c r="U139" s="35" t="n"/>
      <c r="V139" s="35" t="n"/>
      <c r="W139" s="35" t="n"/>
      <c r="X139" s="35" t="n"/>
      <c r="Y139" s="35" t="n"/>
      <c r="Z139" s="35" t="n"/>
      <c r="AA139" s="35" t="n"/>
      <c r="AB139" s="35" t="n"/>
      <c r="AC139" s="35" t="n"/>
      <c r="AD139" s="35" t="n"/>
      <c r="AE139" s="35" t="n"/>
      <c r="AF139" s="58" t="n"/>
      <c r="AG139" s="35" t="n"/>
      <c r="AH139" s="35" t="n"/>
      <c r="AI139" s="35" t="n"/>
      <c r="AJ139" s="58" t="n"/>
      <c r="AK139" s="58" t="n"/>
      <c r="AL139" s="35" t="n"/>
      <c r="AM139" s="35" t="n"/>
      <c r="AN139" s="59" t="n"/>
      <c r="AO139" s="59" t="n"/>
      <c r="AP139" s="29">
        <f>IFERROR(IF(A139="","",MAX(0,IF(AK139&lt;&gt;"",AK139-D139,TODAY()-D139))),"")</f>
        <v/>
      </c>
      <c r="AQ139" s="30">
        <f>IFERROR(IF(A139="","",IF(OR(N139="Closed",N139="Canceled"),"Complete",IF(AF139="","No Date Set",IF(AF139&lt;TODAY(),"Overdue",IF(AF139=TODAY(),"Due Today","Scheduled"))))),"")</f>
        <v/>
      </c>
      <c r="AR139" s="30">
        <f>IFERROR(IF(A139="","",TEXTJOIN(", ",TRUE,IF(AD139="","Missing Assigned Owner",""),IF(W139="","Missing Incident Summary",""),IF(AND(N139="Closed",AK139=""),"Closed Without Closure Date",""),IF(AND(AK139&lt;&gt;"",AK139&lt;D139),"Closure Date Before Incident Date",""),IF(AND(R139="Yes",S139=""),"Emergency Reference Missing",""),IF(AND(Q139="Yes",AG139=""),"Injury Follow-Up Needed",""),IF(AND(AM139="Yes",AN139="",AO139=""),"Financial Amount Missing",""),IF(AH139="Pending Review","Manager Review Pending",""),IF(D139&gt;TODAY(),"Future Incident Date",""))),"Check Formula")</f>
        <v/>
      </c>
      <c r="AS139" s="58" t="n"/>
      <c r="AT139" s="35" t="n"/>
    </row>
    <row r="140" ht="30" customHeight="1">
      <c r="A140" s="35" t="n"/>
      <c r="B140" s="35" t="n"/>
      <c r="C140" s="35" t="n"/>
      <c r="D140" s="58" t="n"/>
      <c r="E140" s="37" t="n"/>
      <c r="F140" s="58" t="n"/>
      <c r="G140" s="37" t="n"/>
      <c r="H140" s="35" t="n"/>
      <c r="I140" s="35" t="n"/>
      <c r="J140" s="35" t="n"/>
      <c r="K140" s="35" t="n"/>
      <c r="L140" s="35" t="n"/>
      <c r="M140" s="35" t="n"/>
      <c r="N140" s="35" t="n"/>
      <c r="O140" s="35" t="n"/>
      <c r="P140" s="35" t="n"/>
      <c r="Q140" s="35" t="n"/>
      <c r="R140" s="35" t="n"/>
      <c r="S140" s="35" t="n"/>
      <c r="T140" s="35" t="n"/>
      <c r="U140" s="35" t="n"/>
      <c r="V140" s="35" t="n"/>
      <c r="W140" s="35" t="n"/>
      <c r="X140" s="35" t="n"/>
      <c r="Y140" s="35" t="n"/>
      <c r="Z140" s="35" t="n"/>
      <c r="AA140" s="35" t="n"/>
      <c r="AB140" s="35" t="n"/>
      <c r="AC140" s="35" t="n"/>
      <c r="AD140" s="35" t="n"/>
      <c r="AE140" s="35" t="n"/>
      <c r="AF140" s="58" t="n"/>
      <c r="AG140" s="35" t="n"/>
      <c r="AH140" s="35" t="n"/>
      <c r="AI140" s="35" t="n"/>
      <c r="AJ140" s="58" t="n"/>
      <c r="AK140" s="58" t="n"/>
      <c r="AL140" s="35" t="n"/>
      <c r="AM140" s="35" t="n"/>
      <c r="AN140" s="59" t="n"/>
      <c r="AO140" s="59" t="n"/>
      <c r="AP140" s="29">
        <f>IFERROR(IF(A140="","",MAX(0,IF(AK140&lt;&gt;"",AK140-D140,TODAY()-D140))),"")</f>
        <v/>
      </c>
      <c r="AQ140" s="30">
        <f>IFERROR(IF(A140="","",IF(OR(N140="Closed",N140="Canceled"),"Complete",IF(AF140="","No Date Set",IF(AF140&lt;TODAY(),"Overdue",IF(AF140=TODAY(),"Due Today","Scheduled"))))),"")</f>
        <v/>
      </c>
      <c r="AR140" s="30">
        <f>IFERROR(IF(A140="","",TEXTJOIN(", ",TRUE,IF(AD140="","Missing Assigned Owner",""),IF(W140="","Missing Incident Summary",""),IF(AND(N140="Closed",AK140=""),"Closed Without Closure Date",""),IF(AND(AK140&lt;&gt;"",AK140&lt;D140),"Closure Date Before Incident Date",""),IF(AND(R140="Yes",S140=""),"Emergency Reference Missing",""),IF(AND(Q140="Yes",AG140=""),"Injury Follow-Up Needed",""),IF(AND(AM140="Yes",AN140="",AO140=""),"Financial Amount Missing",""),IF(AH140="Pending Review","Manager Review Pending",""),IF(D140&gt;TODAY(),"Future Incident Date",""))),"Check Formula")</f>
        <v/>
      </c>
      <c r="AS140" s="58" t="n"/>
      <c r="AT140" s="35" t="n"/>
    </row>
    <row r="141" ht="30" customHeight="1">
      <c r="A141" s="35" t="n"/>
      <c r="B141" s="35" t="n"/>
      <c r="C141" s="35" t="n"/>
      <c r="D141" s="58" t="n"/>
      <c r="E141" s="37" t="n"/>
      <c r="F141" s="58" t="n"/>
      <c r="G141" s="37" t="n"/>
      <c r="H141" s="35" t="n"/>
      <c r="I141" s="35" t="n"/>
      <c r="J141" s="35" t="n"/>
      <c r="K141" s="35" t="n"/>
      <c r="L141" s="35" t="n"/>
      <c r="M141" s="35" t="n"/>
      <c r="N141" s="35" t="n"/>
      <c r="O141" s="35" t="n"/>
      <c r="P141" s="35" t="n"/>
      <c r="Q141" s="35" t="n"/>
      <c r="R141" s="35" t="n"/>
      <c r="S141" s="35" t="n"/>
      <c r="T141" s="35" t="n"/>
      <c r="U141" s="35" t="n"/>
      <c r="V141" s="35" t="n"/>
      <c r="W141" s="35" t="n"/>
      <c r="X141" s="35" t="n"/>
      <c r="Y141" s="35" t="n"/>
      <c r="Z141" s="35" t="n"/>
      <c r="AA141" s="35" t="n"/>
      <c r="AB141" s="35" t="n"/>
      <c r="AC141" s="35" t="n"/>
      <c r="AD141" s="35" t="n"/>
      <c r="AE141" s="35" t="n"/>
      <c r="AF141" s="58" t="n"/>
      <c r="AG141" s="35" t="n"/>
      <c r="AH141" s="35" t="n"/>
      <c r="AI141" s="35" t="n"/>
      <c r="AJ141" s="58" t="n"/>
      <c r="AK141" s="58" t="n"/>
      <c r="AL141" s="35" t="n"/>
      <c r="AM141" s="35" t="n"/>
      <c r="AN141" s="59" t="n"/>
      <c r="AO141" s="59" t="n"/>
      <c r="AP141" s="29">
        <f>IFERROR(IF(A141="","",MAX(0,IF(AK141&lt;&gt;"",AK141-D141,TODAY()-D141))),"")</f>
        <v/>
      </c>
      <c r="AQ141" s="30">
        <f>IFERROR(IF(A141="","",IF(OR(N141="Closed",N141="Canceled"),"Complete",IF(AF141="","No Date Set",IF(AF141&lt;TODAY(),"Overdue",IF(AF141=TODAY(),"Due Today","Scheduled"))))),"")</f>
        <v/>
      </c>
      <c r="AR141" s="30">
        <f>IFERROR(IF(A141="","",TEXTJOIN(", ",TRUE,IF(AD141="","Missing Assigned Owner",""),IF(W141="","Missing Incident Summary",""),IF(AND(N141="Closed",AK141=""),"Closed Without Closure Date",""),IF(AND(AK141&lt;&gt;"",AK141&lt;D141),"Closure Date Before Incident Date",""),IF(AND(R141="Yes",S141=""),"Emergency Reference Missing",""),IF(AND(Q141="Yes",AG141=""),"Injury Follow-Up Needed",""),IF(AND(AM141="Yes",AN141="",AO141=""),"Financial Amount Missing",""),IF(AH141="Pending Review","Manager Review Pending",""),IF(D141&gt;TODAY(),"Future Incident Date",""))),"Check Formula")</f>
        <v/>
      </c>
      <c r="AS141" s="58" t="n"/>
      <c r="AT141" s="35" t="n"/>
    </row>
    <row r="142" ht="30" customHeight="1">
      <c r="A142" s="35" t="n"/>
      <c r="B142" s="35" t="n"/>
      <c r="C142" s="35" t="n"/>
      <c r="D142" s="58" t="n"/>
      <c r="E142" s="37" t="n"/>
      <c r="F142" s="58" t="n"/>
      <c r="G142" s="37" t="n"/>
      <c r="H142" s="35" t="n"/>
      <c r="I142" s="35" t="n"/>
      <c r="J142" s="35" t="n"/>
      <c r="K142" s="35" t="n"/>
      <c r="L142" s="35" t="n"/>
      <c r="M142" s="35" t="n"/>
      <c r="N142" s="35" t="n"/>
      <c r="O142" s="35" t="n"/>
      <c r="P142" s="35" t="n"/>
      <c r="Q142" s="35" t="n"/>
      <c r="R142" s="35" t="n"/>
      <c r="S142" s="35" t="n"/>
      <c r="T142" s="35" t="n"/>
      <c r="U142" s="35" t="n"/>
      <c r="V142" s="35" t="n"/>
      <c r="W142" s="35" t="n"/>
      <c r="X142" s="35" t="n"/>
      <c r="Y142" s="35" t="n"/>
      <c r="Z142" s="35" t="n"/>
      <c r="AA142" s="35" t="n"/>
      <c r="AB142" s="35" t="n"/>
      <c r="AC142" s="35" t="n"/>
      <c r="AD142" s="35" t="n"/>
      <c r="AE142" s="35" t="n"/>
      <c r="AF142" s="58" t="n"/>
      <c r="AG142" s="35" t="n"/>
      <c r="AH142" s="35" t="n"/>
      <c r="AI142" s="35" t="n"/>
      <c r="AJ142" s="58" t="n"/>
      <c r="AK142" s="58" t="n"/>
      <c r="AL142" s="35" t="n"/>
      <c r="AM142" s="35" t="n"/>
      <c r="AN142" s="59" t="n"/>
      <c r="AO142" s="59" t="n"/>
      <c r="AP142" s="29">
        <f>IFERROR(IF(A142="","",MAX(0,IF(AK142&lt;&gt;"",AK142-D142,TODAY()-D142))),"")</f>
        <v/>
      </c>
      <c r="AQ142" s="30">
        <f>IFERROR(IF(A142="","",IF(OR(N142="Closed",N142="Canceled"),"Complete",IF(AF142="","No Date Set",IF(AF142&lt;TODAY(),"Overdue",IF(AF142=TODAY(),"Due Today","Scheduled"))))),"")</f>
        <v/>
      </c>
      <c r="AR142" s="30">
        <f>IFERROR(IF(A142="","",TEXTJOIN(", ",TRUE,IF(AD142="","Missing Assigned Owner",""),IF(W142="","Missing Incident Summary",""),IF(AND(N142="Closed",AK142=""),"Closed Without Closure Date",""),IF(AND(AK142&lt;&gt;"",AK142&lt;D142),"Closure Date Before Incident Date",""),IF(AND(R142="Yes",S142=""),"Emergency Reference Missing",""),IF(AND(Q142="Yes",AG142=""),"Injury Follow-Up Needed",""),IF(AND(AM142="Yes",AN142="",AO142=""),"Financial Amount Missing",""),IF(AH142="Pending Review","Manager Review Pending",""),IF(D142&gt;TODAY(),"Future Incident Date",""))),"Check Formula")</f>
        <v/>
      </c>
      <c r="AS142" s="58" t="n"/>
      <c r="AT142" s="35" t="n"/>
    </row>
    <row r="143" ht="30" customHeight="1">
      <c r="A143" s="35" t="n"/>
      <c r="B143" s="35" t="n"/>
      <c r="C143" s="35" t="n"/>
      <c r="D143" s="58" t="n"/>
      <c r="E143" s="37" t="n"/>
      <c r="F143" s="58" t="n"/>
      <c r="G143" s="37" t="n"/>
      <c r="H143" s="35" t="n"/>
      <c r="I143" s="35" t="n"/>
      <c r="J143" s="35" t="n"/>
      <c r="K143" s="35" t="n"/>
      <c r="L143" s="35" t="n"/>
      <c r="M143" s="35" t="n"/>
      <c r="N143" s="35" t="n"/>
      <c r="O143" s="35" t="n"/>
      <c r="P143" s="35" t="n"/>
      <c r="Q143" s="35" t="n"/>
      <c r="R143" s="35" t="n"/>
      <c r="S143" s="35" t="n"/>
      <c r="T143" s="35" t="n"/>
      <c r="U143" s="35" t="n"/>
      <c r="V143" s="35" t="n"/>
      <c r="W143" s="35" t="n"/>
      <c r="X143" s="35" t="n"/>
      <c r="Y143" s="35" t="n"/>
      <c r="Z143" s="35" t="n"/>
      <c r="AA143" s="35" t="n"/>
      <c r="AB143" s="35" t="n"/>
      <c r="AC143" s="35" t="n"/>
      <c r="AD143" s="35" t="n"/>
      <c r="AE143" s="35" t="n"/>
      <c r="AF143" s="58" t="n"/>
      <c r="AG143" s="35" t="n"/>
      <c r="AH143" s="35" t="n"/>
      <c r="AI143" s="35" t="n"/>
      <c r="AJ143" s="58" t="n"/>
      <c r="AK143" s="58" t="n"/>
      <c r="AL143" s="35" t="n"/>
      <c r="AM143" s="35" t="n"/>
      <c r="AN143" s="59" t="n"/>
      <c r="AO143" s="59" t="n"/>
      <c r="AP143" s="29">
        <f>IFERROR(IF(A143="","",MAX(0,IF(AK143&lt;&gt;"",AK143-D143,TODAY()-D143))),"")</f>
        <v/>
      </c>
      <c r="AQ143" s="30">
        <f>IFERROR(IF(A143="","",IF(OR(N143="Closed",N143="Canceled"),"Complete",IF(AF143="","No Date Set",IF(AF143&lt;TODAY(),"Overdue",IF(AF143=TODAY(),"Due Today","Scheduled"))))),"")</f>
        <v/>
      </c>
      <c r="AR143" s="30">
        <f>IFERROR(IF(A143="","",TEXTJOIN(", ",TRUE,IF(AD143="","Missing Assigned Owner",""),IF(W143="","Missing Incident Summary",""),IF(AND(N143="Closed",AK143=""),"Closed Without Closure Date",""),IF(AND(AK143&lt;&gt;"",AK143&lt;D143),"Closure Date Before Incident Date",""),IF(AND(R143="Yes",S143=""),"Emergency Reference Missing",""),IF(AND(Q143="Yes",AG143=""),"Injury Follow-Up Needed",""),IF(AND(AM143="Yes",AN143="",AO143=""),"Financial Amount Missing",""),IF(AH143="Pending Review","Manager Review Pending",""),IF(D143&gt;TODAY(),"Future Incident Date",""))),"Check Formula")</f>
        <v/>
      </c>
      <c r="AS143" s="58" t="n"/>
      <c r="AT143" s="35" t="n"/>
    </row>
    <row r="144" ht="30" customHeight="1">
      <c r="A144" s="35" t="n"/>
      <c r="B144" s="35" t="n"/>
      <c r="C144" s="35" t="n"/>
      <c r="D144" s="58" t="n"/>
      <c r="E144" s="37" t="n"/>
      <c r="F144" s="58" t="n"/>
      <c r="G144" s="37" t="n"/>
      <c r="H144" s="35" t="n"/>
      <c r="I144" s="35" t="n"/>
      <c r="J144" s="35" t="n"/>
      <c r="K144" s="35" t="n"/>
      <c r="L144" s="35" t="n"/>
      <c r="M144" s="35" t="n"/>
      <c r="N144" s="35" t="n"/>
      <c r="O144" s="35" t="n"/>
      <c r="P144" s="35" t="n"/>
      <c r="Q144" s="35" t="n"/>
      <c r="R144" s="35" t="n"/>
      <c r="S144" s="35" t="n"/>
      <c r="T144" s="35" t="n"/>
      <c r="U144" s="35" t="n"/>
      <c r="V144" s="35" t="n"/>
      <c r="W144" s="35" t="n"/>
      <c r="X144" s="35" t="n"/>
      <c r="Y144" s="35" t="n"/>
      <c r="Z144" s="35" t="n"/>
      <c r="AA144" s="35" t="n"/>
      <c r="AB144" s="35" t="n"/>
      <c r="AC144" s="35" t="n"/>
      <c r="AD144" s="35" t="n"/>
      <c r="AE144" s="35" t="n"/>
      <c r="AF144" s="58" t="n"/>
      <c r="AG144" s="35" t="n"/>
      <c r="AH144" s="35" t="n"/>
      <c r="AI144" s="35" t="n"/>
      <c r="AJ144" s="58" t="n"/>
      <c r="AK144" s="58" t="n"/>
      <c r="AL144" s="35" t="n"/>
      <c r="AM144" s="35" t="n"/>
      <c r="AN144" s="59" t="n"/>
      <c r="AO144" s="59" t="n"/>
      <c r="AP144" s="29">
        <f>IFERROR(IF(A144="","",MAX(0,IF(AK144&lt;&gt;"",AK144-D144,TODAY()-D144))),"")</f>
        <v/>
      </c>
      <c r="AQ144" s="30">
        <f>IFERROR(IF(A144="","",IF(OR(N144="Closed",N144="Canceled"),"Complete",IF(AF144="","No Date Set",IF(AF144&lt;TODAY(),"Overdue",IF(AF144=TODAY(),"Due Today","Scheduled"))))),"")</f>
        <v/>
      </c>
      <c r="AR144" s="30">
        <f>IFERROR(IF(A144="","",TEXTJOIN(", ",TRUE,IF(AD144="","Missing Assigned Owner",""),IF(W144="","Missing Incident Summary",""),IF(AND(N144="Closed",AK144=""),"Closed Without Closure Date",""),IF(AND(AK144&lt;&gt;"",AK144&lt;D144),"Closure Date Before Incident Date",""),IF(AND(R144="Yes",S144=""),"Emergency Reference Missing",""),IF(AND(Q144="Yes",AG144=""),"Injury Follow-Up Needed",""),IF(AND(AM144="Yes",AN144="",AO144=""),"Financial Amount Missing",""),IF(AH144="Pending Review","Manager Review Pending",""),IF(D144&gt;TODAY(),"Future Incident Date",""))),"Check Formula")</f>
        <v/>
      </c>
      <c r="AS144" s="58" t="n"/>
      <c r="AT144" s="35" t="n"/>
    </row>
    <row r="145" ht="30" customHeight="1">
      <c r="A145" s="35" t="n"/>
      <c r="B145" s="35" t="n"/>
      <c r="C145" s="35" t="n"/>
      <c r="D145" s="58" t="n"/>
      <c r="E145" s="37" t="n"/>
      <c r="F145" s="58" t="n"/>
      <c r="G145" s="37" t="n"/>
      <c r="H145" s="35" t="n"/>
      <c r="I145" s="35" t="n"/>
      <c r="J145" s="35" t="n"/>
      <c r="K145" s="35" t="n"/>
      <c r="L145" s="35" t="n"/>
      <c r="M145" s="35" t="n"/>
      <c r="N145" s="35" t="n"/>
      <c r="O145" s="35" t="n"/>
      <c r="P145" s="35" t="n"/>
      <c r="Q145" s="35" t="n"/>
      <c r="R145" s="35" t="n"/>
      <c r="S145" s="35" t="n"/>
      <c r="T145" s="35" t="n"/>
      <c r="U145" s="35" t="n"/>
      <c r="V145" s="35" t="n"/>
      <c r="W145" s="35" t="n"/>
      <c r="X145" s="35" t="n"/>
      <c r="Y145" s="35" t="n"/>
      <c r="Z145" s="35" t="n"/>
      <c r="AA145" s="35" t="n"/>
      <c r="AB145" s="35" t="n"/>
      <c r="AC145" s="35" t="n"/>
      <c r="AD145" s="35" t="n"/>
      <c r="AE145" s="35" t="n"/>
      <c r="AF145" s="58" t="n"/>
      <c r="AG145" s="35" t="n"/>
      <c r="AH145" s="35" t="n"/>
      <c r="AI145" s="35" t="n"/>
      <c r="AJ145" s="58" t="n"/>
      <c r="AK145" s="58" t="n"/>
      <c r="AL145" s="35" t="n"/>
      <c r="AM145" s="35" t="n"/>
      <c r="AN145" s="59" t="n"/>
      <c r="AO145" s="59" t="n"/>
      <c r="AP145" s="29">
        <f>IFERROR(IF(A145="","",MAX(0,IF(AK145&lt;&gt;"",AK145-D145,TODAY()-D145))),"")</f>
        <v/>
      </c>
      <c r="AQ145" s="30">
        <f>IFERROR(IF(A145="","",IF(OR(N145="Closed",N145="Canceled"),"Complete",IF(AF145="","No Date Set",IF(AF145&lt;TODAY(),"Overdue",IF(AF145=TODAY(),"Due Today","Scheduled"))))),"")</f>
        <v/>
      </c>
      <c r="AR145" s="30">
        <f>IFERROR(IF(A145="","",TEXTJOIN(", ",TRUE,IF(AD145="","Missing Assigned Owner",""),IF(W145="","Missing Incident Summary",""),IF(AND(N145="Closed",AK145=""),"Closed Without Closure Date",""),IF(AND(AK145&lt;&gt;"",AK145&lt;D145),"Closure Date Before Incident Date",""),IF(AND(R145="Yes",S145=""),"Emergency Reference Missing",""),IF(AND(Q145="Yes",AG145=""),"Injury Follow-Up Needed",""),IF(AND(AM145="Yes",AN145="",AO145=""),"Financial Amount Missing",""),IF(AH145="Pending Review","Manager Review Pending",""),IF(D145&gt;TODAY(),"Future Incident Date",""))),"Check Formula")</f>
        <v/>
      </c>
      <c r="AS145" s="58" t="n"/>
      <c r="AT145" s="35" t="n"/>
    </row>
    <row r="146" ht="30" customHeight="1">
      <c r="A146" s="35" t="n"/>
      <c r="B146" s="35" t="n"/>
      <c r="C146" s="35" t="n"/>
      <c r="D146" s="58" t="n"/>
      <c r="E146" s="37" t="n"/>
      <c r="F146" s="58" t="n"/>
      <c r="G146" s="37" t="n"/>
      <c r="H146" s="35" t="n"/>
      <c r="I146" s="35" t="n"/>
      <c r="J146" s="35" t="n"/>
      <c r="K146" s="35" t="n"/>
      <c r="L146" s="35" t="n"/>
      <c r="M146" s="35" t="n"/>
      <c r="N146" s="35" t="n"/>
      <c r="O146" s="35" t="n"/>
      <c r="P146" s="35" t="n"/>
      <c r="Q146" s="35" t="n"/>
      <c r="R146" s="35" t="n"/>
      <c r="S146" s="35" t="n"/>
      <c r="T146" s="35" t="n"/>
      <c r="U146" s="35" t="n"/>
      <c r="V146" s="35" t="n"/>
      <c r="W146" s="35" t="n"/>
      <c r="X146" s="35" t="n"/>
      <c r="Y146" s="35" t="n"/>
      <c r="Z146" s="35" t="n"/>
      <c r="AA146" s="35" t="n"/>
      <c r="AB146" s="35" t="n"/>
      <c r="AC146" s="35" t="n"/>
      <c r="AD146" s="35" t="n"/>
      <c r="AE146" s="35" t="n"/>
      <c r="AF146" s="58" t="n"/>
      <c r="AG146" s="35" t="n"/>
      <c r="AH146" s="35" t="n"/>
      <c r="AI146" s="35" t="n"/>
      <c r="AJ146" s="58" t="n"/>
      <c r="AK146" s="58" t="n"/>
      <c r="AL146" s="35" t="n"/>
      <c r="AM146" s="35" t="n"/>
      <c r="AN146" s="59" t="n"/>
      <c r="AO146" s="59" t="n"/>
      <c r="AP146" s="29">
        <f>IFERROR(IF(A146="","",MAX(0,IF(AK146&lt;&gt;"",AK146-D146,TODAY()-D146))),"")</f>
        <v/>
      </c>
      <c r="AQ146" s="30">
        <f>IFERROR(IF(A146="","",IF(OR(N146="Closed",N146="Canceled"),"Complete",IF(AF146="","No Date Set",IF(AF146&lt;TODAY(),"Overdue",IF(AF146=TODAY(),"Due Today","Scheduled"))))),"")</f>
        <v/>
      </c>
      <c r="AR146" s="30">
        <f>IFERROR(IF(A146="","",TEXTJOIN(", ",TRUE,IF(AD146="","Missing Assigned Owner",""),IF(W146="","Missing Incident Summary",""),IF(AND(N146="Closed",AK146=""),"Closed Without Closure Date",""),IF(AND(AK146&lt;&gt;"",AK146&lt;D146),"Closure Date Before Incident Date",""),IF(AND(R146="Yes",S146=""),"Emergency Reference Missing",""),IF(AND(Q146="Yes",AG146=""),"Injury Follow-Up Needed",""),IF(AND(AM146="Yes",AN146="",AO146=""),"Financial Amount Missing",""),IF(AH146="Pending Review","Manager Review Pending",""),IF(D146&gt;TODAY(),"Future Incident Date",""))),"Check Formula")</f>
        <v/>
      </c>
      <c r="AS146" s="58" t="n"/>
      <c r="AT146" s="35" t="n"/>
    </row>
    <row r="147" ht="30" customHeight="1">
      <c r="A147" s="35" t="n"/>
      <c r="B147" s="35" t="n"/>
      <c r="C147" s="35" t="n"/>
      <c r="D147" s="58" t="n"/>
      <c r="E147" s="37" t="n"/>
      <c r="F147" s="58" t="n"/>
      <c r="G147" s="37" t="n"/>
      <c r="H147" s="35" t="n"/>
      <c r="I147" s="35" t="n"/>
      <c r="J147" s="35" t="n"/>
      <c r="K147" s="35" t="n"/>
      <c r="L147" s="35" t="n"/>
      <c r="M147" s="35" t="n"/>
      <c r="N147" s="35" t="n"/>
      <c r="O147" s="35" t="n"/>
      <c r="P147" s="35" t="n"/>
      <c r="Q147" s="35" t="n"/>
      <c r="R147" s="35" t="n"/>
      <c r="S147" s="35" t="n"/>
      <c r="T147" s="35" t="n"/>
      <c r="U147" s="35" t="n"/>
      <c r="V147" s="35" t="n"/>
      <c r="W147" s="35" t="n"/>
      <c r="X147" s="35" t="n"/>
      <c r="Y147" s="35" t="n"/>
      <c r="Z147" s="35" t="n"/>
      <c r="AA147" s="35" t="n"/>
      <c r="AB147" s="35" t="n"/>
      <c r="AC147" s="35" t="n"/>
      <c r="AD147" s="35" t="n"/>
      <c r="AE147" s="35" t="n"/>
      <c r="AF147" s="58" t="n"/>
      <c r="AG147" s="35" t="n"/>
      <c r="AH147" s="35" t="n"/>
      <c r="AI147" s="35" t="n"/>
      <c r="AJ147" s="58" t="n"/>
      <c r="AK147" s="58" t="n"/>
      <c r="AL147" s="35" t="n"/>
      <c r="AM147" s="35" t="n"/>
      <c r="AN147" s="59" t="n"/>
      <c r="AO147" s="59" t="n"/>
      <c r="AP147" s="29">
        <f>IFERROR(IF(A147="","",MAX(0,IF(AK147&lt;&gt;"",AK147-D147,TODAY()-D147))),"")</f>
        <v/>
      </c>
      <c r="AQ147" s="30">
        <f>IFERROR(IF(A147="","",IF(OR(N147="Closed",N147="Canceled"),"Complete",IF(AF147="","No Date Set",IF(AF147&lt;TODAY(),"Overdue",IF(AF147=TODAY(),"Due Today","Scheduled"))))),"")</f>
        <v/>
      </c>
      <c r="AR147" s="30">
        <f>IFERROR(IF(A147="","",TEXTJOIN(", ",TRUE,IF(AD147="","Missing Assigned Owner",""),IF(W147="","Missing Incident Summary",""),IF(AND(N147="Closed",AK147=""),"Closed Without Closure Date",""),IF(AND(AK147&lt;&gt;"",AK147&lt;D147),"Closure Date Before Incident Date",""),IF(AND(R147="Yes",S147=""),"Emergency Reference Missing",""),IF(AND(Q147="Yes",AG147=""),"Injury Follow-Up Needed",""),IF(AND(AM147="Yes",AN147="",AO147=""),"Financial Amount Missing",""),IF(AH147="Pending Review","Manager Review Pending",""),IF(D147&gt;TODAY(),"Future Incident Date",""))),"Check Formula")</f>
        <v/>
      </c>
      <c r="AS147" s="58" t="n"/>
      <c r="AT147" s="35" t="n"/>
    </row>
    <row r="148" ht="30" customHeight="1">
      <c r="A148" s="35" t="n"/>
      <c r="B148" s="35" t="n"/>
      <c r="C148" s="35" t="n"/>
      <c r="D148" s="58" t="n"/>
      <c r="E148" s="37" t="n"/>
      <c r="F148" s="58" t="n"/>
      <c r="G148" s="37" t="n"/>
      <c r="H148" s="35" t="n"/>
      <c r="I148" s="35" t="n"/>
      <c r="J148" s="35" t="n"/>
      <c r="K148" s="35" t="n"/>
      <c r="L148" s="35" t="n"/>
      <c r="M148" s="35" t="n"/>
      <c r="N148" s="35" t="n"/>
      <c r="O148" s="35" t="n"/>
      <c r="P148" s="35" t="n"/>
      <c r="Q148" s="35" t="n"/>
      <c r="R148" s="35" t="n"/>
      <c r="S148" s="35" t="n"/>
      <c r="T148" s="35" t="n"/>
      <c r="U148" s="35" t="n"/>
      <c r="V148" s="35" t="n"/>
      <c r="W148" s="35" t="n"/>
      <c r="X148" s="35" t="n"/>
      <c r="Y148" s="35" t="n"/>
      <c r="Z148" s="35" t="n"/>
      <c r="AA148" s="35" t="n"/>
      <c r="AB148" s="35" t="n"/>
      <c r="AC148" s="35" t="n"/>
      <c r="AD148" s="35" t="n"/>
      <c r="AE148" s="35" t="n"/>
      <c r="AF148" s="58" t="n"/>
      <c r="AG148" s="35" t="n"/>
      <c r="AH148" s="35" t="n"/>
      <c r="AI148" s="35" t="n"/>
      <c r="AJ148" s="58" t="n"/>
      <c r="AK148" s="58" t="n"/>
      <c r="AL148" s="35" t="n"/>
      <c r="AM148" s="35" t="n"/>
      <c r="AN148" s="59" t="n"/>
      <c r="AO148" s="59" t="n"/>
      <c r="AP148" s="29">
        <f>IFERROR(IF(A148="","",MAX(0,IF(AK148&lt;&gt;"",AK148-D148,TODAY()-D148))),"")</f>
        <v/>
      </c>
      <c r="AQ148" s="30">
        <f>IFERROR(IF(A148="","",IF(OR(N148="Closed",N148="Canceled"),"Complete",IF(AF148="","No Date Set",IF(AF148&lt;TODAY(),"Overdue",IF(AF148=TODAY(),"Due Today","Scheduled"))))),"")</f>
        <v/>
      </c>
      <c r="AR148" s="30">
        <f>IFERROR(IF(A148="","",TEXTJOIN(", ",TRUE,IF(AD148="","Missing Assigned Owner",""),IF(W148="","Missing Incident Summary",""),IF(AND(N148="Closed",AK148=""),"Closed Without Closure Date",""),IF(AND(AK148&lt;&gt;"",AK148&lt;D148),"Closure Date Before Incident Date",""),IF(AND(R148="Yes",S148=""),"Emergency Reference Missing",""),IF(AND(Q148="Yes",AG148=""),"Injury Follow-Up Needed",""),IF(AND(AM148="Yes",AN148="",AO148=""),"Financial Amount Missing",""),IF(AH148="Pending Review","Manager Review Pending",""),IF(D148&gt;TODAY(),"Future Incident Date",""))),"Check Formula")</f>
        <v/>
      </c>
      <c r="AS148" s="58" t="n"/>
      <c r="AT148" s="35" t="n"/>
    </row>
    <row r="149" ht="30" customHeight="1">
      <c r="A149" s="35" t="n"/>
      <c r="B149" s="35" t="n"/>
      <c r="C149" s="35" t="n"/>
      <c r="D149" s="58" t="n"/>
      <c r="E149" s="37" t="n"/>
      <c r="F149" s="58" t="n"/>
      <c r="G149" s="37" t="n"/>
      <c r="H149" s="35" t="n"/>
      <c r="I149" s="35" t="n"/>
      <c r="J149" s="35" t="n"/>
      <c r="K149" s="35" t="n"/>
      <c r="L149" s="35" t="n"/>
      <c r="M149" s="35" t="n"/>
      <c r="N149" s="35" t="n"/>
      <c r="O149" s="35" t="n"/>
      <c r="P149" s="35" t="n"/>
      <c r="Q149" s="35" t="n"/>
      <c r="R149" s="35" t="n"/>
      <c r="S149" s="35" t="n"/>
      <c r="T149" s="35" t="n"/>
      <c r="U149" s="35" t="n"/>
      <c r="V149" s="35" t="n"/>
      <c r="W149" s="35" t="n"/>
      <c r="X149" s="35" t="n"/>
      <c r="Y149" s="35" t="n"/>
      <c r="Z149" s="35" t="n"/>
      <c r="AA149" s="35" t="n"/>
      <c r="AB149" s="35" t="n"/>
      <c r="AC149" s="35" t="n"/>
      <c r="AD149" s="35" t="n"/>
      <c r="AE149" s="35" t="n"/>
      <c r="AF149" s="58" t="n"/>
      <c r="AG149" s="35" t="n"/>
      <c r="AH149" s="35" t="n"/>
      <c r="AI149" s="35" t="n"/>
      <c r="AJ149" s="58" t="n"/>
      <c r="AK149" s="58" t="n"/>
      <c r="AL149" s="35" t="n"/>
      <c r="AM149" s="35" t="n"/>
      <c r="AN149" s="59" t="n"/>
      <c r="AO149" s="59" t="n"/>
      <c r="AP149" s="29">
        <f>IFERROR(IF(A149="","",MAX(0,IF(AK149&lt;&gt;"",AK149-D149,TODAY()-D149))),"")</f>
        <v/>
      </c>
      <c r="AQ149" s="30">
        <f>IFERROR(IF(A149="","",IF(OR(N149="Closed",N149="Canceled"),"Complete",IF(AF149="","No Date Set",IF(AF149&lt;TODAY(),"Overdue",IF(AF149=TODAY(),"Due Today","Scheduled"))))),"")</f>
        <v/>
      </c>
      <c r="AR149" s="30">
        <f>IFERROR(IF(A149="","",TEXTJOIN(", ",TRUE,IF(AD149="","Missing Assigned Owner",""),IF(W149="","Missing Incident Summary",""),IF(AND(N149="Closed",AK149=""),"Closed Without Closure Date",""),IF(AND(AK149&lt;&gt;"",AK149&lt;D149),"Closure Date Before Incident Date",""),IF(AND(R149="Yes",S149=""),"Emergency Reference Missing",""),IF(AND(Q149="Yes",AG149=""),"Injury Follow-Up Needed",""),IF(AND(AM149="Yes",AN149="",AO149=""),"Financial Amount Missing",""),IF(AH149="Pending Review","Manager Review Pending",""),IF(D149&gt;TODAY(),"Future Incident Date",""))),"Check Formula")</f>
        <v/>
      </c>
      <c r="AS149" s="58" t="n"/>
      <c r="AT149" s="35" t="n"/>
    </row>
    <row r="150" ht="30" customHeight="1">
      <c r="A150" s="35" t="n"/>
      <c r="B150" s="35" t="n"/>
      <c r="C150" s="35" t="n"/>
      <c r="D150" s="58" t="n"/>
      <c r="E150" s="37" t="n"/>
      <c r="F150" s="58" t="n"/>
      <c r="G150" s="37" t="n"/>
      <c r="H150" s="35" t="n"/>
      <c r="I150" s="35" t="n"/>
      <c r="J150" s="35" t="n"/>
      <c r="K150" s="35" t="n"/>
      <c r="L150" s="35" t="n"/>
      <c r="M150" s="35" t="n"/>
      <c r="N150" s="35" t="n"/>
      <c r="O150" s="35" t="n"/>
      <c r="P150" s="35" t="n"/>
      <c r="Q150" s="35" t="n"/>
      <c r="R150" s="35" t="n"/>
      <c r="S150" s="35" t="n"/>
      <c r="T150" s="35" t="n"/>
      <c r="U150" s="35" t="n"/>
      <c r="V150" s="35" t="n"/>
      <c r="W150" s="35" t="n"/>
      <c r="X150" s="35" t="n"/>
      <c r="Y150" s="35" t="n"/>
      <c r="Z150" s="35" t="n"/>
      <c r="AA150" s="35" t="n"/>
      <c r="AB150" s="35" t="n"/>
      <c r="AC150" s="35" t="n"/>
      <c r="AD150" s="35" t="n"/>
      <c r="AE150" s="35" t="n"/>
      <c r="AF150" s="58" t="n"/>
      <c r="AG150" s="35" t="n"/>
      <c r="AH150" s="35" t="n"/>
      <c r="AI150" s="35" t="n"/>
      <c r="AJ150" s="58" t="n"/>
      <c r="AK150" s="58" t="n"/>
      <c r="AL150" s="35" t="n"/>
      <c r="AM150" s="35" t="n"/>
      <c r="AN150" s="59" t="n"/>
      <c r="AO150" s="59" t="n"/>
      <c r="AP150" s="29">
        <f>IFERROR(IF(A150="","",MAX(0,IF(AK150&lt;&gt;"",AK150-D150,TODAY()-D150))),"")</f>
        <v/>
      </c>
      <c r="AQ150" s="30">
        <f>IFERROR(IF(A150="","",IF(OR(N150="Closed",N150="Canceled"),"Complete",IF(AF150="","No Date Set",IF(AF150&lt;TODAY(),"Overdue",IF(AF150=TODAY(),"Due Today","Scheduled"))))),"")</f>
        <v/>
      </c>
      <c r="AR150" s="30">
        <f>IFERROR(IF(A150="","",TEXTJOIN(", ",TRUE,IF(AD150="","Missing Assigned Owner",""),IF(W150="","Missing Incident Summary",""),IF(AND(N150="Closed",AK150=""),"Closed Without Closure Date",""),IF(AND(AK150&lt;&gt;"",AK150&lt;D150),"Closure Date Before Incident Date",""),IF(AND(R150="Yes",S150=""),"Emergency Reference Missing",""),IF(AND(Q150="Yes",AG150=""),"Injury Follow-Up Needed",""),IF(AND(AM150="Yes",AN150="",AO150=""),"Financial Amount Missing",""),IF(AH150="Pending Review","Manager Review Pending",""),IF(D150&gt;TODAY(),"Future Incident Date",""))),"Check Formula")</f>
        <v/>
      </c>
      <c r="AS150" s="58" t="n"/>
      <c r="AT150" s="35" t="n"/>
    </row>
    <row r="151" ht="30" customHeight="1">
      <c r="A151" s="35" t="n"/>
      <c r="B151" s="35" t="n"/>
      <c r="C151" s="35" t="n"/>
      <c r="D151" s="58" t="n"/>
      <c r="E151" s="37" t="n"/>
      <c r="F151" s="58" t="n"/>
      <c r="G151" s="37" t="n"/>
      <c r="H151" s="35" t="n"/>
      <c r="I151" s="35" t="n"/>
      <c r="J151" s="35" t="n"/>
      <c r="K151" s="35" t="n"/>
      <c r="L151" s="35" t="n"/>
      <c r="M151" s="35" t="n"/>
      <c r="N151" s="35" t="n"/>
      <c r="O151" s="35" t="n"/>
      <c r="P151" s="35" t="n"/>
      <c r="Q151" s="35" t="n"/>
      <c r="R151" s="35" t="n"/>
      <c r="S151" s="35" t="n"/>
      <c r="T151" s="35" t="n"/>
      <c r="U151" s="35" t="n"/>
      <c r="V151" s="35" t="n"/>
      <c r="W151" s="35" t="n"/>
      <c r="X151" s="35" t="n"/>
      <c r="Y151" s="35" t="n"/>
      <c r="Z151" s="35" t="n"/>
      <c r="AA151" s="35" t="n"/>
      <c r="AB151" s="35" t="n"/>
      <c r="AC151" s="35" t="n"/>
      <c r="AD151" s="35" t="n"/>
      <c r="AE151" s="35" t="n"/>
      <c r="AF151" s="58" t="n"/>
      <c r="AG151" s="35" t="n"/>
      <c r="AH151" s="35" t="n"/>
      <c r="AI151" s="35" t="n"/>
      <c r="AJ151" s="58" t="n"/>
      <c r="AK151" s="58" t="n"/>
      <c r="AL151" s="35" t="n"/>
      <c r="AM151" s="35" t="n"/>
      <c r="AN151" s="59" t="n"/>
      <c r="AO151" s="59" t="n"/>
      <c r="AP151" s="29">
        <f>IFERROR(IF(A151="","",MAX(0,IF(AK151&lt;&gt;"",AK151-D151,TODAY()-D151))),"")</f>
        <v/>
      </c>
      <c r="AQ151" s="30">
        <f>IFERROR(IF(A151="","",IF(OR(N151="Closed",N151="Canceled"),"Complete",IF(AF151="","No Date Set",IF(AF151&lt;TODAY(),"Overdue",IF(AF151=TODAY(),"Due Today","Scheduled"))))),"")</f>
        <v/>
      </c>
      <c r="AR151" s="30">
        <f>IFERROR(IF(A151="","",TEXTJOIN(", ",TRUE,IF(AD151="","Missing Assigned Owner",""),IF(W151="","Missing Incident Summary",""),IF(AND(N151="Closed",AK151=""),"Closed Without Closure Date",""),IF(AND(AK151&lt;&gt;"",AK151&lt;D151),"Closure Date Before Incident Date",""),IF(AND(R151="Yes",S151=""),"Emergency Reference Missing",""),IF(AND(Q151="Yes",AG151=""),"Injury Follow-Up Needed",""),IF(AND(AM151="Yes",AN151="",AO151=""),"Financial Amount Missing",""),IF(AH151="Pending Review","Manager Review Pending",""),IF(D151&gt;TODAY(),"Future Incident Date",""))),"Check Formula")</f>
        <v/>
      </c>
      <c r="AS151" s="58" t="n"/>
      <c r="AT151" s="35" t="n"/>
    </row>
    <row r="152" ht="30" customHeight="1">
      <c r="A152" s="35" t="n"/>
      <c r="B152" s="35" t="n"/>
      <c r="C152" s="35" t="n"/>
      <c r="D152" s="58" t="n"/>
      <c r="E152" s="37" t="n"/>
      <c r="F152" s="58" t="n"/>
      <c r="G152" s="37" t="n"/>
      <c r="H152" s="35" t="n"/>
      <c r="I152" s="35" t="n"/>
      <c r="J152" s="35" t="n"/>
      <c r="K152" s="35" t="n"/>
      <c r="L152" s="35" t="n"/>
      <c r="M152" s="35" t="n"/>
      <c r="N152" s="35" t="n"/>
      <c r="O152" s="35" t="n"/>
      <c r="P152" s="35" t="n"/>
      <c r="Q152" s="35" t="n"/>
      <c r="R152" s="35" t="n"/>
      <c r="S152" s="35" t="n"/>
      <c r="T152" s="35" t="n"/>
      <c r="U152" s="35" t="n"/>
      <c r="V152" s="35" t="n"/>
      <c r="W152" s="35" t="n"/>
      <c r="X152" s="35" t="n"/>
      <c r="Y152" s="35" t="n"/>
      <c r="Z152" s="35" t="n"/>
      <c r="AA152" s="35" t="n"/>
      <c r="AB152" s="35" t="n"/>
      <c r="AC152" s="35" t="n"/>
      <c r="AD152" s="35" t="n"/>
      <c r="AE152" s="35" t="n"/>
      <c r="AF152" s="58" t="n"/>
      <c r="AG152" s="35" t="n"/>
      <c r="AH152" s="35" t="n"/>
      <c r="AI152" s="35" t="n"/>
      <c r="AJ152" s="58" t="n"/>
      <c r="AK152" s="58" t="n"/>
      <c r="AL152" s="35" t="n"/>
      <c r="AM152" s="35" t="n"/>
      <c r="AN152" s="59" t="n"/>
      <c r="AO152" s="59" t="n"/>
      <c r="AP152" s="29">
        <f>IFERROR(IF(A152="","",MAX(0,IF(AK152&lt;&gt;"",AK152-D152,TODAY()-D152))),"")</f>
        <v/>
      </c>
      <c r="AQ152" s="30">
        <f>IFERROR(IF(A152="","",IF(OR(N152="Closed",N152="Canceled"),"Complete",IF(AF152="","No Date Set",IF(AF152&lt;TODAY(),"Overdue",IF(AF152=TODAY(),"Due Today","Scheduled"))))),"")</f>
        <v/>
      </c>
      <c r="AR152" s="30">
        <f>IFERROR(IF(A152="","",TEXTJOIN(", ",TRUE,IF(AD152="","Missing Assigned Owner",""),IF(W152="","Missing Incident Summary",""),IF(AND(N152="Closed",AK152=""),"Closed Without Closure Date",""),IF(AND(AK152&lt;&gt;"",AK152&lt;D152),"Closure Date Before Incident Date",""),IF(AND(R152="Yes",S152=""),"Emergency Reference Missing",""),IF(AND(Q152="Yes",AG152=""),"Injury Follow-Up Needed",""),IF(AND(AM152="Yes",AN152="",AO152=""),"Financial Amount Missing",""),IF(AH152="Pending Review","Manager Review Pending",""),IF(D152&gt;TODAY(),"Future Incident Date",""))),"Check Formula")</f>
        <v/>
      </c>
      <c r="AS152" s="58" t="n"/>
      <c r="AT152" s="35" t="n"/>
    </row>
    <row r="153" ht="30" customHeight="1">
      <c r="A153" s="35" t="n"/>
      <c r="B153" s="35" t="n"/>
      <c r="C153" s="35" t="n"/>
      <c r="D153" s="58" t="n"/>
      <c r="E153" s="37" t="n"/>
      <c r="F153" s="58" t="n"/>
      <c r="G153" s="37" t="n"/>
      <c r="H153" s="35" t="n"/>
      <c r="I153" s="35" t="n"/>
      <c r="J153" s="35" t="n"/>
      <c r="K153" s="35" t="n"/>
      <c r="L153" s="35" t="n"/>
      <c r="M153" s="35" t="n"/>
      <c r="N153" s="35" t="n"/>
      <c r="O153" s="35" t="n"/>
      <c r="P153" s="35" t="n"/>
      <c r="Q153" s="35" t="n"/>
      <c r="R153" s="35" t="n"/>
      <c r="S153" s="35" t="n"/>
      <c r="T153" s="35" t="n"/>
      <c r="U153" s="35" t="n"/>
      <c r="V153" s="35" t="n"/>
      <c r="W153" s="35" t="n"/>
      <c r="X153" s="35" t="n"/>
      <c r="Y153" s="35" t="n"/>
      <c r="Z153" s="35" t="n"/>
      <c r="AA153" s="35" t="n"/>
      <c r="AB153" s="35" t="n"/>
      <c r="AC153" s="35" t="n"/>
      <c r="AD153" s="35" t="n"/>
      <c r="AE153" s="35" t="n"/>
      <c r="AF153" s="58" t="n"/>
      <c r="AG153" s="35" t="n"/>
      <c r="AH153" s="35" t="n"/>
      <c r="AI153" s="35" t="n"/>
      <c r="AJ153" s="58" t="n"/>
      <c r="AK153" s="58" t="n"/>
      <c r="AL153" s="35" t="n"/>
      <c r="AM153" s="35" t="n"/>
      <c r="AN153" s="59" t="n"/>
      <c r="AO153" s="59" t="n"/>
      <c r="AP153" s="29">
        <f>IFERROR(IF(A153="","",MAX(0,IF(AK153&lt;&gt;"",AK153-D153,TODAY()-D153))),"")</f>
        <v/>
      </c>
      <c r="AQ153" s="30">
        <f>IFERROR(IF(A153="","",IF(OR(N153="Closed",N153="Canceled"),"Complete",IF(AF153="","No Date Set",IF(AF153&lt;TODAY(),"Overdue",IF(AF153=TODAY(),"Due Today","Scheduled"))))),"")</f>
        <v/>
      </c>
      <c r="AR153" s="30">
        <f>IFERROR(IF(A153="","",TEXTJOIN(", ",TRUE,IF(AD153="","Missing Assigned Owner",""),IF(W153="","Missing Incident Summary",""),IF(AND(N153="Closed",AK153=""),"Closed Without Closure Date",""),IF(AND(AK153&lt;&gt;"",AK153&lt;D153),"Closure Date Before Incident Date",""),IF(AND(R153="Yes",S153=""),"Emergency Reference Missing",""),IF(AND(Q153="Yes",AG153=""),"Injury Follow-Up Needed",""),IF(AND(AM153="Yes",AN153="",AO153=""),"Financial Amount Missing",""),IF(AH153="Pending Review","Manager Review Pending",""),IF(D153&gt;TODAY(),"Future Incident Date",""))),"Check Formula")</f>
        <v/>
      </c>
      <c r="AS153" s="58" t="n"/>
      <c r="AT153" s="35" t="n"/>
    </row>
    <row r="154" ht="30" customHeight="1">
      <c r="A154" s="35" t="n"/>
      <c r="B154" s="35" t="n"/>
      <c r="C154" s="35" t="n"/>
      <c r="D154" s="58" t="n"/>
      <c r="E154" s="37" t="n"/>
      <c r="F154" s="58" t="n"/>
      <c r="G154" s="37" t="n"/>
      <c r="H154" s="35" t="n"/>
      <c r="I154" s="35" t="n"/>
      <c r="J154" s="35" t="n"/>
      <c r="K154" s="35" t="n"/>
      <c r="L154" s="35" t="n"/>
      <c r="M154" s="35" t="n"/>
      <c r="N154" s="35" t="n"/>
      <c r="O154" s="35" t="n"/>
      <c r="P154" s="35" t="n"/>
      <c r="Q154" s="35" t="n"/>
      <c r="R154" s="35" t="n"/>
      <c r="S154" s="35" t="n"/>
      <c r="T154" s="35" t="n"/>
      <c r="U154" s="35" t="n"/>
      <c r="V154" s="35" t="n"/>
      <c r="W154" s="35" t="n"/>
      <c r="X154" s="35" t="n"/>
      <c r="Y154" s="35" t="n"/>
      <c r="Z154" s="35" t="n"/>
      <c r="AA154" s="35" t="n"/>
      <c r="AB154" s="35" t="n"/>
      <c r="AC154" s="35" t="n"/>
      <c r="AD154" s="35" t="n"/>
      <c r="AE154" s="35" t="n"/>
      <c r="AF154" s="58" t="n"/>
      <c r="AG154" s="35" t="n"/>
      <c r="AH154" s="35" t="n"/>
      <c r="AI154" s="35" t="n"/>
      <c r="AJ154" s="58" t="n"/>
      <c r="AK154" s="58" t="n"/>
      <c r="AL154" s="35" t="n"/>
      <c r="AM154" s="35" t="n"/>
      <c r="AN154" s="59" t="n"/>
      <c r="AO154" s="59" t="n"/>
      <c r="AP154" s="29">
        <f>IFERROR(IF(A154="","",MAX(0,IF(AK154&lt;&gt;"",AK154-D154,TODAY()-D154))),"")</f>
        <v/>
      </c>
      <c r="AQ154" s="30">
        <f>IFERROR(IF(A154="","",IF(OR(N154="Closed",N154="Canceled"),"Complete",IF(AF154="","No Date Set",IF(AF154&lt;TODAY(),"Overdue",IF(AF154=TODAY(),"Due Today","Scheduled"))))),"")</f>
        <v/>
      </c>
      <c r="AR154" s="30">
        <f>IFERROR(IF(A154="","",TEXTJOIN(", ",TRUE,IF(AD154="","Missing Assigned Owner",""),IF(W154="","Missing Incident Summary",""),IF(AND(N154="Closed",AK154=""),"Closed Without Closure Date",""),IF(AND(AK154&lt;&gt;"",AK154&lt;D154),"Closure Date Before Incident Date",""),IF(AND(R154="Yes",S154=""),"Emergency Reference Missing",""),IF(AND(Q154="Yes",AG154=""),"Injury Follow-Up Needed",""),IF(AND(AM154="Yes",AN154="",AO154=""),"Financial Amount Missing",""),IF(AH154="Pending Review","Manager Review Pending",""),IF(D154&gt;TODAY(),"Future Incident Date",""))),"Check Formula")</f>
        <v/>
      </c>
      <c r="AS154" s="58" t="n"/>
      <c r="AT154" s="35" t="n"/>
    </row>
    <row r="155" ht="30" customHeight="1">
      <c r="A155" s="35" t="n"/>
      <c r="B155" s="35" t="n"/>
      <c r="C155" s="35" t="n"/>
      <c r="D155" s="58" t="n"/>
      <c r="E155" s="37" t="n"/>
      <c r="F155" s="58" t="n"/>
      <c r="G155" s="37" t="n"/>
      <c r="H155" s="35" t="n"/>
      <c r="I155" s="35" t="n"/>
      <c r="J155" s="35" t="n"/>
      <c r="K155" s="35" t="n"/>
      <c r="L155" s="35" t="n"/>
      <c r="M155" s="35" t="n"/>
      <c r="N155" s="35" t="n"/>
      <c r="O155" s="35" t="n"/>
      <c r="P155" s="35" t="n"/>
      <c r="Q155" s="35" t="n"/>
      <c r="R155" s="35" t="n"/>
      <c r="S155" s="35" t="n"/>
      <c r="T155" s="35" t="n"/>
      <c r="U155" s="35" t="n"/>
      <c r="V155" s="35" t="n"/>
      <c r="W155" s="35" t="n"/>
      <c r="X155" s="35" t="n"/>
      <c r="Y155" s="35" t="n"/>
      <c r="Z155" s="35" t="n"/>
      <c r="AA155" s="35" t="n"/>
      <c r="AB155" s="35" t="n"/>
      <c r="AC155" s="35" t="n"/>
      <c r="AD155" s="35" t="n"/>
      <c r="AE155" s="35" t="n"/>
      <c r="AF155" s="58" t="n"/>
      <c r="AG155" s="35" t="n"/>
      <c r="AH155" s="35" t="n"/>
      <c r="AI155" s="35" t="n"/>
      <c r="AJ155" s="58" t="n"/>
      <c r="AK155" s="58" t="n"/>
      <c r="AL155" s="35" t="n"/>
      <c r="AM155" s="35" t="n"/>
      <c r="AN155" s="59" t="n"/>
      <c r="AO155" s="59" t="n"/>
      <c r="AP155" s="29">
        <f>IFERROR(IF(A155="","",MAX(0,IF(AK155&lt;&gt;"",AK155-D155,TODAY()-D155))),"")</f>
        <v/>
      </c>
      <c r="AQ155" s="30">
        <f>IFERROR(IF(A155="","",IF(OR(N155="Closed",N155="Canceled"),"Complete",IF(AF155="","No Date Set",IF(AF155&lt;TODAY(),"Overdue",IF(AF155=TODAY(),"Due Today","Scheduled"))))),"")</f>
        <v/>
      </c>
      <c r="AR155" s="30">
        <f>IFERROR(IF(A155="","",TEXTJOIN(", ",TRUE,IF(AD155="","Missing Assigned Owner",""),IF(W155="","Missing Incident Summary",""),IF(AND(N155="Closed",AK155=""),"Closed Without Closure Date",""),IF(AND(AK155&lt;&gt;"",AK155&lt;D155),"Closure Date Before Incident Date",""),IF(AND(R155="Yes",S155=""),"Emergency Reference Missing",""),IF(AND(Q155="Yes",AG155=""),"Injury Follow-Up Needed",""),IF(AND(AM155="Yes",AN155="",AO155=""),"Financial Amount Missing",""),IF(AH155="Pending Review","Manager Review Pending",""),IF(D155&gt;TODAY(),"Future Incident Date",""))),"Check Formula")</f>
        <v/>
      </c>
      <c r="AS155" s="58" t="n"/>
      <c r="AT155" s="35" t="n"/>
    </row>
    <row r="156" ht="30" customHeight="1">
      <c r="A156" s="35" t="n"/>
      <c r="B156" s="35" t="n"/>
      <c r="C156" s="35" t="n"/>
      <c r="D156" s="58" t="n"/>
      <c r="E156" s="37" t="n"/>
      <c r="F156" s="58" t="n"/>
      <c r="G156" s="37" t="n"/>
      <c r="H156" s="35" t="n"/>
      <c r="I156" s="35" t="n"/>
      <c r="J156" s="35" t="n"/>
      <c r="K156" s="35" t="n"/>
      <c r="L156" s="35" t="n"/>
      <c r="M156" s="35" t="n"/>
      <c r="N156" s="35" t="n"/>
      <c r="O156" s="35" t="n"/>
      <c r="P156" s="35" t="n"/>
      <c r="Q156" s="35" t="n"/>
      <c r="R156" s="35" t="n"/>
      <c r="S156" s="35" t="n"/>
      <c r="T156" s="35" t="n"/>
      <c r="U156" s="35" t="n"/>
      <c r="V156" s="35" t="n"/>
      <c r="W156" s="35" t="n"/>
      <c r="X156" s="35" t="n"/>
      <c r="Y156" s="35" t="n"/>
      <c r="Z156" s="35" t="n"/>
      <c r="AA156" s="35" t="n"/>
      <c r="AB156" s="35" t="n"/>
      <c r="AC156" s="35" t="n"/>
      <c r="AD156" s="35" t="n"/>
      <c r="AE156" s="35" t="n"/>
      <c r="AF156" s="58" t="n"/>
      <c r="AG156" s="35" t="n"/>
      <c r="AH156" s="35" t="n"/>
      <c r="AI156" s="35" t="n"/>
      <c r="AJ156" s="58" t="n"/>
      <c r="AK156" s="58" t="n"/>
      <c r="AL156" s="35" t="n"/>
      <c r="AM156" s="35" t="n"/>
      <c r="AN156" s="59" t="n"/>
      <c r="AO156" s="59" t="n"/>
      <c r="AP156" s="29">
        <f>IFERROR(IF(A156="","",MAX(0,IF(AK156&lt;&gt;"",AK156-D156,TODAY()-D156))),"")</f>
        <v/>
      </c>
      <c r="AQ156" s="30">
        <f>IFERROR(IF(A156="","",IF(OR(N156="Closed",N156="Canceled"),"Complete",IF(AF156="","No Date Set",IF(AF156&lt;TODAY(),"Overdue",IF(AF156=TODAY(),"Due Today","Scheduled"))))),"")</f>
        <v/>
      </c>
      <c r="AR156" s="30">
        <f>IFERROR(IF(A156="","",TEXTJOIN(", ",TRUE,IF(AD156="","Missing Assigned Owner",""),IF(W156="","Missing Incident Summary",""),IF(AND(N156="Closed",AK156=""),"Closed Without Closure Date",""),IF(AND(AK156&lt;&gt;"",AK156&lt;D156),"Closure Date Before Incident Date",""),IF(AND(R156="Yes",S156=""),"Emergency Reference Missing",""),IF(AND(Q156="Yes",AG156=""),"Injury Follow-Up Needed",""),IF(AND(AM156="Yes",AN156="",AO156=""),"Financial Amount Missing",""),IF(AH156="Pending Review","Manager Review Pending",""),IF(D156&gt;TODAY(),"Future Incident Date",""))),"Check Formula")</f>
        <v/>
      </c>
      <c r="AS156" s="58" t="n"/>
      <c r="AT156" s="35" t="n"/>
    </row>
    <row r="157" ht="30" customHeight="1">
      <c r="A157" s="35" t="n"/>
      <c r="B157" s="35" t="n"/>
      <c r="C157" s="35" t="n"/>
      <c r="D157" s="58" t="n"/>
      <c r="E157" s="37" t="n"/>
      <c r="F157" s="58" t="n"/>
      <c r="G157" s="37" t="n"/>
      <c r="H157" s="35" t="n"/>
      <c r="I157" s="35" t="n"/>
      <c r="J157" s="35" t="n"/>
      <c r="K157" s="35" t="n"/>
      <c r="L157" s="35" t="n"/>
      <c r="M157" s="35" t="n"/>
      <c r="N157" s="35" t="n"/>
      <c r="O157" s="35" t="n"/>
      <c r="P157" s="35" t="n"/>
      <c r="Q157" s="35" t="n"/>
      <c r="R157" s="35" t="n"/>
      <c r="S157" s="35" t="n"/>
      <c r="T157" s="35" t="n"/>
      <c r="U157" s="35" t="n"/>
      <c r="V157" s="35" t="n"/>
      <c r="W157" s="35" t="n"/>
      <c r="X157" s="35" t="n"/>
      <c r="Y157" s="35" t="n"/>
      <c r="Z157" s="35" t="n"/>
      <c r="AA157" s="35" t="n"/>
      <c r="AB157" s="35" t="n"/>
      <c r="AC157" s="35" t="n"/>
      <c r="AD157" s="35" t="n"/>
      <c r="AE157" s="35" t="n"/>
      <c r="AF157" s="58" t="n"/>
      <c r="AG157" s="35" t="n"/>
      <c r="AH157" s="35" t="n"/>
      <c r="AI157" s="35" t="n"/>
      <c r="AJ157" s="58" t="n"/>
      <c r="AK157" s="58" t="n"/>
      <c r="AL157" s="35" t="n"/>
      <c r="AM157" s="35" t="n"/>
      <c r="AN157" s="59" t="n"/>
      <c r="AO157" s="59" t="n"/>
      <c r="AP157" s="29">
        <f>IFERROR(IF(A157="","",MAX(0,IF(AK157&lt;&gt;"",AK157-D157,TODAY()-D157))),"")</f>
        <v/>
      </c>
      <c r="AQ157" s="30">
        <f>IFERROR(IF(A157="","",IF(OR(N157="Closed",N157="Canceled"),"Complete",IF(AF157="","No Date Set",IF(AF157&lt;TODAY(),"Overdue",IF(AF157=TODAY(),"Due Today","Scheduled"))))),"")</f>
        <v/>
      </c>
      <c r="AR157" s="30">
        <f>IFERROR(IF(A157="","",TEXTJOIN(", ",TRUE,IF(AD157="","Missing Assigned Owner",""),IF(W157="","Missing Incident Summary",""),IF(AND(N157="Closed",AK157=""),"Closed Without Closure Date",""),IF(AND(AK157&lt;&gt;"",AK157&lt;D157),"Closure Date Before Incident Date",""),IF(AND(R157="Yes",S157=""),"Emergency Reference Missing",""),IF(AND(Q157="Yes",AG157=""),"Injury Follow-Up Needed",""),IF(AND(AM157="Yes",AN157="",AO157=""),"Financial Amount Missing",""),IF(AH157="Pending Review","Manager Review Pending",""),IF(D157&gt;TODAY(),"Future Incident Date",""))),"Check Formula")</f>
        <v/>
      </c>
      <c r="AS157" s="58" t="n"/>
      <c r="AT157" s="35" t="n"/>
    </row>
    <row r="158" ht="30" customHeight="1">
      <c r="A158" s="35" t="n"/>
      <c r="B158" s="35" t="n"/>
      <c r="C158" s="35" t="n"/>
      <c r="D158" s="58" t="n"/>
      <c r="E158" s="37" t="n"/>
      <c r="F158" s="58" t="n"/>
      <c r="G158" s="37" t="n"/>
      <c r="H158" s="35" t="n"/>
      <c r="I158" s="35" t="n"/>
      <c r="J158" s="35" t="n"/>
      <c r="K158" s="35" t="n"/>
      <c r="L158" s="35" t="n"/>
      <c r="M158" s="35" t="n"/>
      <c r="N158" s="35" t="n"/>
      <c r="O158" s="35" t="n"/>
      <c r="P158" s="35" t="n"/>
      <c r="Q158" s="35" t="n"/>
      <c r="R158" s="35" t="n"/>
      <c r="S158" s="35" t="n"/>
      <c r="T158" s="35" t="n"/>
      <c r="U158" s="35" t="n"/>
      <c r="V158" s="35" t="n"/>
      <c r="W158" s="35" t="n"/>
      <c r="X158" s="35" t="n"/>
      <c r="Y158" s="35" t="n"/>
      <c r="Z158" s="35" t="n"/>
      <c r="AA158" s="35" t="n"/>
      <c r="AB158" s="35" t="n"/>
      <c r="AC158" s="35" t="n"/>
      <c r="AD158" s="35" t="n"/>
      <c r="AE158" s="35" t="n"/>
      <c r="AF158" s="58" t="n"/>
      <c r="AG158" s="35" t="n"/>
      <c r="AH158" s="35" t="n"/>
      <c r="AI158" s="35" t="n"/>
      <c r="AJ158" s="58" t="n"/>
      <c r="AK158" s="58" t="n"/>
      <c r="AL158" s="35" t="n"/>
      <c r="AM158" s="35" t="n"/>
      <c r="AN158" s="59" t="n"/>
      <c r="AO158" s="59" t="n"/>
      <c r="AP158" s="29">
        <f>IFERROR(IF(A158="","",MAX(0,IF(AK158&lt;&gt;"",AK158-D158,TODAY()-D158))),"")</f>
        <v/>
      </c>
      <c r="AQ158" s="30">
        <f>IFERROR(IF(A158="","",IF(OR(N158="Closed",N158="Canceled"),"Complete",IF(AF158="","No Date Set",IF(AF158&lt;TODAY(),"Overdue",IF(AF158=TODAY(),"Due Today","Scheduled"))))),"")</f>
        <v/>
      </c>
      <c r="AR158" s="30">
        <f>IFERROR(IF(A158="","",TEXTJOIN(", ",TRUE,IF(AD158="","Missing Assigned Owner",""),IF(W158="","Missing Incident Summary",""),IF(AND(N158="Closed",AK158=""),"Closed Without Closure Date",""),IF(AND(AK158&lt;&gt;"",AK158&lt;D158),"Closure Date Before Incident Date",""),IF(AND(R158="Yes",S158=""),"Emergency Reference Missing",""),IF(AND(Q158="Yes",AG158=""),"Injury Follow-Up Needed",""),IF(AND(AM158="Yes",AN158="",AO158=""),"Financial Amount Missing",""),IF(AH158="Pending Review","Manager Review Pending",""),IF(D158&gt;TODAY(),"Future Incident Date",""))),"Check Formula")</f>
        <v/>
      </c>
      <c r="AS158" s="58" t="n"/>
      <c r="AT158" s="35" t="n"/>
    </row>
    <row r="159" ht="30" customHeight="1">
      <c r="A159" s="35" t="n"/>
      <c r="B159" s="35" t="n"/>
      <c r="C159" s="35" t="n"/>
      <c r="D159" s="58" t="n"/>
      <c r="E159" s="37" t="n"/>
      <c r="F159" s="58" t="n"/>
      <c r="G159" s="37" t="n"/>
      <c r="H159" s="35" t="n"/>
      <c r="I159" s="35" t="n"/>
      <c r="J159" s="35" t="n"/>
      <c r="K159" s="35" t="n"/>
      <c r="L159" s="35" t="n"/>
      <c r="M159" s="35" t="n"/>
      <c r="N159" s="35" t="n"/>
      <c r="O159" s="35" t="n"/>
      <c r="P159" s="35" t="n"/>
      <c r="Q159" s="35" t="n"/>
      <c r="R159" s="35" t="n"/>
      <c r="S159" s="35" t="n"/>
      <c r="T159" s="35" t="n"/>
      <c r="U159" s="35" t="n"/>
      <c r="V159" s="35" t="n"/>
      <c r="W159" s="35" t="n"/>
      <c r="X159" s="35" t="n"/>
      <c r="Y159" s="35" t="n"/>
      <c r="Z159" s="35" t="n"/>
      <c r="AA159" s="35" t="n"/>
      <c r="AB159" s="35" t="n"/>
      <c r="AC159" s="35" t="n"/>
      <c r="AD159" s="35" t="n"/>
      <c r="AE159" s="35" t="n"/>
      <c r="AF159" s="58" t="n"/>
      <c r="AG159" s="35" t="n"/>
      <c r="AH159" s="35" t="n"/>
      <c r="AI159" s="35" t="n"/>
      <c r="AJ159" s="58" t="n"/>
      <c r="AK159" s="58" t="n"/>
      <c r="AL159" s="35" t="n"/>
      <c r="AM159" s="35" t="n"/>
      <c r="AN159" s="59" t="n"/>
      <c r="AO159" s="59" t="n"/>
      <c r="AP159" s="29">
        <f>IFERROR(IF(A159="","",MAX(0,IF(AK159&lt;&gt;"",AK159-D159,TODAY()-D159))),"")</f>
        <v/>
      </c>
      <c r="AQ159" s="30">
        <f>IFERROR(IF(A159="","",IF(OR(N159="Closed",N159="Canceled"),"Complete",IF(AF159="","No Date Set",IF(AF159&lt;TODAY(),"Overdue",IF(AF159=TODAY(),"Due Today","Scheduled"))))),"")</f>
        <v/>
      </c>
      <c r="AR159" s="30">
        <f>IFERROR(IF(A159="","",TEXTJOIN(", ",TRUE,IF(AD159="","Missing Assigned Owner",""),IF(W159="","Missing Incident Summary",""),IF(AND(N159="Closed",AK159=""),"Closed Without Closure Date",""),IF(AND(AK159&lt;&gt;"",AK159&lt;D159),"Closure Date Before Incident Date",""),IF(AND(R159="Yes",S159=""),"Emergency Reference Missing",""),IF(AND(Q159="Yes",AG159=""),"Injury Follow-Up Needed",""),IF(AND(AM159="Yes",AN159="",AO159=""),"Financial Amount Missing",""),IF(AH159="Pending Review","Manager Review Pending",""),IF(D159&gt;TODAY(),"Future Incident Date",""))),"Check Formula")</f>
        <v/>
      </c>
      <c r="AS159" s="58" t="n"/>
      <c r="AT159" s="35" t="n"/>
    </row>
    <row r="160" ht="30" customHeight="1">
      <c r="A160" s="35" t="n"/>
      <c r="B160" s="35" t="n"/>
      <c r="C160" s="35" t="n"/>
      <c r="D160" s="58" t="n"/>
      <c r="E160" s="37" t="n"/>
      <c r="F160" s="58" t="n"/>
      <c r="G160" s="37" t="n"/>
      <c r="H160" s="35" t="n"/>
      <c r="I160" s="35" t="n"/>
      <c r="J160" s="35" t="n"/>
      <c r="K160" s="35" t="n"/>
      <c r="L160" s="35" t="n"/>
      <c r="M160" s="35" t="n"/>
      <c r="N160" s="35" t="n"/>
      <c r="O160" s="35" t="n"/>
      <c r="P160" s="35" t="n"/>
      <c r="Q160" s="35" t="n"/>
      <c r="R160" s="35" t="n"/>
      <c r="S160" s="35" t="n"/>
      <c r="T160" s="35" t="n"/>
      <c r="U160" s="35" t="n"/>
      <c r="V160" s="35" t="n"/>
      <c r="W160" s="35" t="n"/>
      <c r="X160" s="35" t="n"/>
      <c r="Y160" s="35" t="n"/>
      <c r="Z160" s="35" t="n"/>
      <c r="AA160" s="35" t="n"/>
      <c r="AB160" s="35" t="n"/>
      <c r="AC160" s="35" t="n"/>
      <c r="AD160" s="35" t="n"/>
      <c r="AE160" s="35" t="n"/>
      <c r="AF160" s="58" t="n"/>
      <c r="AG160" s="35" t="n"/>
      <c r="AH160" s="35" t="n"/>
      <c r="AI160" s="35" t="n"/>
      <c r="AJ160" s="58" t="n"/>
      <c r="AK160" s="58" t="n"/>
      <c r="AL160" s="35" t="n"/>
      <c r="AM160" s="35" t="n"/>
      <c r="AN160" s="59" t="n"/>
      <c r="AO160" s="59" t="n"/>
      <c r="AP160" s="29">
        <f>IFERROR(IF(A160="","",MAX(0,IF(AK160&lt;&gt;"",AK160-D160,TODAY()-D160))),"")</f>
        <v/>
      </c>
      <c r="AQ160" s="30">
        <f>IFERROR(IF(A160="","",IF(OR(N160="Closed",N160="Canceled"),"Complete",IF(AF160="","No Date Set",IF(AF160&lt;TODAY(),"Overdue",IF(AF160=TODAY(),"Due Today","Scheduled"))))),"")</f>
        <v/>
      </c>
      <c r="AR160" s="30">
        <f>IFERROR(IF(A160="","",TEXTJOIN(", ",TRUE,IF(AD160="","Missing Assigned Owner",""),IF(W160="","Missing Incident Summary",""),IF(AND(N160="Closed",AK160=""),"Closed Without Closure Date",""),IF(AND(AK160&lt;&gt;"",AK160&lt;D160),"Closure Date Before Incident Date",""),IF(AND(R160="Yes",S160=""),"Emergency Reference Missing",""),IF(AND(Q160="Yes",AG160=""),"Injury Follow-Up Needed",""),IF(AND(AM160="Yes",AN160="",AO160=""),"Financial Amount Missing",""),IF(AH160="Pending Review","Manager Review Pending",""),IF(D160&gt;TODAY(),"Future Incident Date",""))),"Check Formula")</f>
        <v/>
      </c>
      <c r="AS160" s="58" t="n"/>
      <c r="AT160" s="35" t="n"/>
    </row>
    <row r="161" ht="30" customHeight="1">
      <c r="A161" s="35" t="n"/>
      <c r="B161" s="35" t="n"/>
      <c r="C161" s="35" t="n"/>
      <c r="D161" s="58" t="n"/>
      <c r="E161" s="37" t="n"/>
      <c r="F161" s="58" t="n"/>
      <c r="G161" s="37" t="n"/>
      <c r="H161" s="35" t="n"/>
      <c r="I161" s="35" t="n"/>
      <c r="J161" s="35" t="n"/>
      <c r="K161" s="35" t="n"/>
      <c r="L161" s="35" t="n"/>
      <c r="M161" s="35" t="n"/>
      <c r="N161" s="35" t="n"/>
      <c r="O161" s="35" t="n"/>
      <c r="P161" s="35" t="n"/>
      <c r="Q161" s="35" t="n"/>
      <c r="R161" s="35" t="n"/>
      <c r="S161" s="35" t="n"/>
      <c r="T161" s="35" t="n"/>
      <c r="U161" s="35" t="n"/>
      <c r="V161" s="35" t="n"/>
      <c r="W161" s="35" t="n"/>
      <c r="X161" s="35" t="n"/>
      <c r="Y161" s="35" t="n"/>
      <c r="Z161" s="35" t="n"/>
      <c r="AA161" s="35" t="n"/>
      <c r="AB161" s="35" t="n"/>
      <c r="AC161" s="35" t="n"/>
      <c r="AD161" s="35" t="n"/>
      <c r="AE161" s="35" t="n"/>
      <c r="AF161" s="58" t="n"/>
      <c r="AG161" s="35" t="n"/>
      <c r="AH161" s="35" t="n"/>
      <c r="AI161" s="35" t="n"/>
      <c r="AJ161" s="58" t="n"/>
      <c r="AK161" s="58" t="n"/>
      <c r="AL161" s="35" t="n"/>
      <c r="AM161" s="35" t="n"/>
      <c r="AN161" s="59" t="n"/>
      <c r="AO161" s="59" t="n"/>
      <c r="AP161" s="29">
        <f>IFERROR(IF(A161="","",MAX(0,IF(AK161&lt;&gt;"",AK161-D161,TODAY()-D161))),"")</f>
        <v/>
      </c>
      <c r="AQ161" s="30">
        <f>IFERROR(IF(A161="","",IF(OR(N161="Closed",N161="Canceled"),"Complete",IF(AF161="","No Date Set",IF(AF161&lt;TODAY(),"Overdue",IF(AF161=TODAY(),"Due Today","Scheduled"))))),"")</f>
        <v/>
      </c>
      <c r="AR161" s="30">
        <f>IFERROR(IF(A161="","",TEXTJOIN(", ",TRUE,IF(AD161="","Missing Assigned Owner",""),IF(W161="","Missing Incident Summary",""),IF(AND(N161="Closed",AK161=""),"Closed Without Closure Date",""),IF(AND(AK161&lt;&gt;"",AK161&lt;D161),"Closure Date Before Incident Date",""),IF(AND(R161="Yes",S161=""),"Emergency Reference Missing",""),IF(AND(Q161="Yes",AG161=""),"Injury Follow-Up Needed",""),IF(AND(AM161="Yes",AN161="",AO161=""),"Financial Amount Missing",""),IF(AH161="Pending Review","Manager Review Pending",""),IF(D161&gt;TODAY(),"Future Incident Date",""))),"Check Formula")</f>
        <v/>
      </c>
      <c r="AS161" s="58" t="n"/>
      <c r="AT161" s="35" t="n"/>
    </row>
    <row r="162" ht="30" customHeight="1">
      <c r="A162" s="35" t="n"/>
      <c r="B162" s="35" t="n"/>
      <c r="C162" s="35" t="n"/>
      <c r="D162" s="58" t="n"/>
      <c r="E162" s="37" t="n"/>
      <c r="F162" s="58" t="n"/>
      <c r="G162" s="37" t="n"/>
      <c r="H162" s="35" t="n"/>
      <c r="I162" s="35" t="n"/>
      <c r="J162" s="35" t="n"/>
      <c r="K162" s="35" t="n"/>
      <c r="L162" s="35" t="n"/>
      <c r="M162" s="35" t="n"/>
      <c r="N162" s="35" t="n"/>
      <c r="O162" s="35" t="n"/>
      <c r="P162" s="35" t="n"/>
      <c r="Q162" s="35" t="n"/>
      <c r="R162" s="35" t="n"/>
      <c r="S162" s="35" t="n"/>
      <c r="T162" s="35" t="n"/>
      <c r="U162" s="35" t="n"/>
      <c r="V162" s="35" t="n"/>
      <c r="W162" s="35" t="n"/>
      <c r="X162" s="35" t="n"/>
      <c r="Y162" s="35" t="n"/>
      <c r="Z162" s="35" t="n"/>
      <c r="AA162" s="35" t="n"/>
      <c r="AB162" s="35" t="n"/>
      <c r="AC162" s="35" t="n"/>
      <c r="AD162" s="35" t="n"/>
      <c r="AE162" s="35" t="n"/>
      <c r="AF162" s="58" t="n"/>
      <c r="AG162" s="35" t="n"/>
      <c r="AH162" s="35" t="n"/>
      <c r="AI162" s="35" t="n"/>
      <c r="AJ162" s="58" t="n"/>
      <c r="AK162" s="58" t="n"/>
      <c r="AL162" s="35" t="n"/>
      <c r="AM162" s="35" t="n"/>
      <c r="AN162" s="59" t="n"/>
      <c r="AO162" s="59" t="n"/>
      <c r="AP162" s="29">
        <f>IFERROR(IF(A162="","",MAX(0,IF(AK162&lt;&gt;"",AK162-D162,TODAY()-D162))),"")</f>
        <v/>
      </c>
      <c r="AQ162" s="30">
        <f>IFERROR(IF(A162="","",IF(OR(N162="Closed",N162="Canceled"),"Complete",IF(AF162="","No Date Set",IF(AF162&lt;TODAY(),"Overdue",IF(AF162=TODAY(),"Due Today","Scheduled"))))),"")</f>
        <v/>
      </c>
      <c r="AR162" s="30">
        <f>IFERROR(IF(A162="","",TEXTJOIN(", ",TRUE,IF(AD162="","Missing Assigned Owner",""),IF(W162="","Missing Incident Summary",""),IF(AND(N162="Closed",AK162=""),"Closed Without Closure Date",""),IF(AND(AK162&lt;&gt;"",AK162&lt;D162),"Closure Date Before Incident Date",""),IF(AND(R162="Yes",S162=""),"Emergency Reference Missing",""),IF(AND(Q162="Yes",AG162=""),"Injury Follow-Up Needed",""),IF(AND(AM162="Yes",AN162="",AO162=""),"Financial Amount Missing",""),IF(AH162="Pending Review","Manager Review Pending",""),IF(D162&gt;TODAY(),"Future Incident Date",""))),"Check Formula")</f>
        <v/>
      </c>
      <c r="AS162" s="58" t="n"/>
      <c r="AT162" s="35" t="n"/>
    </row>
    <row r="163" ht="30" customHeight="1">
      <c r="A163" s="35" t="n"/>
      <c r="B163" s="35" t="n"/>
      <c r="C163" s="35" t="n"/>
      <c r="D163" s="58" t="n"/>
      <c r="E163" s="37" t="n"/>
      <c r="F163" s="58" t="n"/>
      <c r="G163" s="37" t="n"/>
      <c r="H163" s="35" t="n"/>
      <c r="I163" s="35" t="n"/>
      <c r="J163" s="35" t="n"/>
      <c r="K163" s="35" t="n"/>
      <c r="L163" s="35" t="n"/>
      <c r="M163" s="35" t="n"/>
      <c r="N163" s="35" t="n"/>
      <c r="O163" s="35" t="n"/>
      <c r="P163" s="35" t="n"/>
      <c r="Q163" s="35" t="n"/>
      <c r="R163" s="35" t="n"/>
      <c r="S163" s="35" t="n"/>
      <c r="T163" s="35" t="n"/>
      <c r="U163" s="35" t="n"/>
      <c r="V163" s="35" t="n"/>
      <c r="W163" s="35" t="n"/>
      <c r="X163" s="35" t="n"/>
      <c r="Y163" s="35" t="n"/>
      <c r="Z163" s="35" t="n"/>
      <c r="AA163" s="35" t="n"/>
      <c r="AB163" s="35" t="n"/>
      <c r="AC163" s="35" t="n"/>
      <c r="AD163" s="35" t="n"/>
      <c r="AE163" s="35" t="n"/>
      <c r="AF163" s="58" t="n"/>
      <c r="AG163" s="35" t="n"/>
      <c r="AH163" s="35" t="n"/>
      <c r="AI163" s="35" t="n"/>
      <c r="AJ163" s="58" t="n"/>
      <c r="AK163" s="58" t="n"/>
      <c r="AL163" s="35" t="n"/>
      <c r="AM163" s="35" t="n"/>
      <c r="AN163" s="59" t="n"/>
      <c r="AO163" s="59" t="n"/>
      <c r="AP163" s="29">
        <f>IFERROR(IF(A163="","",MAX(0,IF(AK163&lt;&gt;"",AK163-D163,TODAY()-D163))),"")</f>
        <v/>
      </c>
      <c r="AQ163" s="30">
        <f>IFERROR(IF(A163="","",IF(OR(N163="Closed",N163="Canceled"),"Complete",IF(AF163="","No Date Set",IF(AF163&lt;TODAY(),"Overdue",IF(AF163=TODAY(),"Due Today","Scheduled"))))),"")</f>
        <v/>
      </c>
      <c r="AR163" s="30">
        <f>IFERROR(IF(A163="","",TEXTJOIN(", ",TRUE,IF(AD163="","Missing Assigned Owner",""),IF(W163="","Missing Incident Summary",""),IF(AND(N163="Closed",AK163=""),"Closed Without Closure Date",""),IF(AND(AK163&lt;&gt;"",AK163&lt;D163),"Closure Date Before Incident Date",""),IF(AND(R163="Yes",S163=""),"Emergency Reference Missing",""),IF(AND(Q163="Yes",AG163=""),"Injury Follow-Up Needed",""),IF(AND(AM163="Yes",AN163="",AO163=""),"Financial Amount Missing",""),IF(AH163="Pending Review","Manager Review Pending",""),IF(D163&gt;TODAY(),"Future Incident Date",""))),"Check Formula")</f>
        <v/>
      </c>
      <c r="AS163" s="58" t="n"/>
      <c r="AT163" s="35" t="n"/>
    </row>
    <row r="164" ht="30" customHeight="1">
      <c r="A164" s="35" t="n"/>
      <c r="B164" s="35" t="n"/>
      <c r="C164" s="35" t="n"/>
      <c r="D164" s="58" t="n"/>
      <c r="E164" s="37" t="n"/>
      <c r="F164" s="58" t="n"/>
      <c r="G164" s="37" t="n"/>
      <c r="H164" s="35" t="n"/>
      <c r="I164" s="35" t="n"/>
      <c r="J164" s="35" t="n"/>
      <c r="K164" s="35" t="n"/>
      <c r="L164" s="35" t="n"/>
      <c r="M164" s="35" t="n"/>
      <c r="N164" s="35" t="n"/>
      <c r="O164" s="35" t="n"/>
      <c r="P164" s="35" t="n"/>
      <c r="Q164" s="35" t="n"/>
      <c r="R164" s="35" t="n"/>
      <c r="S164" s="35" t="n"/>
      <c r="T164" s="35" t="n"/>
      <c r="U164" s="35" t="n"/>
      <c r="V164" s="35" t="n"/>
      <c r="W164" s="35" t="n"/>
      <c r="X164" s="35" t="n"/>
      <c r="Y164" s="35" t="n"/>
      <c r="Z164" s="35" t="n"/>
      <c r="AA164" s="35" t="n"/>
      <c r="AB164" s="35" t="n"/>
      <c r="AC164" s="35" t="n"/>
      <c r="AD164" s="35" t="n"/>
      <c r="AE164" s="35" t="n"/>
      <c r="AF164" s="58" t="n"/>
      <c r="AG164" s="35" t="n"/>
      <c r="AH164" s="35" t="n"/>
      <c r="AI164" s="35" t="n"/>
      <c r="AJ164" s="58" t="n"/>
      <c r="AK164" s="58" t="n"/>
      <c r="AL164" s="35" t="n"/>
      <c r="AM164" s="35" t="n"/>
      <c r="AN164" s="59" t="n"/>
      <c r="AO164" s="59" t="n"/>
      <c r="AP164" s="29">
        <f>IFERROR(IF(A164="","",MAX(0,IF(AK164&lt;&gt;"",AK164-D164,TODAY()-D164))),"")</f>
        <v/>
      </c>
      <c r="AQ164" s="30">
        <f>IFERROR(IF(A164="","",IF(OR(N164="Closed",N164="Canceled"),"Complete",IF(AF164="","No Date Set",IF(AF164&lt;TODAY(),"Overdue",IF(AF164=TODAY(),"Due Today","Scheduled"))))),"")</f>
        <v/>
      </c>
      <c r="AR164" s="30">
        <f>IFERROR(IF(A164="","",TEXTJOIN(", ",TRUE,IF(AD164="","Missing Assigned Owner",""),IF(W164="","Missing Incident Summary",""),IF(AND(N164="Closed",AK164=""),"Closed Without Closure Date",""),IF(AND(AK164&lt;&gt;"",AK164&lt;D164),"Closure Date Before Incident Date",""),IF(AND(R164="Yes",S164=""),"Emergency Reference Missing",""),IF(AND(Q164="Yes",AG164=""),"Injury Follow-Up Needed",""),IF(AND(AM164="Yes",AN164="",AO164=""),"Financial Amount Missing",""),IF(AH164="Pending Review","Manager Review Pending",""),IF(D164&gt;TODAY(),"Future Incident Date",""))),"Check Formula")</f>
        <v/>
      </c>
      <c r="AS164" s="58" t="n"/>
      <c r="AT164" s="35" t="n"/>
    </row>
    <row r="165" ht="30" customHeight="1">
      <c r="A165" s="35" t="n"/>
      <c r="B165" s="35" t="n"/>
      <c r="C165" s="35" t="n"/>
      <c r="D165" s="58" t="n"/>
      <c r="E165" s="37" t="n"/>
      <c r="F165" s="58" t="n"/>
      <c r="G165" s="37" t="n"/>
      <c r="H165" s="35" t="n"/>
      <c r="I165" s="35" t="n"/>
      <c r="J165" s="35" t="n"/>
      <c r="K165" s="35" t="n"/>
      <c r="L165" s="35" t="n"/>
      <c r="M165" s="35" t="n"/>
      <c r="N165" s="35" t="n"/>
      <c r="O165" s="35" t="n"/>
      <c r="P165" s="35" t="n"/>
      <c r="Q165" s="35" t="n"/>
      <c r="R165" s="35" t="n"/>
      <c r="S165" s="35" t="n"/>
      <c r="T165" s="35" t="n"/>
      <c r="U165" s="35" t="n"/>
      <c r="V165" s="35" t="n"/>
      <c r="W165" s="35" t="n"/>
      <c r="X165" s="35" t="n"/>
      <c r="Y165" s="35" t="n"/>
      <c r="Z165" s="35" t="n"/>
      <c r="AA165" s="35" t="n"/>
      <c r="AB165" s="35" t="n"/>
      <c r="AC165" s="35" t="n"/>
      <c r="AD165" s="35" t="n"/>
      <c r="AE165" s="35" t="n"/>
      <c r="AF165" s="58" t="n"/>
      <c r="AG165" s="35" t="n"/>
      <c r="AH165" s="35" t="n"/>
      <c r="AI165" s="35" t="n"/>
      <c r="AJ165" s="58" t="n"/>
      <c r="AK165" s="58" t="n"/>
      <c r="AL165" s="35" t="n"/>
      <c r="AM165" s="35" t="n"/>
      <c r="AN165" s="59" t="n"/>
      <c r="AO165" s="59" t="n"/>
      <c r="AP165" s="29">
        <f>IFERROR(IF(A165="","",MAX(0,IF(AK165&lt;&gt;"",AK165-D165,TODAY()-D165))),"")</f>
        <v/>
      </c>
      <c r="AQ165" s="30">
        <f>IFERROR(IF(A165="","",IF(OR(N165="Closed",N165="Canceled"),"Complete",IF(AF165="","No Date Set",IF(AF165&lt;TODAY(),"Overdue",IF(AF165=TODAY(),"Due Today","Scheduled"))))),"")</f>
        <v/>
      </c>
      <c r="AR165" s="30">
        <f>IFERROR(IF(A165="","",TEXTJOIN(", ",TRUE,IF(AD165="","Missing Assigned Owner",""),IF(W165="","Missing Incident Summary",""),IF(AND(N165="Closed",AK165=""),"Closed Without Closure Date",""),IF(AND(AK165&lt;&gt;"",AK165&lt;D165),"Closure Date Before Incident Date",""),IF(AND(R165="Yes",S165=""),"Emergency Reference Missing",""),IF(AND(Q165="Yes",AG165=""),"Injury Follow-Up Needed",""),IF(AND(AM165="Yes",AN165="",AO165=""),"Financial Amount Missing",""),IF(AH165="Pending Review","Manager Review Pending",""),IF(D165&gt;TODAY(),"Future Incident Date",""))),"Check Formula")</f>
        <v/>
      </c>
      <c r="AS165" s="58" t="n"/>
      <c r="AT165" s="35" t="n"/>
    </row>
    <row r="166" ht="30" customHeight="1">
      <c r="A166" s="35" t="n"/>
      <c r="B166" s="35" t="n"/>
      <c r="C166" s="35" t="n"/>
      <c r="D166" s="58" t="n"/>
      <c r="E166" s="37" t="n"/>
      <c r="F166" s="58" t="n"/>
      <c r="G166" s="37" t="n"/>
      <c r="H166" s="35" t="n"/>
      <c r="I166" s="35" t="n"/>
      <c r="J166" s="35" t="n"/>
      <c r="K166" s="35" t="n"/>
      <c r="L166" s="35" t="n"/>
      <c r="M166" s="35" t="n"/>
      <c r="N166" s="35" t="n"/>
      <c r="O166" s="35" t="n"/>
      <c r="P166" s="35" t="n"/>
      <c r="Q166" s="35" t="n"/>
      <c r="R166" s="35" t="n"/>
      <c r="S166" s="35" t="n"/>
      <c r="T166" s="35" t="n"/>
      <c r="U166" s="35" t="n"/>
      <c r="V166" s="35" t="n"/>
      <c r="W166" s="35" t="n"/>
      <c r="X166" s="35" t="n"/>
      <c r="Y166" s="35" t="n"/>
      <c r="Z166" s="35" t="n"/>
      <c r="AA166" s="35" t="n"/>
      <c r="AB166" s="35" t="n"/>
      <c r="AC166" s="35" t="n"/>
      <c r="AD166" s="35" t="n"/>
      <c r="AE166" s="35" t="n"/>
      <c r="AF166" s="58" t="n"/>
      <c r="AG166" s="35" t="n"/>
      <c r="AH166" s="35" t="n"/>
      <c r="AI166" s="35" t="n"/>
      <c r="AJ166" s="58" t="n"/>
      <c r="AK166" s="58" t="n"/>
      <c r="AL166" s="35" t="n"/>
      <c r="AM166" s="35" t="n"/>
      <c r="AN166" s="59" t="n"/>
      <c r="AO166" s="59" t="n"/>
      <c r="AP166" s="29">
        <f>IFERROR(IF(A166="","",MAX(0,IF(AK166&lt;&gt;"",AK166-D166,TODAY()-D166))),"")</f>
        <v/>
      </c>
      <c r="AQ166" s="30">
        <f>IFERROR(IF(A166="","",IF(OR(N166="Closed",N166="Canceled"),"Complete",IF(AF166="","No Date Set",IF(AF166&lt;TODAY(),"Overdue",IF(AF166=TODAY(),"Due Today","Scheduled"))))),"")</f>
        <v/>
      </c>
      <c r="AR166" s="30">
        <f>IFERROR(IF(A166="","",TEXTJOIN(", ",TRUE,IF(AD166="","Missing Assigned Owner",""),IF(W166="","Missing Incident Summary",""),IF(AND(N166="Closed",AK166=""),"Closed Without Closure Date",""),IF(AND(AK166&lt;&gt;"",AK166&lt;D166),"Closure Date Before Incident Date",""),IF(AND(R166="Yes",S166=""),"Emergency Reference Missing",""),IF(AND(Q166="Yes",AG166=""),"Injury Follow-Up Needed",""),IF(AND(AM166="Yes",AN166="",AO166=""),"Financial Amount Missing",""),IF(AH166="Pending Review","Manager Review Pending",""),IF(D166&gt;TODAY(),"Future Incident Date",""))),"Check Formula")</f>
        <v/>
      </c>
      <c r="AS166" s="58" t="n"/>
      <c r="AT166" s="35" t="n"/>
    </row>
    <row r="167" ht="30" customHeight="1">
      <c r="A167" s="35" t="n"/>
      <c r="B167" s="35" t="n"/>
      <c r="C167" s="35" t="n"/>
      <c r="D167" s="58" t="n"/>
      <c r="E167" s="37" t="n"/>
      <c r="F167" s="58" t="n"/>
      <c r="G167" s="37" t="n"/>
      <c r="H167" s="35" t="n"/>
      <c r="I167" s="35" t="n"/>
      <c r="J167" s="35" t="n"/>
      <c r="K167" s="35" t="n"/>
      <c r="L167" s="35" t="n"/>
      <c r="M167" s="35" t="n"/>
      <c r="N167" s="35" t="n"/>
      <c r="O167" s="35" t="n"/>
      <c r="P167" s="35" t="n"/>
      <c r="Q167" s="35" t="n"/>
      <c r="R167" s="35" t="n"/>
      <c r="S167" s="35" t="n"/>
      <c r="T167" s="35" t="n"/>
      <c r="U167" s="35" t="n"/>
      <c r="V167" s="35" t="n"/>
      <c r="W167" s="35" t="n"/>
      <c r="X167" s="35" t="n"/>
      <c r="Y167" s="35" t="n"/>
      <c r="Z167" s="35" t="n"/>
      <c r="AA167" s="35" t="n"/>
      <c r="AB167" s="35" t="n"/>
      <c r="AC167" s="35" t="n"/>
      <c r="AD167" s="35" t="n"/>
      <c r="AE167" s="35" t="n"/>
      <c r="AF167" s="58" t="n"/>
      <c r="AG167" s="35" t="n"/>
      <c r="AH167" s="35" t="n"/>
      <c r="AI167" s="35" t="n"/>
      <c r="AJ167" s="58" t="n"/>
      <c r="AK167" s="58" t="n"/>
      <c r="AL167" s="35" t="n"/>
      <c r="AM167" s="35" t="n"/>
      <c r="AN167" s="59" t="n"/>
      <c r="AO167" s="59" t="n"/>
      <c r="AP167" s="29">
        <f>IFERROR(IF(A167="","",MAX(0,IF(AK167&lt;&gt;"",AK167-D167,TODAY()-D167))),"")</f>
        <v/>
      </c>
      <c r="AQ167" s="30">
        <f>IFERROR(IF(A167="","",IF(OR(N167="Closed",N167="Canceled"),"Complete",IF(AF167="","No Date Set",IF(AF167&lt;TODAY(),"Overdue",IF(AF167=TODAY(),"Due Today","Scheduled"))))),"")</f>
        <v/>
      </c>
      <c r="AR167" s="30">
        <f>IFERROR(IF(A167="","",TEXTJOIN(", ",TRUE,IF(AD167="","Missing Assigned Owner",""),IF(W167="","Missing Incident Summary",""),IF(AND(N167="Closed",AK167=""),"Closed Without Closure Date",""),IF(AND(AK167&lt;&gt;"",AK167&lt;D167),"Closure Date Before Incident Date",""),IF(AND(R167="Yes",S167=""),"Emergency Reference Missing",""),IF(AND(Q167="Yes",AG167=""),"Injury Follow-Up Needed",""),IF(AND(AM167="Yes",AN167="",AO167=""),"Financial Amount Missing",""),IF(AH167="Pending Review","Manager Review Pending",""),IF(D167&gt;TODAY(),"Future Incident Date",""))),"Check Formula")</f>
        <v/>
      </c>
      <c r="AS167" s="58" t="n"/>
      <c r="AT167" s="35" t="n"/>
    </row>
    <row r="168" ht="30" customHeight="1">
      <c r="A168" s="35" t="n"/>
      <c r="B168" s="35" t="n"/>
      <c r="C168" s="35" t="n"/>
      <c r="D168" s="58" t="n"/>
      <c r="E168" s="37" t="n"/>
      <c r="F168" s="58" t="n"/>
      <c r="G168" s="37" t="n"/>
      <c r="H168" s="35" t="n"/>
      <c r="I168" s="35" t="n"/>
      <c r="J168" s="35" t="n"/>
      <c r="K168" s="35" t="n"/>
      <c r="L168" s="35" t="n"/>
      <c r="M168" s="35" t="n"/>
      <c r="N168" s="35" t="n"/>
      <c r="O168" s="35" t="n"/>
      <c r="P168" s="35" t="n"/>
      <c r="Q168" s="35" t="n"/>
      <c r="R168" s="35" t="n"/>
      <c r="S168" s="35" t="n"/>
      <c r="T168" s="35" t="n"/>
      <c r="U168" s="35" t="n"/>
      <c r="V168" s="35" t="n"/>
      <c r="W168" s="35" t="n"/>
      <c r="X168" s="35" t="n"/>
      <c r="Y168" s="35" t="n"/>
      <c r="Z168" s="35" t="n"/>
      <c r="AA168" s="35" t="n"/>
      <c r="AB168" s="35" t="n"/>
      <c r="AC168" s="35" t="n"/>
      <c r="AD168" s="35" t="n"/>
      <c r="AE168" s="35" t="n"/>
      <c r="AF168" s="58" t="n"/>
      <c r="AG168" s="35" t="n"/>
      <c r="AH168" s="35" t="n"/>
      <c r="AI168" s="35" t="n"/>
      <c r="AJ168" s="58" t="n"/>
      <c r="AK168" s="58" t="n"/>
      <c r="AL168" s="35" t="n"/>
      <c r="AM168" s="35" t="n"/>
      <c r="AN168" s="59" t="n"/>
      <c r="AO168" s="59" t="n"/>
      <c r="AP168" s="29">
        <f>IFERROR(IF(A168="","",MAX(0,IF(AK168&lt;&gt;"",AK168-D168,TODAY()-D168))),"")</f>
        <v/>
      </c>
      <c r="AQ168" s="30">
        <f>IFERROR(IF(A168="","",IF(OR(N168="Closed",N168="Canceled"),"Complete",IF(AF168="","No Date Set",IF(AF168&lt;TODAY(),"Overdue",IF(AF168=TODAY(),"Due Today","Scheduled"))))),"")</f>
        <v/>
      </c>
      <c r="AR168" s="30">
        <f>IFERROR(IF(A168="","",TEXTJOIN(", ",TRUE,IF(AD168="","Missing Assigned Owner",""),IF(W168="","Missing Incident Summary",""),IF(AND(N168="Closed",AK168=""),"Closed Without Closure Date",""),IF(AND(AK168&lt;&gt;"",AK168&lt;D168),"Closure Date Before Incident Date",""),IF(AND(R168="Yes",S168=""),"Emergency Reference Missing",""),IF(AND(Q168="Yes",AG168=""),"Injury Follow-Up Needed",""),IF(AND(AM168="Yes",AN168="",AO168=""),"Financial Amount Missing",""),IF(AH168="Pending Review","Manager Review Pending",""),IF(D168&gt;TODAY(),"Future Incident Date",""))),"Check Formula")</f>
        <v/>
      </c>
      <c r="AS168" s="58" t="n"/>
      <c r="AT168" s="35" t="n"/>
    </row>
    <row r="169" ht="30" customHeight="1">
      <c r="A169" s="35" t="n"/>
      <c r="B169" s="35" t="n"/>
      <c r="C169" s="35" t="n"/>
      <c r="D169" s="58" t="n"/>
      <c r="E169" s="37" t="n"/>
      <c r="F169" s="58" t="n"/>
      <c r="G169" s="37" t="n"/>
      <c r="H169" s="35" t="n"/>
      <c r="I169" s="35" t="n"/>
      <c r="J169" s="35" t="n"/>
      <c r="K169" s="35" t="n"/>
      <c r="L169" s="35" t="n"/>
      <c r="M169" s="35" t="n"/>
      <c r="N169" s="35" t="n"/>
      <c r="O169" s="35" t="n"/>
      <c r="P169" s="35" t="n"/>
      <c r="Q169" s="35" t="n"/>
      <c r="R169" s="35" t="n"/>
      <c r="S169" s="35" t="n"/>
      <c r="T169" s="35" t="n"/>
      <c r="U169" s="35" t="n"/>
      <c r="V169" s="35" t="n"/>
      <c r="W169" s="35" t="n"/>
      <c r="X169" s="35" t="n"/>
      <c r="Y169" s="35" t="n"/>
      <c r="Z169" s="35" t="n"/>
      <c r="AA169" s="35" t="n"/>
      <c r="AB169" s="35" t="n"/>
      <c r="AC169" s="35" t="n"/>
      <c r="AD169" s="35" t="n"/>
      <c r="AE169" s="35" t="n"/>
      <c r="AF169" s="58" t="n"/>
      <c r="AG169" s="35" t="n"/>
      <c r="AH169" s="35" t="n"/>
      <c r="AI169" s="35" t="n"/>
      <c r="AJ169" s="58" t="n"/>
      <c r="AK169" s="58" t="n"/>
      <c r="AL169" s="35" t="n"/>
      <c r="AM169" s="35" t="n"/>
      <c r="AN169" s="59" t="n"/>
      <c r="AO169" s="59" t="n"/>
      <c r="AP169" s="29">
        <f>IFERROR(IF(A169="","",MAX(0,IF(AK169&lt;&gt;"",AK169-D169,TODAY()-D169))),"")</f>
        <v/>
      </c>
      <c r="AQ169" s="30">
        <f>IFERROR(IF(A169="","",IF(OR(N169="Closed",N169="Canceled"),"Complete",IF(AF169="","No Date Set",IF(AF169&lt;TODAY(),"Overdue",IF(AF169=TODAY(),"Due Today","Scheduled"))))),"")</f>
        <v/>
      </c>
      <c r="AR169" s="30">
        <f>IFERROR(IF(A169="","",TEXTJOIN(", ",TRUE,IF(AD169="","Missing Assigned Owner",""),IF(W169="","Missing Incident Summary",""),IF(AND(N169="Closed",AK169=""),"Closed Without Closure Date",""),IF(AND(AK169&lt;&gt;"",AK169&lt;D169),"Closure Date Before Incident Date",""),IF(AND(R169="Yes",S169=""),"Emergency Reference Missing",""),IF(AND(Q169="Yes",AG169=""),"Injury Follow-Up Needed",""),IF(AND(AM169="Yes",AN169="",AO169=""),"Financial Amount Missing",""),IF(AH169="Pending Review","Manager Review Pending",""),IF(D169&gt;TODAY(),"Future Incident Date",""))),"Check Formula")</f>
        <v/>
      </c>
      <c r="AS169" s="58" t="n"/>
      <c r="AT169" s="35" t="n"/>
    </row>
    <row r="170" ht="30" customHeight="1">
      <c r="A170" s="35" t="n"/>
      <c r="B170" s="35" t="n"/>
      <c r="C170" s="35" t="n"/>
      <c r="D170" s="58" t="n"/>
      <c r="E170" s="37" t="n"/>
      <c r="F170" s="58" t="n"/>
      <c r="G170" s="37" t="n"/>
      <c r="H170" s="35" t="n"/>
      <c r="I170" s="35" t="n"/>
      <c r="J170" s="35" t="n"/>
      <c r="K170" s="35" t="n"/>
      <c r="L170" s="35" t="n"/>
      <c r="M170" s="35" t="n"/>
      <c r="N170" s="35" t="n"/>
      <c r="O170" s="35" t="n"/>
      <c r="P170" s="35" t="n"/>
      <c r="Q170" s="35" t="n"/>
      <c r="R170" s="35" t="n"/>
      <c r="S170" s="35" t="n"/>
      <c r="T170" s="35" t="n"/>
      <c r="U170" s="35" t="n"/>
      <c r="V170" s="35" t="n"/>
      <c r="W170" s="35" t="n"/>
      <c r="X170" s="35" t="n"/>
      <c r="Y170" s="35" t="n"/>
      <c r="Z170" s="35" t="n"/>
      <c r="AA170" s="35" t="n"/>
      <c r="AB170" s="35" t="n"/>
      <c r="AC170" s="35" t="n"/>
      <c r="AD170" s="35" t="n"/>
      <c r="AE170" s="35" t="n"/>
      <c r="AF170" s="58" t="n"/>
      <c r="AG170" s="35" t="n"/>
      <c r="AH170" s="35" t="n"/>
      <c r="AI170" s="35" t="n"/>
      <c r="AJ170" s="58" t="n"/>
      <c r="AK170" s="58" t="n"/>
      <c r="AL170" s="35" t="n"/>
      <c r="AM170" s="35" t="n"/>
      <c r="AN170" s="59" t="n"/>
      <c r="AO170" s="59" t="n"/>
      <c r="AP170" s="29">
        <f>IFERROR(IF(A170="","",MAX(0,IF(AK170&lt;&gt;"",AK170-D170,TODAY()-D170))),"")</f>
        <v/>
      </c>
      <c r="AQ170" s="30">
        <f>IFERROR(IF(A170="","",IF(OR(N170="Closed",N170="Canceled"),"Complete",IF(AF170="","No Date Set",IF(AF170&lt;TODAY(),"Overdue",IF(AF170=TODAY(),"Due Today","Scheduled"))))),"")</f>
        <v/>
      </c>
      <c r="AR170" s="30">
        <f>IFERROR(IF(A170="","",TEXTJOIN(", ",TRUE,IF(AD170="","Missing Assigned Owner",""),IF(W170="","Missing Incident Summary",""),IF(AND(N170="Closed",AK170=""),"Closed Without Closure Date",""),IF(AND(AK170&lt;&gt;"",AK170&lt;D170),"Closure Date Before Incident Date",""),IF(AND(R170="Yes",S170=""),"Emergency Reference Missing",""),IF(AND(Q170="Yes",AG170=""),"Injury Follow-Up Needed",""),IF(AND(AM170="Yes",AN170="",AO170=""),"Financial Amount Missing",""),IF(AH170="Pending Review","Manager Review Pending",""),IF(D170&gt;TODAY(),"Future Incident Date",""))),"Check Formula")</f>
        <v/>
      </c>
      <c r="AS170" s="58" t="n"/>
      <c r="AT170" s="35" t="n"/>
    </row>
    <row r="171" ht="30" customHeight="1">
      <c r="A171" s="35" t="n"/>
      <c r="B171" s="35" t="n"/>
      <c r="C171" s="35" t="n"/>
      <c r="D171" s="58" t="n"/>
      <c r="E171" s="37" t="n"/>
      <c r="F171" s="58" t="n"/>
      <c r="G171" s="37" t="n"/>
      <c r="H171" s="35" t="n"/>
      <c r="I171" s="35" t="n"/>
      <c r="J171" s="35" t="n"/>
      <c r="K171" s="35" t="n"/>
      <c r="L171" s="35" t="n"/>
      <c r="M171" s="35" t="n"/>
      <c r="N171" s="35" t="n"/>
      <c r="O171" s="35" t="n"/>
      <c r="P171" s="35" t="n"/>
      <c r="Q171" s="35" t="n"/>
      <c r="R171" s="35" t="n"/>
      <c r="S171" s="35" t="n"/>
      <c r="T171" s="35" t="n"/>
      <c r="U171" s="35" t="n"/>
      <c r="V171" s="35" t="n"/>
      <c r="W171" s="35" t="n"/>
      <c r="X171" s="35" t="n"/>
      <c r="Y171" s="35" t="n"/>
      <c r="Z171" s="35" t="n"/>
      <c r="AA171" s="35" t="n"/>
      <c r="AB171" s="35" t="n"/>
      <c r="AC171" s="35" t="n"/>
      <c r="AD171" s="35" t="n"/>
      <c r="AE171" s="35" t="n"/>
      <c r="AF171" s="58" t="n"/>
      <c r="AG171" s="35" t="n"/>
      <c r="AH171" s="35" t="n"/>
      <c r="AI171" s="35" t="n"/>
      <c r="AJ171" s="58" t="n"/>
      <c r="AK171" s="58" t="n"/>
      <c r="AL171" s="35" t="n"/>
      <c r="AM171" s="35" t="n"/>
      <c r="AN171" s="59" t="n"/>
      <c r="AO171" s="59" t="n"/>
      <c r="AP171" s="29">
        <f>IFERROR(IF(A171="","",MAX(0,IF(AK171&lt;&gt;"",AK171-D171,TODAY()-D171))),"")</f>
        <v/>
      </c>
      <c r="AQ171" s="30">
        <f>IFERROR(IF(A171="","",IF(OR(N171="Closed",N171="Canceled"),"Complete",IF(AF171="","No Date Set",IF(AF171&lt;TODAY(),"Overdue",IF(AF171=TODAY(),"Due Today","Scheduled"))))),"")</f>
        <v/>
      </c>
      <c r="AR171" s="30">
        <f>IFERROR(IF(A171="","",TEXTJOIN(", ",TRUE,IF(AD171="","Missing Assigned Owner",""),IF(W171="","Missing Incident Summary",""),IF(AND(N171="Closed",AK171=""),"Closed Without Closure Date",""),IF(AND(AK171&lt;&gt;"",AK171&lt;D171),"Closure Date Before Incident Date",""),IF(AND(R171="Yes",S171=""),"Emergency Reference Missing",""),IF(AND(Q171="Yes",AG171=""),"Injury Follow-Up Needed",""),IF(AND(AM171="Yes",AN171="",AO171=""),"Financial Amount Missing",""),IF(AH171="Pending Review","Manager Review Pending",""),IF(D171&gt;TODAY(),"Future Incident Date",""))),"Check Formula")</f>
        <v/>
      </c>
      <c r="AS171" s="58" t="n"/>
      <c r="AT171" s="35" t="n"/>
    </row>
    <row r="172" ht="30" customHeight="1">
      <c r="A172" s="35" t="n"/>
      <c r="B172" s="35" t="n"/>
      <c r="C172" s="35" t="n"/>
      <c r="D172" s="58" t="n"/>
      <c r="E172" s="37" t="n"/>
      <c r="F172" s="58" t="n"/>
      <c r="G172" s="37" t="n"/>
      <c r="H172" s="35" t="n"/>
      <c r="I172" s="35" t="n"/>
      <c r="J172" s="35" t="n"/>
      <c r="K172" s="35" t="n"/>
      <c r="L172" s="35" t="n"/>
      <c r="M172" s="35" t="n"/>
      <c r="N172" s="35" t="n"/>
      <c r="O172" s="35" t="n"/>
      <c r="P172" s="35" t="n"/>
      <c r="Q172" s="35" t="n"/>
      <c r="R172" s="35" t="n"/>
      <c r="S172" s="35" t="n"/>
      <c r="T172" s="35" t="n"/>
      <c r="U172" s="35" t="n"/>
      <c r="V172" s="35" t="n"/>
      <c r="W172" s="35" t="n"/>
      <c r="X172" s="35" t="n"/>
      <c r="Y172" s="35" t="n"/>
      <c r="Z172" s="35" t="n"/>
      <c r="AA172" s="35" t="n"/>
      <c r="AB172" s="35" t="n"/>
      <c r="AC172" s="35" t="n"/>
      <c r="AD172" s="35" t="n"/>
      <c r="AE172" s="35" t="n"/>
      <c r="AF172" s="58" t="n"/>
      <c r="AG172" s="35" t="n"/>
      <c r="AH172" s="35" t="n"/>
      <c r="AI172" s="35" t="n"/>
      <c r="AJ172" s="58" t="n"/>
      <c r="AK172" s="58" t="n"/>
      <c r="AL172" s="35" t="n"/>
      <c r="AM172" s="35" t="n"/>
      <c r="AN172" s="59" t="n"/>
      <c r="AO172" s="59" t="n"/>
      <c r="AP172" s="29">
        <f>IFERROR(IF(A172="","",MAX(0,IF(AK172&lt;&gt;"",AK172-D172,TODAY()-D172))),"")</f>
        <v/>
      </c>
      <c r="AQ172" s="30">
        <f>IFERROR(IF(A172="","",IF(OR(N172="Closed",N172="Canceled"),"Complete",IF(AF172="","No Date Set",IF(AF172&lt;TODAY(),"Overdue",IF(AF172=TODAY(),"Due Today","Scheduled"))))),"")</f>
        <v/>
      </c>
      <c r="AR172" s="30">
        <f>IFERROR(IF(A172="","",TEXTJOIN(", ",TRUE,IF(AD172="","Missing Assigned Owner",""),IF(W172="","Missing Incident Summary",""),IF(AND(N172="Closed",AK172=""),"Closed Without Closure Date",""),IF(AND(AK172&lt;&gt;"",AK172&lt;D172),"Closure Date Before Incident Date",""),IF(AND(R172="Yes",S172=""),"Emergency Reference Missing",""),IF(AND(Q172="Yes",AG172=""),"Injury Follow-Up Needed",""),IF(AND(AM172="Yes",AN172="",AO172=""),"Financial Amount Missing",""),IF(AH172="Pending Review","Manager Review Pending",""),IF(D172&gt;TODAY(),"Future Incident Date",""))),"Check Formula")</f>
        <v/>
      </c>
      <c r="AS172" s="58" t="n"/>
      <c r="AT172" s="35" t="n"/>
    </row>
    <row r="173" ht="30" customHeight="1">
      <c r="A173" s="35" t="n"/>
      <c r="B173" s="35" t="n"/>
      <c r="C173" s="35" t="n"/>
      <c r="D173" s="58" t="n"/>
      <c r="E173" s="37" t="n"/>
      <c r="F173" s="58" t="n"/>
      <c r="G173" s="37" t="n"/>
      <c r="H173" s="35" t="n"/>
      <c r="I173" s="35" t="n"/>
      <c r="J173" s="35" t="n"/>
      <c r="K173" s="35" t="n"/>
      <c r="L173" s="35" t="n"/>
      <c r="M173" s="35" t="n"/>
      <c r="N173" s="35" t="n"/>
      <c r="O173" s="35" t="n"/>
      <c r="P173" s="35" t="n"/>
      <c r="Q173" s="35" t="n"/>
      <c r="R173" s="35" t="n"/>
      <c r="S173" s="35" t="n"/>
      <c r="T173" s="35" t="n"/>
      <c r="U173" s="35" t="n"/>
      <c r="V173" s="35" t="n"/>
      <c r="W173" s="35" t="n"/>
      <c r="X173" s="35" t="n"/>
      <c r="Y173" s="35" t="n"/>
      <c r="Z173" s="35" t="n"/>
      <c r="AA173" s="35" t="n"/>
      <c r="AB173" s="35" t="n"/>
      <c r="AC173" s="35" t="n"/>
      <c r="AD173" s="35" t="n"/>
      <c r="AE173" s="35" t="n"/>
      <c r="AF173" s="58" t="n"/>
      <c r="AG173" s="35" t="n"/>
      <c r="AH173" s="35" t="n"/>
      <c r="AI173" s="35" t="n"/>
      <c r="AJ173" s="58" t="n"/>
      <c r="AK173" s="58" t="n"/>
      <c r="AL173" s="35" t="n"/>
      <c r="AM173" s="35" t="n"/>
      <c r="AN173" s="59" t="n"/>
      <c r="AO173" s="59" t="n"/>
      <c r="AP173" s="29">
        <f>IFERROR(IF(A173="","",MAX(0,IF(AK173&lt;&gt;"",AK173-D173,TODAY()-D173))),"")</f>
        <v/>
      </c>
      <c r="AQ173" s="30">
        <f>IFERROR(IF(A173="","",IF(OR(N173="Closed",N173="Canceled"),"Complete",IF(AF173="","No Date Set",IF(AF173&lt;TODAY(),"Overdue",IF(AF173=TODAY(),"Due Today","Scheduled"))))),"")</f>
        <v/>
      </c>
      <c r="AR173" s="30">
        <f>IFERROR(IF(A173="","",TEXTJOIN(", ",TRUE,IF(AD173="","Missing Assigned Owner",""),IF(W173="","Missing Incident Summary",""),IF(AND(N173="Closed",AK173=""),"Closed Without Closure Date",""),IF(AND(AK173&lt;&gt;"",AK173&lt;D173),"Closure Date Before Incident Date",""),IF(AND(R173="Yes",S173=""),"Emergency Reference Missing",""),IF(AND(Q173="Yes",AG173=""),"Injury Follow-Up Needed",""),IF(AND(AM173="Yes",AN173="",AO173=""),"Financial Amount Missing",""),IF(AH173="Pending Review","Manager Review Pending",""),IF(D173&gt;TODAY(),"Future Incident Date",""))),"Check Formula")</f>
        <v/>
      </c>
      <c r="AS173" s="58" t="n"/>
      <c r="AT173" s="35" t="n"/>
    </row>
    <row r="174" ht="30" customHeight="1">
      <c r="A174" s="35" t="n"/>
      <c r="B174" s="35" t="n"/>
      <c r="C174" s="35" t="n"/>
      <c r="D174" s="58" t="n"/>
      <c r="E174" s="37" t="n"/>
      <c r="F174" s="58" t="n"/>
      <c r="G174" s="37" t="n"/>
      <c r="H174" s="35" t="n"/>
      <c r="I174" s="35" t="n"/>
      <c r="J174" s="35" t="n"/>
      <c r="K174" s="35" t="n"/>
      <c r="L174" s="35" t="n"/>
      <c r="M174" s="35" t="n"/>
      <c r="N174" s="35" t="n"/>
      <c r="O174" s="35" t="n"/>
      <c r="P174" s="35" t="n"/>
      <c r="Q174" s="35" t="n"/>
      <c r="R174" s="35" t="n"/>
      <c r="S174" s="35" t="n"/>
      <c r="T174" s="35" t="n"/>
      <c r="U174" s="35" t="n"/>
      <c r="V174" s="35" t="n"/>
      <c r="W174" s="35" t="n"/>
      <c r="X174" s="35" t="n"/>
      <c r="Y174" s="35" t="n"/>
      <c r="Z174" s="35" t="n"/>
      <c r="AA174" s="35" t="n"/>
      <c r="AB174" s="35" t="n"/>
      <c r="AC174" s="35" t="n"/>
      <c r="AD174" s="35" t="n"/>
      <c r="AE174" s="35" t="n"/>
      <c r="AF174" s="58" t="n"/>
      <c r="AG174" s="35" t="n"/>
      <c r="AH174" s="35" t="n"/>
      <c r="AI174" s="35" t="n"/>
      <c r="AJ174" s="58" t="n"/>
      <c r="AK174" s="58" t="n"/>
      <c r="AL174" s="35" t="n"/>
      <c r="AM174" s="35" t="n"/>
      <c r="AN174" s="59" t="n"/>
      <c r="AO174" s="59" t="n"/>
      <c r="AP174" s="29">
        <f>IFERROR(IF(A174="","",MAX(0,IF(AK174&lt;&gt;"",AK174-D174,TODAY()-D174))),"")</f>
        <v/>
      </c>
      <c r="AQ174" s="30">
        <f>IFERROR(IF(A174="","",IF(OR(N174="Closed",N174="Canceled"),"Complete",IF(AF174="","No Date Set",IF(AF174&lt;TODAY(),"Overdue",IF(AF174=TODAY(),"Due Today","Scheduled"))))),"")</f>
        <v/>
      </c>
      <c r="AR174" s="30">
        <f>IFERROR(IF(A174="","",TEXTJOIN(", ",TRUE,IF(AD174="","Missing Assigned Owner",""),IF(W174="","Missing Incident Summary",""),IF(AND(N174="Closed",AK174=""),"Closed Without Closure Date",""),IF(AND(AK174&lt;&gt;"",AK174&lt;D174),"Closure Date Before Incident Date",""),IF(AND(R174="Yes",S174=""),"Emergency Reference Missing",""),IF(AND(Q174="Yes",AG174=""),"Injury Follow-Up Needed",""),IF(AND(AM174="Yes",AN174="",AO174=""),"Financial Amount Missing",""),IF(AH174="Pending Review","Manager Review Pending",""),IF(D174&gt;TODAY(),"Future Incident Date",""))),"Check Formula")</f>
        <v/>
      </c>
      <c r="AS174" s="58" t="n"/>
      <c r="AT174" s="35" t="n"/>
    </row>
    <row r="175" ht="30" customHeight="1">
      <c r="A175" s="35" t="n"/>
      <c r="B175" s="35" t="n"/>
      <c r="C175" s="35" t="n"/>
      <c r="D175" s="58" t="n"/>
      <c r="E175" s="37" t="n"/>
      <c r="F175" s="58" t="n"/>
      <c r="G175" s="37" t="n"/>
      <c r="H175" s="35" t="n"/>
      <c r="I175" s="35" t="n"/>
      <c r="J175" s="35" t="n"/>
      <c r="K175" s="35" t="n"/>
      <c r="L175" s="35" t="n"/>
      <c r="M175" s="35" t="n"/>
      <c r="N175" s="35" t="n"/>
      <c r="O175" s="35" t="n"/>
      <c r="P175" s="35" t="n"/>
      <c r="Q175" s="35" t="n"/>
      <c r="R175" s="35" t="n"/>
      <c r="S175" s="35" t="n"/>
      <c r="T175" s="35" t="n"/>
      <c r="U175" s="35" t="n"/>
      <c r="V175" s="35" t="n"/>
      <c r="W175" s="35" t="n"/>
      <c r="X175" s="35" t="n"/>
      <c r="Y175" s="35" t="n"/>
      <c r="Z175" s="35" t="n"/>
      <c r="AA175" s="35" t="n"/>
      <c r="AB175" s="35" t="n"/>
      <c r="AC175" s="35" t="n"/>
      <c r="AD175" s="35" t="n"/>
      <c r="AE175" s="35" t="n"/>
      <c r="AF175" s="58" t="n"/>
      <c r="AG175" s="35" t="n"/>
      <c r="AH175" s="35" t="n"/>
      <c r="AI175" s="35" t="n"/>
      <c r="AJ175" s="58" t="n"/>
      <c r="AK175" s="58" t="n"/>
      <c r="AL175" s="35" t="n"/>
      <c r="AM175" s="35" t="n"/>
      <c r="AN175" s="59" t="n"/>
      <c r="AO175" s="59" t="n"/>
      <c r="AP175" s="29">
        <f>IFERROR(IF(A175="","",MAX(0,IF(AK175&lt;&gt;"",AK175-D175,TODAY()-D175))),"")</f>
        <v/>
      </c>
      <c r="AQ175" s="30">
        <f>IFERROR(IF(A175="","",IF(OR(N175="Closed",N175="Canceled"),"Complete",IF(AF175="","No Date Set",IF(AF175&lt;TODAY(),"Overdue",IF(AF175=TODAY(),"Due Today","Scheduled"))))),"")</f>
        <v/>
      </c>
      <c r="AR175" s="30">
        <f>IFERROR(IF(A175="","",TEXTJOIN(", ",TRUE,IF(AD175="","Missing Assigned Owner",""),IF(W175="","Missing Incident Summary",""),IF(AND(N175="Closed",AK175=""),"Closed Without Closure Date",""),IF(AND(AK175&lt;&gt;"",AK175&lt;D175),"Closure Date Before Incident Date",""),IF(AND(R175="Yes",S175=""),"Emergency Reference Missing",""),IF(AND(Q175="Yes",AG175=""),"Injury Follow-Up Needed",""),IF(AND(AM175="Yes",AN175="",AO175=""),"Financial Amount Missing",""),IF(AH175="Pending Review","Manager Review Pending",""),IF(D175&gt;TODAY(),"Future Incident Date",""))),"Check Formula")</f>
        <v/>
      </c>
      <c r="AS175" s="58" t="n"/>
      <c r="AT175" s="35" t="n"/>
    </row>
    <row r="176" ht="30" customHeight="1">
      <c r="A176" s="35" t="n"/>
      <c r="B176" s="35" t="n"/>
      <c r="C176" s="35" t="n"/>
      <c r="D176" s="58" t="n"/>
      <c r="E176" s="37" t="n"/>
      <c r="F176" s="58" t="n"/>
      <c r="G176" s="37" t="n"/>
      <c r="H176" s="35" t="n"/>
      <c r="I176" s="35" t="n"/>
      <c r="J176" s="35" t="n"/>
      <c r="K176" s="35" t="n"/>
      <c r="L176" s="35" t="n"/>
      <c r="M176" s="35" t="n"/>
      <c r="N176" s="35" t="n"/>
      <c r="O176" s="35" t="n"/>
      <c r="P176" s="35" t="n"/>
      <c r="Q176" s="35" t="n"/>
      <c r="R176" s="35" t="n"/>
      <c r="S176" s="35" t="n"/>
      <c r="T176" s="35" t="n"/>
      <c r="U176" s="35" t="n"/>
      <c r="V176" s="35" t="n"/>
      <c r="W176" s="35" t="n"/>
      <c r="X176" s="35" t="n"/>
      <c r="Y176" s="35" t="n"/>
      <c r="Z176" s="35" t="n"/>
      <c r="AA176" s="35" t="n"/>
      <c r="AB176" s="35" t="n"/>
      <c r="AC176" s="35" t="n"/>
      <c r="AD176" s="35" t="n"/>
      <c r="AE176" s="35" t="n"/>
      <c r="AF176" s="58" t="n"/>
      <c r="AG176" s="35" t="n"/>
      <c r="AH176" s="35" t="n"/>
      <c r="AI176" s="35" t="n"/>
      <c r="AJ176" s="58" t="n"/>
      <c r="AK176" s="58" t="n"/>
      <c r="AL176" s="35" t="n"/>
      <c r="AM176" s="35" t="n"/>
      <c r="AN176" s="59" t="n"/>
      <c r="AO176" s="59" t="n"/>
      <c r="AP176" s="29">
        <f>IFERROR(IF(A176="","",MAX(0,IF(AK176&lt;&gt;"",AK176-D176,TODAY()-D176))),"")</f>
        <v/>
      </c>
      <c r="AQ176" s="30">
        <f>IFERROR(IF(A176="","",IF(OR(N176="Closed",N176="Canceled"),"Complete",IF(AF176="","No Date Set",IF(AF176&lt;TODAY(),"Overdue",IF(AF176=TODAY(),"Due Today","Scheduled"))))),"")</f>
        <v/>
      </c>
      <c r="AR176" s="30">
        <f>IFERROR(IF(A176="","",TEXTJOIN(", ",TRUE,IF(AD176="","Missing Assigned Owner",""),IF(W176="","Missing Incident Summary",""),IF(AND(N176="Closed",AK176=""),"Closed Without Closure Date",""),IF(AND(AK176&lt;&gt;"",AK176&lt;D176),"Closure Date Before Incident Date",""),IF(AND(R176="Yes",S176=""),"Emergency Reference Missing",""),IF(AND(Q176="Yes",AG176=""),"Injury Follow-Up Needed",""),IF(AND(AM176="Yes",AN176="",AO176=""),"Financial Amount Missing",""),IF(AH176="Pending Review","Manager Review Pending",""),IF(D176&gt;TODAY(),"Future Incident Date",""))),"Check Formula")</f>
        <v/>
      </c>
      <c r="AS176" s="58" t="n"/>
      <c r="AT176" s="35" t="n"/>
    </row>
    <row r="177" ht="30" customHeight="1">
      <c r="A177" s="35" t="n"/>
      <c r="B177" s="35" t="n"/>
      <c r="C177" s="35" t="n"/>
      <c r="D177" s="58" t="n"/>
      <c r="E177" s="37" t="n"/>
      <c r="F177" s="58" t="n"/>
      <c r="G177" s="37" t="n"/>
      <c r="H177" s="35" t="n"/>
      <c r="I177" s="35" t="n"/>
      <c r="J177" s="35" t="n"/>
      <c r="K177" s="35" t="n"/>
      <c r="L177" s="35" t="n"/>
      <c r="M177" s="35" t="n"/>
      <c r="N177" s="35" t="n"/>
      <c r="O177" s="35" t="n"/>
      <c r="P177" s="35" t="n"/>
      <c r="Q177" s="35" t="n"/>
      <c r="R177" s="35" t="n"/>
      <c r="S177" s="35" t="n"/>
      <c r="T177" s="35" t="n"/>
      <c r="U177" s="35" t="n"/>
      <c r="V177" s="35" t="n"/>
      <c r="W177" s="35" t="n"/>
      <c r="X177" s="35" t="n"/>
      <c r="Y177" s="35" t="n"/>
      <c r="Z177" s="35" t="n"/>
      <c r="AA177" s="35" t="n"/>
      <c r="AB177" s="35" t="n"/>
      <c r="AC177" s="35" t="n"/>
      <c r="AD177" s="35" t="n"/>
      <c r="AE177" s="35" t="n"/>
      <c r="AF177" s="58" t="n"/>
      <c r="AG177" s="35" t="n"/>
      <c r="AH177" s="35" t="n"/>
      <c r="AI177" s="35" t="n"/>
      <c r="AJ177" s="58" t="n"/>
      <c r="AK177" s="58" t="n"/>
      <c r="AL177" s="35" t="n"/>
      <c r="AM177" s="35" t="n"/>
      <c r="AN177" s="59" t="n"/>
      <c r="AO177" s="59" t="n"/>
      <c r="AP177" s="29">
        <f>IFERROR(IF(A177="","",MAX(0,IF(AK177&lt;&gt;"",AK177-D177,TODAY()-D177))),"")</f>
        <v/>
      </c>
      <c r="AQ177" s="30">
        <f>IFERROR(IF(A177="","",IF(OR(N177="Closed",N177="Canceled"),"Complete",IF(AF177="","No Date Set",IF(AF177&lt;TODAY(),"Overdue",IF(AF177=TODAY(),"Due Today","Scheduled"))))),"")</f>
        <v/>
      </c>
      <c r="AR177" s="30">
        <f>IFERROR(IF(A177="","",TEXTJOIN(", ",TRUE,IF(AD177="","Missing Assigned Owner",""),IF(W177="","Missing Incident Summary",""),IF(AND(N177="Closed",AK177=""),"Closed Without Closure Date",""),IF(AND(AK177&lt;&gt;"",AK177&lt;D177),"Closure Date Before Incident Date",""),IF(AND(R177="Yes",S177=""),"Emergency Reference Missing",""),IF(AND(Q177="Yes",AG177=""),"Injury Follow-Up Needed",""),IF(AND(AM177="Yes",AN177="",AO177=""),"Financial Amount Missing",""),IF(AH177="Pending Review","Manager Review Pending",""),IF(D177&gt;TODAY(),"Future Incident Date",""))),"Check Formula")</f>
        <v/>
      </c>
      <c r="AS177" s="58" t="n"/>
      <c r="AT177" s="35" t="n"/>
    </row>
    <row r="178" ht="30" customHeight="1">
      <c r="A178" s="35" t="n"/>
      <c r="B178" s="35" t="n"/>
      <c r="C178" s="35" t="n"/>
      <c r="D178" s="58" t="n"/>
      <c r="E178" s="37" t="n"/>
      <c r="F178" s="58" t="n"/>
      <c r="G178" s="37" t="n"/>
      <c r="H178" s="35" t="n"/>
      <c r="I178" s="35" t="n"/>
      <c r="J178" s="35" t="n"/>
      <c r="K178" s="35" t="n"/>
      <c r="L178" s="35" t="n"/>
      <c r="M178" s="35" t="n"/>
      <c r="N178" s="35" t="n"/>
      <c r="O178" s="35" t="n"/>
      <c r="P178" s="35" t="n"/>
      <c r="Q178" s="35" t="n"/>
      <c r="R178" s="35" t="n"/>
      <c r="S178" s="35" t="n"/>
      <c r="T178" s="35" t="n"/>
      <c r="U178" s="35" t="n"/>
      <c r="V178" s="35" t="n"/>
      <c r="W178" s="35" t="n"/>
      <c r="X178" s="35" t="n"/>
      <c r="Y178" s="35" t="n"/>
      <c r="Z178" s="35" t="n"/>
      <c r="AA178" s="35" t="n"/>
      <c r="AB178" s="35" t="n"/>
      <c r="AC178" s="35" t="n"/>
      <c r="AD178" s="35" t="n"/>
      <c r="AE178" s="35" t="n"/>
      <c r="AF178" s="58" t="n"/>
      <c r="AG178" s="35" t="n"/>
      <c r="AH178" s="35" t="n"/>
      <c r="AI178" s="35" t="n"/>
      <c r="AJ178" s="58" t="n"/>
      <c r="AK178" s="58" t="n"/>
      <c r="AL178" s="35" t="n"/>
      <c r="AM178" s="35" t="n"/>
      <c r="AN178" s="59" t="n"/>
      <c r="AO178" s="59" t="n"/>
      <c r="AP178" s="29">
        <f>IFERROR(IF(A178="","",MAX(0,IF(AK178&lt;&gt;"",AK178-D178,TODAY()-D178))),"")</f>
        <v/>
      </c>
      <c r="AQ178" s="30">
        <f>IFERROR(IF(A178="","",IF(OR(N178="Closed",N178="Canceled"),"Complete",IF(AF178="","No Date Set",IF(AF178&lt;TODAY(),"Overdue",IF(AF178=TODAY(),"Due Today","Scheduled"))))),"")</f>
        <v/>
      </c>
      <c r="AR178" s="30">
        <f>IFERROR(IF(A178="","",TEXTJOIN(", ",TRUE,IF(AD178="","Missing Assigned Owner",""),IF(W178="","Missing Incident Summary",""),IF(AND(N178="Closed",AK178=""),"Closed Without Closure Date",""),IF(AND(AK178&lt;&gt;"",AK178&lt;D178),"Closure Date Before Incident Date",""),IF(AND(R178="Yes",S178=""),"Emergency Reference Missing",""),IF(AND(Q178="Yes",AG178=""),"Injury Follow-Up Needed",""),IF(AND(AM178="Yes",AN178="",AO178=""),"Financial Amount Missing",""),IF(AH178="Pending Review","Manager Review Pending",""),IF(D178&gt;TODAY(),"Future Incident Date",""))),"Check Formula")</f>
        <v/>
      </c>
      <c r="AS178" s="58" t="n"/>
      <c r="AT178" s="35" t="n"/>
    </row>
    <row r="179" ht="30" customHeight="1">
      <c r="A179" s="35" t="n"/>
      <c r="B179" s="35" t="n"/>
      <c r="C179" s="35" t="n"/>
      <c r="D179" s="58" t="n"/>
      <c r="E179" s="37" t="n"/>
      <c r="F179" s="58" t="n"/>
      <c r="G179" s="37" t="n"/>
      <c r="H179" s="35" t="n"/>
      <c r="I179" s="35" t="n"/>
      <c r="J179" s="35" t="n"/>
      <c r="K179" s="35" t="n"/>
      <c r="L179" s="35" t="n"/>
      <c r="M179" s="35" t="n"/>
      <c r="N179" s="35" t="n"/>
      <c r="O179" s="35" t="n"/>
      <c r="P179" s="35" t="n"/>
      <c r="Q179" s="35" t="n"/>
      <c r="R179" s="35" t="n"/>
      <c r="S179" s="35" t="n"/>
      <c r="T179" s="35" t="n"/>
      <c r="U179" s="35" t="n"/>
      <c r="V179" s="35" t="n"/>
      <c r="W179" s="35" t="n"/>
      <c r="X179" s="35" t="n"/>
      <c r="Y179" s="35" t="n"/>
      <c r="Z179" s="35" t="n"/>
      <c r="AA179" s="35" t="n"/>
      <c r="AB179" s="35" t="n"/>
      <c r="AC179" s="35" t="n"/>
      <c r="AD179" s="35" t="n"/>
      <c r="AE179" s="35" t="n"/>
      <c r="AF179" s="58" t="n"/>
      <c r="AG179" s="35" t="n"/>
      <c r="AH179" s="35" t="n"/>
      <c r="AI179" s="35" t="n"/>
      <c r="AJ179" s="58" t="n"/>
      <c r="AK179" s="58" t="n"/>
      <c r="AL179" s="35" t="n"/>
      <c r="AM179" s="35" t="n"/>
      <c r="AN179" s="59" t="n"/>
      <c r="AO179" s="59" t="n"/>
      <c r="AP179" s="29">
        <f>IFERROR(IF(A179="","",MAX(0,IF(AK179&lt;&gt;"",AK179-D179,TODAY()-D179))),"")</f>
        <v/>
      </c>
      <c r="AQ179" s="30">
        <f>IFERROR(IF(A179="","",IF(OR(N179="Closed",N179="Canceled"),"Complete",IF(AF179="","No Date Set",IF(AF179&lt;TODAY(),"Overdue",IF(AF179=TODAY(),"Due Today","Scheduled"))))),"")</f>
        <v/>
      </c>
      <c r="AR179" s="30">
        <f>IFERROR(IF(A179="","",TEXTJOIN(", ",TRUE,IF(AD179="","Missing Assigned Owner",""),IF(W179="","Missing Incident Summary",""),IF(AND(N179="Closed",AK179=""),"Closed Without Closure Date",""),IF(AND(AK179&lt;&gt;"",AK179&lt;D179),"Closure Date Before Incident Date",""),IF(AND(R179="Yes",S179=""),"Emergency Reference Missing",""),IF(AND(Q179="Yes",AG179=""),"Injury Follow-Up Needed",""),IF(AND(AM179="Yes",AN179="",AO179=""),"Financial Amount Missing",""),IF(AH179="Pending Review","Manager Review Pending",""),IF(D179&gt;TODAY(),"Future Incident Date",""))),"Check Formula")</f>
        <v/>
      </c>
      <c r="AS179" s="58" t="n"/>
      <c r="AT179" s="35" t="n"/>
    </row>
    <row r="180" ht="30" customHeight="1">
      <c r="A180" s="35" t="n"/>
      <c r="B180" s="35" t="n"/>
      <c r="C180" s="35" t="n"/>
      <c r="D180" s="58" t="n"/>
      <c r="E180" s="37" t="n"/>
      <c r="F180" s="58" t="n"/>
      <c r="G180" s="37" t="n"/>
      <c r="H180" s="35" t="n"/>
      <c r="I180" s="35" t="n"/>
      <c r="J180" s="35" t="n"/>
      <c r="K180" s="35" t="n"/>
      <c r="L180" s="35" t="n"/>
      <c r="M180" s="35" t="n"/>
      <c r="N180" s="35" t="n"/>
      <c r="O180" s="35" t="n"/>
      <c r="P180" s="35" t="n"/>
      <c r="Q180" s="35" t="n"/>
      <c r="R180" s="35" t="n"/>
      <c r="S180" s="35" t="n"/>
      <c r="T180" s="35" t="n"/>
      <c r="U180" s="35" t="n"/>
      <c r="V180" s="35" t="n"/>
      <c r="W180" s="35" t="n"/>
      <c r="X180" s="35" t="n"/>
      <c r="Y180" s="35" t="n"/>
      <c r="Z180" s="35" t="n"/>
      <c r="AA180" s="35" t="n"/>
      <c r="AB180" s="35" t="n"/>
      <c r="AC180" s="35" t="n"/>
      <c r="AD180" s="35" t="n"/>
      <c r="AE180" s="35" t="n"/>
      <c r="AF180" s="58" t="n"/>
      <c r="AG180" s="35" t="n"/>
      <c r="AH180" s="35" t="n"/>
      <c r="AI180" s="35" t="n"/>
      <c r="AJ180" s="58" t="n"/>
      <c r="AK180" s="58" t="n"/>
      <c r="AL180" s="35" t="n"/>
      <c r="AM180" s="35" t="n"/>
      <c r="AN180" s="59" t="n"/>
      <c r="AO180" s="59" t="n"/>
      <c r="AP180" s="29">
        <f>IFERROR(IF(A180="","",MAX(0,IF(AK180&lt;&gt;"",AK180-D180,TODAY()-D180))),"")</f>
        <v/>
      </c>
      <c r="AQ180" s="30">
        <f>IFERROR(IF(A180="","",IF(OR(N180="Closed",N180="Canceled"),"Complete",IF(AF180="","No Date Set",IF(AF180&lt;TODAY(),"Overdue",IF(AF180=TODAY(),"Due Today","Scheduled"))))),"")</f>
        <v/>
      </c>
      <c r="AR180" s="30">
        <f>IFERROR(IF(A180="","",TEXTJOIN(", ",TRUE,IF(AD180="","Missing Assigned Owner",""),IF(W180="","Missing Incident Summary",""),IF(AND(N180="Closed",AK180=""),"Closed Without Closure Date",""),IF(AND(AK180&lt;&gt;"",AK180&lt;D180),"Closure Date Before Incident Date",""),IF(AND(R180="Yes",S180=""),"Emergency Reference Missing",""),IF(AND(Q180="Yes",AG180=""),"Injury Follow-Up Needed",""),IF(AND(AM180="Yes",AN180="",AO180=""),"Financial Amount Missing",""),IF(AH180="Pending Review","Manager Review Pending",""),IF(D180&gt;TODAY(),"Future Incident Date",""))),"Check Formula")</f>
        <v/>
      </c>
      <c r="AS180" s="58" t="n"/>
      <c r="AT180" s="35" t="n"/>
    </row>
    <row r="181" ht="30" customHeight="1">
      <c r="A181" s="35" t="n"/>
      <c r="B181" s="35" t="n"/>
      <c r="C181" s="35" t="n"/>
      <c r="D181" s="58" t="n"/>
      <c r="E181" s="37" t="n"/>
      <c r="F181" s="58" t="n"/>
      <c r="G181" s="37" t="n"/>
      <c r="H181" s="35" t="n"/>
      <c r="I181" s="35" t="n"/>
      <c r="J181" s="35" t="n"/>
      <c r="K181" s="35" t="n"/>
      <c r="L181" s="35" t="n"/>
      <c r="M181" s="35" t="n"/>
      <c r="N181" s="35" t="n"/>
      <c r="O181" s="35" t="n"/>
      <c r="P181" s="35" t="n"/>
      <c r="Q181" s="35" t="n"/>
      <c r="R181" s="35" t="n"/>
      <c r="S181" s="35" t="n"/>
      <c r="T181" s="35" t="n"/>
      <c r="U181" s="35" t="n"/>
      <c r="V181" s="35" t="n"/>
      <c r="W181" s="35" t="n"/>
      <c r="X181" s="35" t="n"/>
      <c r="Y181" s="35" t="n"/>
      <c r="Z181" s="35" t="n"/>
      <c r="AA181" s="35" t="n"/>
      <c r="AB181" s="35" t="n"/>
      <c r="AC181" s="35" t="n"/>
      <c r="AD181" s="35" t="n"/>
      <c r="AE181" s="35" t="n"/>
      <c r="AF181" s="58" t="n"/>
      <c r="AG181" s="35" t="n"/>
      <c r="AH181" s="35" t="n"/>
      <c r="AI181" s="35" t="n"/>
      <c r="AJ181" s="58" t="n"/>
      <c r="AK181" s="58" t="n"/>
      <c r="AL181" s="35" t="n"/>
      <c r="AM181" s="35" t="n"/>
      <c r="AN181" s="59" t="n"/>
      <c r="AO181" s="59" t="n"/>
      <c r="AP181" s="29">
        <f>IFERROR(IF(A181="","",MAX(0,IF(AK181&lt;&gt;"",AK181-D181,TODAY()-D181))),"")</f>
        <v/>
      </c>
      <c r="AQ181" s="30">
        <f>IFERROR(IF(A181="","",IF(OR(N181="Closed",N181="Canceled"),"Complete",IF(AF181="","No Date Set",IF(AF181&lt;TODAY(),"Overdue",IF(AF181=TODAY(),"Due Today","Scheduled"))))),"")</f>
        <v/>
      </c>
      <c r="AR181" s="30">
        <f>IFERROR(IF(A181="","",TEXTJOIN(", ",TRUE,IF(AD181="","Missing Assigned Owner",""),IF(W181="","Missing Incident Summary",""),IF(AND(N181="Closed",AK181=""),"Closed Without Closure Date",""),IF(AND(AK181&lt;&gt;"",AK181&lt;D181),"Closure Date Before Incident Date",""),IF(AND(R181="Yes",S181=""),"Emergency Reference Missing",""),IF(AND(Q181="Yes",AG181=""),"Injury Follow-Up Needed",""),IF(AND(AM181="Yes",AN181="",AO181=""),"Financial Amount Missing",""),IF(AH181="Pending Review","Manager Review Pending",""),IF(D181&gt;TODAY(),"Future Incident Date",""))),"Check Formula")</f>
        <v/>
      </c>
      <c r="AS181" s="58" t="n"/>
      <c r="AT181" s="35" t="n"/>
    </row>
    <row r="182" ht="30" customHeight="1">
      <c r="A182" s="35" t="n"/>
      <c r="B182" s="35" t="n"/>
      <c r="C182" s="35" t="n"/>
      <c r="D182" s="58" t="n"/>
      <c r="E182" s="37" t="n"/>
      <c r="F182" s="58" t="n"/>
      <c r="G182" s="37" t="n"/>
      <c r="H182" s="35" t="n"/>
      <c r="I182" s="35" t="n"/>
      <c r="J182" s="35" t="n"/>
      <c r="K182" s="35" t="n"/>
      <c r="L182" s="35" t="n"/>
      <c r="M182" s="35" t="n"/>
      <c r="N182" s="35" t="n"/>
      <c r="O182" s="35" t="n"/>
      <c r="P182" s="35" t="n"/>
      <c r="Q182" s="35" t="n"/>
      <c r="R182" s="35" t="n"/>
      <c r="S182" s="35" t="n"/>
      <c r="T182" s="35" t="n"/>
      <c r="U182" s="35" t="n"/>
      <c r="V182" s="35" t="n"/>
      <c r="W182" s="35" t="n"/>
      <c r="X182" s="35" t="n"/>
      <c r="Y182" s="35" t="n"/>
      <c r="Z182" s="35" t="n"/>
      <c r="AA182" s="35" t="n"/>
      <c r="AB182" s="35" t="n"/>
      <c r="AC182" s="35" t="n"/>
      <c r="AD182" s="35" t="n"/>
      <c r="AE182" s="35" t="n"/>
      <c r="AF182" s="58" t="n"/>
      <c r="AG182" s="35" t="n"/>
      <c r="AH182" s="35" t="n"/>
      <c r="AI182" s="35" t="n"/>
      <c r="AJ182" s="58" t="n"/>
      <c r="AK182" s="58" t="n"/>
      <c r="AL182" s="35" t="n"/>
      <c r="AM182" s="35" t="n"/>
      <c r="AN182" s="59" t="n"/>
      <c r="AO182" s="59" t="n"/>
      <c r="AP182" s="29">
        <f>IFERROR(IF(A182="","",MAX(0,IF(AK182&lt;&gt;"",AK182-D182,TODAY()-D182))),"")</f>
        <v/>
      </c>
      <c r="AQ182" s="30">
        <f>IFERROR(IF(A182="","",IF(OR(N182="Closed",N182="Canceled"),"Complete",IF(AF182="","No Date Set",IF(AF182&lt;TODAY(),"Overdue",IF(AF182=TODAY(),"Due Today","Scheduled"))))),"")</f>
        <v/>
      </c>
      <c r="AR182" s="30">
        <f>IFERROR(IF(A182="","",TEXTJOIN(", ",TRUE,IF(AD182="","Missing Assigned Owner",""),IF(W182="","Missing Incident Summary",""),IF(AND(N182="Closed",AK182=""),"Closed Without Closure Date",""),IF(AND(AK182&lt;&gt;"",AK182&lt;D182),"Closure Date Before Incident Date",""),IF(AND(R182="Yes",S182=""),"Emergency Reference Missing",""),IF(AND(Q182="Yes",AG182=""),"Injury Follow-Up Needed",""),IF(AND(AM182="Yes",AN182="",AO182=""),"Financial Amount Missing",""),IF(AH182="Pending Review","Manager Review Pending",""),IF(D182&gt;TODAY(),"Future Incident Date",""))),"Check Formula")</f>
        <v/>
      </c>
      <c r="AS182" s="58" t="n"/>
      <c r="AT182" s="35" t="n"/>
    </row>
    <row r="183" ht="30" customHeight="1">
      <c r="A183" s="35" t="n"/>
      <c r="B183" s="35" t="n"/>
      <c r="C183" s="35" t="n"/>
      <c r="D183" s="58" t="n"/>
      <c r="E183" s="37" t="n"/>
      <c r="F183" s="58" t="n"/>
      <c r="G183" s="37" t="n"/>
      <c r="H183" s="35" t="n"/>
      <c r="I183" s="35" t="n"/>
      <c r="J183" s="35" t="n"/>
      <c r="K183" s="35" t="n"/>
      <c r="L183" s="35" t="n"/>
      <c r="M183" s="35" t="n"/>
      <c r="N183" s="35" t="n"/>
      <c r="O183" s="35" t="n"/>
      <c r="P183" s="35" t="n"/>
      <c r="Q183" s="35" t="n"/>
      <c r="R183" s="35" t="n"/>
      <c r="S183" s="35" t="n"/>
      <c r="T183" s="35" t="n"/>
      <c r="U183" s="35" t="n"/>
      <c r="V183" s="35" t="n"/>
      <c r="W183" s="35" t="n"/>
      <c r="X183" s="35" t="n"/>
      <c r="Y183" s="35" t="n"/>
      <c r="Z183" s="35" t="n"/>
      <c r="AA183" s="35" t="n"/>
      <c r="AB183" s="35" t="n"/>
      <c r="AC183" s="35" t="n"/>
      <c r="AD183" s="35" t="n"/>
      <c r="AE183" s="35" t="n"/>
      <c r="AF183" s="58" t="n"/>
      <c r="AG183" s="35" t="n"/>
      <c r="AH183" s="35" t="n"/>
      <c r="AI183" s="35" t="n"/>
      <c r="AJ183" s="58" t="n"/>
      <c r="AK183" s="58" t="n"/>
      <c r="AL183" s="35" t="n"/>
      <c r="AM183" s="35" t="n"/>
      <c r="AN183" s="59" t="n"/>
      <c r="AO183" s="59" t="n"/>
      <c r="AP183" s="29">
        <f>IFERROR(IF(A183="","",MAX(0,IF(AK183&lt;&gt;"",AK183-D183,TODAY()-D183))),"")</f>
        <v/>
      </c>
      <c r="AQ183" s="30">
        <f>IFERROR(IF(A183="","",IF(OR(N183="Closed",N183="Canceled"),"Complete",IF(AF183="","No Date Set",IF(AF183&lt;TODAY(),"Overdue",IF(AF183=TODAY(),"Due Today","Scheduled"))))),"")</f>
        <v/>
      </c>
      <c r="AR183" s="30">
        <f>IFERROR(IF(A183="","",TEXTJOIN(", ",TRUE,IF(AD183="","Missing Assigned Owner",""),IF(W183="","Missing Incident Summary",""),IF(AND(N183="Closed",AK183=""),"Closed Without Closure Date",""),IF(AND(AK183&lt;&gt;"",AK183&lt;D183),"Closure Date Before Incident Date",""),IF(AND(R183="Yes",S183=""),"Emergency Reference Missing",""),IF(AND(Q183="Yes",AG183=""),"Injury Follow-Up Needed",""),IF(AND(AM183="Yes",AN183="",AO183=""),"Financial Amount Missing",""),IF(AH183="Pending Review","Manager Review Pending",""),IF(D183&gt;TODAY(),"Future Incident Date",""))),"Check Formula")</f>
        <v/>
      </c>
      <c r="AS183" s="58" t="n"/>
      <c r="AT183" s="35" t="n"/>
    </row>
    <row r="184" ht="30" customHeight="1">
      <c r="A184" s="35" t="n"/>
      <c r="B184" s="35" t="n"/>
      <c r="C184" s="35" t="n"/>
      <c r="D184" s="58" t="n"/>
      <c r="E184" s="37" t="n"/>
      <c r="F184" s="58" t="n"/>
      <c r="G184" s="37" t="n"/>
      <c r="H184" s="35" t="n"/>
      <c r="I184" s="35" t="n"/>
      <c r="J184" s="35" t="n"/>
      <c r="K184" s="35" t="n"/>
      <c r="L184" s="35" t="n"/>
      <c r="M184" s="35" t="n"/>
      <c r="N184" s="35" t="n"/>
      <c r="O184" s="35" t="n"/>
      <c r="P184" s="35" t="n"/>
      <c r="Q184" s="35" t="n"/>
      <c r="R184" s="35" t="n"/>
      <c r="S184" s="35" t="n"/>
      <c r="T184" s="35" t="n"/>
      <c r="U184" s="35" t="n"/>
      <c r="V184" s="35" t="n"/>
      <c r="W184" s="35" t="n"/>
      <c r="X184" s="35" t="n"/>
      <c r="Y184" s="35" t="n"/>
      <c r="Z184" s="35" t="n"/>
      <c r="AA184" s="35" t="n"/>
      <c r="AB184" s="35" t="n"/>
      <c r="AC184" s="35" t="n"/>
      <c r="AD184" s="35" t="n"/>
      <c r="AE184" s="35" t="n"/>
      <c r="AF184" s="58" t="n"/>
      <c r="AG184" s="35" t="n"/>
      <c r="AH184" s="35" t="n"/>
      <c r="AI184" s="35" t="n"/>
      <c r="AJ184" s="58" t="n"/>
      <c r="AK184" s="58" t="n"/>
      <c r="AL184" s="35" t="n"/>
      <c r="AM184" s="35" t="n"/>
      <c r="AN184" s="59" t="n"/>
      <c r="AO184" s="59" t="n"/>
      <c r="AP184" s="29">
        <f>IFERROR(IF(A184="","",MAX(0,IF(AK184&lt;&gt;"",AK184-D184,TODAY()-D184))),"")</f>
        <v/>
      </c>
      <c r="AQ184" s="30">
        <f>IFERROR(IF(A184="","",IF(OR(N184="Closed",N184="Canceled"),"Complete",IF(AF184="","No Date Set",IF(AF184&lt;TODAY(),"Overdue",IF(AF184=TODAY(),"Due Today","Scheduled"))))),"")</f>
        <v/>
      </c>
      <c r="AR184" s="30">
        <f>IFERROR(IF(A184="","",TEXTJOIN(", ",TRUE,IF(AD184="","Missing Assigned Owner",""),IF(W184="","Missing Incident Summary",""),IF(AND(N184="Closed",AK184=""),"Closed Without Closure Date",""),IF(AND(AK184&lt;&gt;"",AK184&lt;D184),"Closure Date Before Incident Date",""),IF(AND(R184="Yes",S184=""),"Emergency Reference Missing",""),IF(AND(Q184="Yes",AG184=""),"Injury Follow-Up Needed",""),IF(AND(AM184="Yes",AN184="",AO184=""),"Financial Amount Missing",""),IF(AH184="Pending Review","Manager Review Pending",""),IF(D184&gt;TODAY(),"Future Incident Date",""))),"Check Formula")</f>
        <v/>
      </c>
      <c r="AS184" s="58" t="n"/>
      <c r="AT184" s="35" t="n"/>
    </row>
    <row r="185" ht="30" customHeight="1">
      <c r="A185" s="35" t="n"/>
      <c r="B185" s="35" t="n"/>
      <c r="C185" s="35" t="n"/>
      <c r="D185" s="58" t="n"/>
      <c r="E185" s="37" t="n"/>
      <c r="F185" s="58" t="n"/>
      <c r="G185" s="37" t="n"/>
      <c r="H185" s="35" t="n"/>
      <c r="I185" s="35" t="n"/>
      <c r="J185" s="35" t="n"/>
      <c r="K185" s="35" t="n"/>
      <c r="L185" s="35" t="n"/>
      <c r="M185" s="35" t="n"/>
      <c r="N185" s="35" t="n"/>
      <c r="O185" s="35" t="n"/>
      <c r="P185" s="35" t="n"/>
      <c r="Q185" s="35" t="n"/>
      <c r="R185" s="35" t="n"/>
      <c r="S185" s="35" t="n"/>
      <c r="T185" s="35" t="n"/>
      <c r="U185" s="35" t="n"/>
      <c r="V185" s="35" t="n"/>
      <c r="W185" s="35" t="n"/>
      <c r="X185" s="35" t="n"/>
      <c r="Y185" s="35" t="n"/>
      <c r="Z185" s="35" t="n"/>
      <c r="AA185" s="35" t="n"/>
      <c r="AB185" s="35" t="n"/>
      <c r="AC185" s="35" t="n"/>
      <c r="AD185" s="35" t="n"/>
      <c r="AE185" s="35" t="n"/>
      <c r="AF185" s="58" t="n"/>
      <c r="AG185" s="35" t="n"/>
      <c r="AH185" s="35" t="n"/>
      <c r="AI185" s="35" t="n"/>
      <c r="AJ185" s="58" t="n"/>
      <c r="AK185" s="58" t="n"/>
      <c r="AL185" s="35" t="n"/>
      <c r="AM185" s="35" t="n"/>
      <c r="AN185" s="59" t="n"/>
      <c r="AO185" s="59" t="n"/>
      <c r="AP185" s="29">
        <f>IFERROR(IF(A185="","",MAX(0,IF(AK185&lt;&gt;"",AK185-D185,TODAY()-D185))),"")</f>
        <v/>
      </c>
      <c r="AQ185" s="30">
        <f>IFERROR(IF(A185="","",IF(OR(N185="Closed",N185="Canceled"),"Complete",IF(AF185="","No Date Set",IF(AF185&lt;TODAY(),"Overdue",IF(AF185=TODAY(),"Due Today","Scheduled"))))),"")</f>
        <v/>
      </c>
      <c r="AR185" s="30">
        <f>IFERROR(IF(A185="","",TEXTJOIN(", ",TRUE,IF(AD185="","Missing Assigned Owner",""),IF(W185="","Missing Incident Summary",""),IF(AND(N185="Closed",AK185=""),"Closed Without Closure Date",""),IF(AND(AK185&lt;&gt;"",AK185&lt;D185),"Closure Date Before Incident Date",""),IF(AND(R185="Yes",S185=""),"Emergency Reference Missing",""),IF(AND(Q185="Yes",AG185=""),"Injury Follow-Up Needed",""),IF(AND(AM185="Yes",AN185="",AO185=""),"Financial Amount Missing",""),IF(AH185="Pending Review","Manager Review Pending",""),IF(D185&gt;TODAY(),"Future Incident Date",""))),"Check Formula")</f>
        <v/>
      </c>
      <c r="AS185" s="58" t="n"/>
      <c r="AT185" s="35" t="n"/>
    </row>
    <row r="186" ht="30" customHeight="1">
      <c r="A186" s="35" t="n"/>
      <c r="B186" s="35" t="n"/>
      <c r="C186" s="35" t="n"/>
      <c r="D186" s="58" t="n"/>
      <c r="E186" s="37" t="n"/>
      <c r="F186" s="58" t="n"/>
      <c r="G186" s="37" t="n"/>
      <c r="H186" s="35" t="n"/>
      <c r="I186" s="35" t="n"/>
      <c r="J186" s="35" t="n"/>
      <c r="K186" s="35" t="n"/>
      <c r="L186" s="35" t="n"/>
      <c r="M186" s="35" t="n"/>
      <c r="N186" s="35" t="n"/>
      <c r="O186" s="35" t="n"/>
      <c r="P186" s="35" t="n"/>
      <c r="Q186" s="35" t="n"/>
      <c r="R186" s="35" t="n"/>
      <c r="S186" s="35" t="n"/>
      <c r="T186" s="35" t="n"/>
      <c r="U186" s="35" t="n"/>
      <c r="V186" s="35" t="n"/>
      <c r="W186" s="35" t="n"/>
      <c r="X186" s="35" t="n"/>
      <c r="Y186" s="35" t="n"/>
      <c r="Z186" s="35" t="n"/>
      <c r="AA186" s="35" t="n"/>
      <c r="AB186" s="35" t="n"/>
      <c r="AC186" s="35" t="n"/>
      <c r="AD186" s="35" t="n"/>
      <c r="AE186" s="35" t="n"/>
      <c r="AF186" s="58" t="n"/>
      <c r="AG186" s="35" t="n"/>
      <c r="AH186" s="35" t="n"/>
      <c r="AI186" s="35" t="n"/>
      <c r="AJ186" s="58" t="n"/>
      <c r="AK186" s="58" t="n"/>
      <c r="AL186" s="35" t="n"/>
      <c r="AM186" s="35" t="n"/>
      <c r="AN186" s="59" t="n"/>
      <c r="AO186" s="59" t="n"/>
      <c r="AP186" s="29">
        <f>IFERROR(IF(A186="","",MAX(0,IF(AK186&lt;&gt;"",AK186-D186,TODAY()-D186))),"")</f>
        <v/>
      </c>
      <c r="AQ186" s="30">
        <f>IFERROR(IF(A186="","",IF(OR(N186="Closed",N186="Canceled"),"Complete",IF(AF186="","No Date Set",IF(AF186&lt;TODAY(),"Overdue",IF(AF186=TODAY(),"Due Today","Scheduled"))))),"")</f>
        <v/>
      </c>
      <c r="AR186" s="30">
        <f>IFERROR(IF(A186="","",TEXTJOIN(", ",TRUE,IF(AD186="","Missing Assigned Owner",""),IF(W186="","Missing Incident Summary",""),IF(AND(N186="Closed",AK186=""),"Closed Without Closure Date",""),IF(AND(AK186&lt;&gt;"",AK186&lt;D186),"Closure Date Before Incident Date",""),IF(AND(R186="Yes",S186=""),"Emergency Reference Missing",""),IF(AND(Q186="Yes",AG186=""),"Injury Follow-Up Needed",""),IF(AND(AM186="Yes",AN186="",AO186=""),"Financial Amount Missing",""),IF(AH186="Pending Review","Manager Review Pending",""),IF(D186&gt;TODAY(),"Future Incident Date",""))),"Check Formula")</f>
        <v/>
      </c>
      <c r="AS186" s="58" t="n"/>
      <c r="AT186" s="35" t="n"/>
    </row>
    <row r="187" ht="30" customHeight="1">
      <c r="A187" s="35" t="n"/>
      <c r="B187" s="35" t="n"/>
      <c r="C187" s="35" t="n"/>
      <c r="D187" s="58" t="n"/>
      <c r="E187" s="37" t="n"/>
      <c r="F187" s="58" t="n"/>
      <c r="G187" s="37" t="n"/>
      <c r="H187" s="35" t="n"/>
      <c r="I187" s="35" t="n"/>
      <c r="J187" s="35" t="n"/>
      <c r="K187" s="35" t="n"/>
      <c r="L187" s="35" t="n"/>
      <c r="M187" s="35" t="n"/>
      <c r="N187" s="35" t="n"/>
      <c r="O187" s="35" t="n"/>
      <c r="P187" s="35" t="n"/>
      <c r="Q187" s="35" t="n"/>
      <c r="R187" s="35" t="n"/>
      <c r="S187" s="35" t="n"/>
      <c r="T187" s="35" t="n"/>
      <c r="U187" s="35" t="n"/>
      <c r="V187" s="35" t="n"/>
      <c r="W187" s="35" t="n"/>
      <c r="X187" s="35" t="n"/>
      <c r="Y187" s="35" t="n"/>
      <c r="Z187" s="35" t="n"/>
      <c r="AA187" s="35" t="n"/>
      <c r="AB187" s="35" t="n"/>
      <c r="AC187" s="35" t="n"/>
      <c r="AD187" s="35" t="n"/>
      <c r="AE187" s="35" t="n"/>
      <c r="AF187" s="58" t="n"/>
      <c r="AG187" s="35" t="n"/>
      <c r="AH187" s="35" t="n"/>
      <c r="AI187" s="35" t="n"/>
      <c r="AJ187" s="58" t="n"/>
      <c r="AK187" s="58" t="n"/>
      <c r="AL187" s="35" t="n"/>
      <c r="AM187" s="35" t="n"/>
      <c r="AN187" s="59" t="n"/>
      <c r="AO187" s="59" t="n"/>
      <c r="AP187" s="29">
        <f>IFERROR(IF(A187="","",MAX(0,IF(AK187&lt;&gt;"",AK187-D187,TODAY()-D187))),"")</f>
        <v/>
      </c>
      <c r="AQ187" s="30">
        <f>IFERROR(IF(A187="","",IF(OR(N187="Closed",N187="Canceled"),"Complete",IF(AF187="","No Date Set",IF(AF187&lt;TODAY(),"Overdue",IF(AF187=TODAY(),"Due Today","Scheduled"))))),"")</f>
        <v/>
      </c>
      <c r="AR187" s="30">
        <f>IFERROR(IF(A187="","",TEXTJOIN(", ",TRUE,IF(AD187="","Missing Assigned Owner",""),IF(W187="","Missing Incident Summary",""),IF(AND(N187="Closed",AK187=""),"Closed Without Closure Date",""),IF(AND(AK187&lt;&gt;"",AK187&lt;D187),"Closure Date Before Incident Date",""),IF(AND(R187="Yes",S187=""),"Emergency Reference Missing",""),IF(AND(Q187="Yes",AG187=""),"Injury Follow-Up Needed",""),IF(AND(AM187="Yes",AN187="",AO187=""),"Financial Amount Missing",""),IF(AH187="Pending Review","Manager Review Pending",""),IF(D187&gt;TODAY(),"Future Incident Date",""))),"Check Formula")</f>
        <v/>
      </c>
      <c r="AS187" s="58" t="n"/>
      <c r="AT187" s="35" t="n"/>
    </row>
    <row r="188" ht="30" customHeight="1">
      <c r="A188" s="35" t="n"/>
      <c r="B188" s="35" t="n"/>
      <c r="C188" s="35" t="n"/>
      <c r="D188" s="58" t="n"/>
      <c r="E188" s="37" t="n"/>
      <c r="F188" s="58" t="n"/>
      <c r="G188" s="37" t="n"/>
      <c r="H188" s="35" t="n"/>
      <c r="I188" s="35" t="n"/>
      <c r="J188" s="35" t="n"/>
      <c r="K188" s="35" t="n"/>
      <c r="L188" s="35" t="n"/>
      <c r="M188" s="35" t="n"/>
      <c r="N188" s="35" t="n"/>
      <c r="O188" s="35" t="n"/>
      <c r="P188" s="35" t="n"/>
      <c r="Q188" s="35" t="n"/>
      <c r="R188" s="35" t="n"/>
      <c r="S188" s="35" t="n"/>
      <c r="T188" s="35" t="n"/>
      <c r="U188" s="35" t="n"/>
      <c r="V188" s="35" t="n"/>
      <c r="W188" s="35" t="n"/>
      <c r="X188" s="35" t="n"/>
      <c r="Y188" s="35" t="n"/>
      <c r="Z188" s="35" t="n"/>
      <c r="AA188" s="35" t="n"/>
      <c r="AB188" s="35" t="n"/>
      <c r="AC188" s="35" t="n"/>
      <c r="AD188" s="35" t="n"/>
      <c r="AE188" s="35" t="n"/>
      <c r="AF188" s="58" t="n"/>
      <c r="AG188" s="35" t="n"/>
      <c r="AH188" s="35" t="n"/>
      <c r="AI188" s="35" t="n"/>
      <c r="AJ188" s="58" t="n"/>
      <c r="AK188" s="58" t="n"/>
      <c r="AL188" s="35" t="n"/>
      <c r="AM188" s="35" t="n"/>
      <c r="AN188" s="59" t="n"/>
      <c r="AO188" s="59" t="n"/>
      <c r="AP188" s="29">
        <f>IFERROR(IF(A188="","",MAX(0,IF(AK188&lt;&gt;"",AK188-D188,TODAY()-D188))),"")</f>
        <v/>
      </c>
      <c r="AQ188" s="30">
        <f>IFERROR(IF(A188="","",IF(OR(N188="Closed",N188="Canceled"),"Complete",IF(AF188="","No Date Set",IF(AF188&lt;TODAY(),"Overdue",IF(AF188=TODAY(),"Due Today","Scheduled"))))),"")</f>
        <v/>
      </c>
      <c r="AR188" s="30">
        <f>IFERROR(IF(A188="","",TEXTJOIN(", ",TRUE,IF(AD188="","Missing Assigned Owner",""),IF(W188="","Missing Incident Summary",""),IF(AND(N188="Closed",AK188=""),"Closed Without Closure Date",""),IF(AND(AK188&lt;&gt;"",AK188&lt;D188),"Closure Date Before Incident Date",""),IF(AND(R188="Yes",S188=""),"Emergency Reference Missing",""),IF(AND(Q188="Yes",AG188=""),"Injury Follow-Up Needed",""),IF(AND(AM188="Yes",AN188="",AO188=""),"Financial Amount Missing",""),IF(AH188="Pending Review","Manager Review Pending",""),IF(D188&gt;TODAY(),"Future Incident Date",""))),"Check Formula")</f>
        <v/>
      </c>
      <c r="AS188" s="58" t="n"/>
      <c r="AT188" s="35" t="n"/>
    </row>
    <row r="189" ht="30" customHeight="1">
      <c r="A189" s="35" t="n"/>
      <c r="B189" s="35" t="n"/>
      <c r="C189" s="35" t="n"/>
      <c r="D189" s="58" t="n"/>
      <c r="E189" s="37" t="n"/>
      <c r="F189" s="58" t="n"/>
      <c r="G189" s="37" t="n"/>
      <c r="H189" s="35" t="n"/>
      <c r="I189" s="35" t="n"/>
      <c r="J189" s="35" t="n"/>
      <c r="K189" s="35" t="n"/>
      <c r="L189" s="35" t="n"/>
      <c r="M189" s="35" t="n"/>
      <c r="N189" s="35" t="n"/>
      <c r="O189" s="35" t="n"/>
      <c r="P189" s="35" t="n"/>
      <c r="Q189" s="35" t="n"/>
      <c r="R189" s="35" t="n"/>
      <c r="S189" s="35" t="n"/>
      <c r="T189" s="35" t="n"/>
      <c r="U189" s="35" t="n"/>
      <c r="V189" s="35" t="n"/>
      <c r="W189" s="35" t="n"/>
      <c r="X189" s="35" t="n"/>
      <c r="Y189" s="35" t="n"/>
      <c r="Z189" s="35" t="n"/>
      <c r="AA189" s="35" t="n"/>
      <c r="AB189" s="35" t="n"/>
      <c r="AC189" s="35" t="n"/>
      <c r="AD189" s="35" t="n"/>
      <c r="AE189" s="35" t="n"/>
      <c r="AF189" s="58" t="n"/>
      <c r="AG189" s="35" t="n"/>
      <c r="AH189" s="35" t="n"/>
      <c r="AI189" s="35" t="n"/>
      <c r="AJ189" s="58" t="n"/>
      <c r="AK189" s="58" t="n"/>
      <c r="AL189" s="35" t="n"/>
      <c r="AM189" s="35" t="n"/>
      <c r="AN189" s="59" t="n"/>
      <c r="AO189" s="59" t="n"/>
      <c r="AP189" s="29">
        <f>IFERROR(IF(A189="","",MAX(0,IF(AK189&lt;&gt;"",AK189-D189,TODAY()-D189))),"")</f>
        <v/>
      </c>
      <c r="AQ189" s="30">
        <f>IFERROR(IF(A189="","",IF(OR(N189="Closed",N189="Canceled"),"Complete",IF(AF189="","No Date Set",IF(AF189&lt;TODAY(),"Overdue",IF(AF189=TODAY(),"Due Today","Scheduled"))))),"")</f>
        <v/>
      </c>
      <c r="AR189" s="30">
        <f>IFERROR(IF(A189="","",TEXTJOIN(", ",TRUE,IF(AD189="","Missing Assigned Owner",""),IF(W189="","Missing Incident Summary",""),IF(AND(N189="Closed",AK189=""),"Closed Without Closure Date",""),IF(AND(AK189&lt;&gt;"",AK189&lt;D189),"Closure Date Before Incident Date",""),IF(AND(R189="Yes",S189=""),"Emergency Reference Missing",""),IF(AND(Q189="Yes",AG189=""),"Injury Follow-Up Needed",""),IF(AND(AM189="Yes",AN189="",AO189=""),"Financial Amount Missing",""),IF(AH189="Pending Review","Manager Review Pending",""),IF(D189&gt;TODAY(),"Future Incident Date",""))),"Check Formula")</f>
        <v/>
      </c>
      <c r="AS189" s="58" t="n"/>
      <c r="AT189" s="35" t="n"/>
    </row>
    <row r="190" ht="30" customHeight="1">
      <c r="A190" s="35" t="n"/>
      <c r="B190" s="35" t="n"/>
      <c r="C190" s="35" t="n"/>
      <c r="D190" s="58" t="n"/>
      <c r="E190" s="37" t="n"/>
      <c r="F190" s="58" t="n"/>
      <c r="G190" s="37" t="n"/>
      <c r="H190" s="35" t="n"/>
      <c r="I190" s="35" t="n"/>
      <c r="J190" s="35" t="n"/>
      <c r="K190" s="35" t="n"/>
      <c r="L190" s="35" t="n"/>
      <c r="M190" s="35" t="n"/>
      <c r="N190" s="35" t="n"/>
      <c r="O190" s="35" t="n"/>
      <c r="P190" s="35" t="n"/>
      <c r="Q190" s="35" t="n"/>
      <c r="R190" s="35" t="n"/>
      <c r="S190" s="35" t="n"/>
      <c r="T190" s="35" t="n"/>
      <c r="U190" s="35" t="n"/>
      <c r="V190" s="35" t="n"/>
      <c r="W190" s="35" t="n"/>
      <c r="X190" s="35" t="n"/>
      <c r="Y190" s="35" t="n"/>
      <c r="Z190" s="35" t="n"/>
      <c r="AA190" s="35" t="n"/>
      <c r="AB190" s="35" t="n"/>
      <c r="AC190" s="35" t="n"/>
      <c r="AD190" s="35" t="n"/>
      <c r="AE190" s="35" t="n"/>
      <c r="AF190" s="58" t="n"/>
      <c r="AG190" s="35" t="n"/>
      <c r="AH190" s="35" t="n"/>
      <c r="AI190" s="35" t="n"/>
      <c r="AJ190" s="58" t="n"/>
      <c r="AK190" s="58" t="n"/>
      <c r="AL190" s="35" t="n"/>
      <c r="AM190" s="35" t="n"/>
      <c r="AN190" s="59" t="n"/>
      <c r="AO190" s="59" t="n"/>
      <c r="AP190" s="29">
        <f>IFERROR(IF(A190="","",MAX(0,IF(AK190&lt;&gt;"",AK190-D190,TODAY()-D190))),"")</f>
        <v/>
      </c>
      <c r="AQ190" s="30">
        <f>IFERROR(IF(A190="","",IF(OR(N190="Closed",N190="Canceled"),"Complete",IF(AF190="","No Date Set",IF(AF190&lt;TODAY(),"Overdue",IF(AF190=TODAY(),"Due Today","Scheduled"))))),"")</f>
        <v/>
      </c>
      <c r="AR190" s="30">
        <f>IFERROR(IF(A190="","",TEXTJOIN(", ",TRUE,IF(AD190="","Missing Assigned Owner",""),IF(W190="","Missing Incident Summary",""),IF(AND(N190="Closed",AK190=""),"Closed Without Closure Date",""),IF(AND(AK190&lt;&gt;"",AK190&lt;D190),"Closure Date Before Incident Date",""),IF(AND(R190="Yes",S190=""),"Emergency Reference Missing",""),IF(AND(Q190="Yes",AG190=""),"Injury Follow-Up Needed",""),IF(AND(AM190="Yes",AN190="",AO190=""),"Financial Amount Missing",""),IF(AH190="Pending Review","Manager Review Pending",""),IF(D190&gt;TODAY(),"Future Incident Date",""))),"Check Formula")</f>
        <v/>
      </c>
      <c r="AS190" s="58" t="n"/>
      <c r="AT190" s="35" t="n"/>
    </row>
    <row r="191" ht="30" customHeight="1">
      <c r="A191" s="35" t="n"/>
      <c r="B191" s="35" t="n"/>
      <c r="C191" s="35" t="n"/>
      <c r="D191" s="58" t="n"/>
      <c r="E191" s="37" t="n"/>
      <c r="F191" s="58" t="n"/>
      <c r="G191" s="37" t="n"/>
      <c r="H191" s="35" t="n"/>
      <c r="I191" s="35" t="n"/>
      <c r="J191" s="35" t="n"/>
      <c r="K191" s="35" t="n"/>
      <c r="L191" s="35" t="n"/>
      <c r="M191" s="35" t="n"/>
      <c r="N191" s="35" t="n"/>
      <c r="O191" s="35" t="n"/>
      <c r="P191" s="35" t="n"/>
      <c r="Q191" s="35" t="n"/>
      <c r="R191" s="35" t="n"/>
      <c r="S191" s="35" t="n"/>
      <c r="T191" s="35" t="n"/>
      <c r="U191" s="35" t="n"/>
      <c r="V191" s="35" t="n"/>
      <c r="W191" s="35" t="n"/>
      <c r="X191" s="35" t="n"/>
      <c r="Y191" s="35" t="n"/>
      <c r="Z191" s="35" t="n"/>
      <c r="AA191" s="35" t="n"/>
      <c r="AB191" s="35" t="n"/>
      <c r="AC191" s="35" t="n"/>
      <c r="AD191" s="35" t="n"/>
      <c r="AE191" s="35" t="n"/>
      <c r="AF191" s="58" t="n"/>
      <c r="AG191" s="35" t="n"/>
      <c r="AH191" s="35" t="n"/>
      <c r="AI191" s="35" t="n"/>
      <c r="AJ191" s="58" t="n"/>
      <c r="AK191" s="58" t="n"/>
      <c r="AL191" s="35" t="n"/>
      <c r="AM191" s="35" t="n"/>
      <c r="AN191" s="59" t="n"/>
      <c r="AO191" s="59" t="n"/>
      <c r="AP191" s="29">
        <f>IFERROR(IF(A191="","",MAX(0,IF(AK191&lt;&gt;"",AK191-D191,TODAY()-D191))),"")</f>
        <v/>
      </c>
      <c r="AQ191" s="30">
        <f>IFERROR(IF(A191="","",IF(OR(N191="Closed",N191="Canceled"),"Complete",IF(AF191="","No Date Set",IF(AF191&lt;TODAY(),"Overdue",IF(AF191=TODAY(),"Due Today","Scheduled"))))),"")</f>
        <v/>
      </c>
      <c r="AR191" s="30">
        <f>IFERROR(IF(A191="","",TEXTJOIN(", ",TRUE,IF(AD191="","Missing Assigned Owner",""),IF(W191="","Missing Incident Summary",""),IF(AND(N191="Closed",AK191=""),"Closed Without Closure Date",""),IF(AND(AK191&lt;&gt;"",AK191&lt;D191),"Closure Date Before Incident Date",""),IF(AND(R191="Yes",S191=""),"Emergency Reference Missing",""),IF(AND(Q191="Yes",AG191=""),"Injury Follow-Up Needed",""),IF(AND(AM191="Yes",AN191="",AO191=""),"Financial Amount Missing",""),IF(AH191="Pending Review","Manager Review Pending",""),IF(D191&gt;TODAY(),"Future Incident Date",""))),"Check Formula")</f>
        <v/>
      </c>
      <c r="AS191" s="58" t="n"/>
      <c r="AT191" s="35" t="n"/>
    </row>
    <row r="192" ht="30" customHeight="1">
      <c r="A192" s="35" t="n"/>
      <c r="B192" s="35" t="n"/>
      <c r="C192" s="35" t="n"/>
      <c r="D192" s="58" t="n"/>
      <c r="E192" s="37" t="n"/>
      <c r="F192" s="58" t="n"/>
      <c r="G192" s="37" t="n"/>
      <c r="H192" s="35" t="n"/>
      <c r="I192" s="35" t="n"/>
      <c r="J192" s="35" t="n"/>
      <c r="K192" s="35" t="n"/>
      <c r="L192" s="35" t="n"/>
      <c r="M192" s="35" t="n"/>
      <c r="N192" s="35" t="n"/>
      <c r="O192" s="35" t="n"/>
      <c r="P192" s="35" t="n"/>
      <c r="Q192" s="35" t="n"/>
      <c r="R192" s="35" t="n"/>
      <c r="S192" s="35" t="n"/>
      <c r="T192" s="35" t="n"/>
      <c r="U192" s="35" t="n"/>
      <c r="V192" s="35" t="n"/>
      <c r="W192" s="35" t="n"/>
      <c r="X192" s="35" t="n"/>
      <c r="Y192" s="35" t="n"/>
      <c r="Z192" s="35" t="n"/>
      <c r="AA192" s="35" t="n"/>
      <c r="AB192" s="35" t="n"/>
      <c r="AC192" s="35" t="n"/>
      <c r="AD192" s="35" t="n"/>
      <c r="AE192" s="35" t="n"/>
      <c r="AF192" s="58" t="n"/>
      <c r="AG192" s="35" t="n"/>
      <c r="AH192" s="35" t="n"/>
      <c r="AI192" s="35" t="n"/>
      <c r="AJ192" s="58" t="n"/>
      <c r="AK192" s="58" t="n"/>
      <c r="AL192" s="35" t="n"/>
      <c r="AM192" s="35" t="n"/>
      <c r="AN192" s="59" t="n"/>
      <c r="AO192" s="59" t="n"/>
      <c r="AP192" s="29">
        <f>IFERROR(IF(A192="","",MAX(0,IF(AK192&lt;&gt;"",AK192-D192,TODAY()-D192))),"")</f>
        <v/>
      </c>
      <c r="AQ192" s="30">
        <f>IFERROR(IF(A192="","",IF(OR(N192="Closed",N192="Canceled"),"Complete",IF(AF192="","No Date Set",IF(AF192&lt;TODAY(),"Overdue",IF(AF192=TODAY(),"Due Today","Scheduled"))))),"")</f>
        <v/>
      </c>
      <c r="AR192" s="30">
        <f>IFERROR(IF(A192="","",TEXTJOIN(", ",TRUE,IF(AD192="","Missing Assigned Owner",""),IF(W192="","Missing Incident Summary",""),IF(AND(N192="Closed",AK192=""),"Closed Without Closure Date",""),IF(AND(AK192&lt;&gt;"",AK192&lt;D192),"Closure Date Before Incident Date",""),IF(AND(R192="Yes",S192=""),"Emergency Reference Missing",""),IF(AND(Q192="Yes",AG192=""),"Injury Follow-Up Needed",""),IF(AND(AM192="Yes",AN192="",AO192=""),"Financial Amount Missing",""),IF(AH192="Pending Review","Manager Review Pending",""),IF(D192&gt;TODAY(),"Future Incident Date",""))),"Check Formula")</f>
        <v/>
      </c>
      <c r="AS192" s="58" t="n"/>
      <c r="AT192" s="35" t="n"/>
    </row>
    <row r="193" ht="30" customHeight="1">
      <c r="A193" s="35" t="n"/>
      <c r="B193" s="35" t="n"/>
      <c r="C193" s="35" t="n"/>
      <c r="D193" s="58" t="n"/>
      <c r="E193" s="37" t="n"/>
      <c r="F193" s="58" t="n"/>
      <c r="G193" s="37" t="n"/>
      <c r="H193" s="35" t="n"/>
      <c r="I193" s="35" t="n"/>
      <c r="J193" s="35" t="n"/>
      <c r="K193" s="35" t="n"/>
      <c r="L193" s="35" t="n"/>
      <c r="M193" s="35" t="n"/>
      <c r="N193" s="35" t="n"/>
      <c r="O193" s="35" t="n"/>
      <c r="P193" s="35" t="n"/>
      <c r="Q193" s="35" t="n"/>
      <c r="R193" s="35" t="n"/>
      <c r="S193" s="35" t="n"/>
      <c r="T193" s="35" t="n"/>
      <c r="U193" s="35" t="n"/>
      <c r="V193" s="35" t="n"/>
      <c r="W193" s="35" t="n"/>
      <c r="X193" s="35" t="n"/>
      <c r="Y193" s="35" t="n"/>
      <c r="Z193" s="35" t="n"/>
      <c r="AA193" s="35" t="n"/>
      <c r="AB193" s="35" t="n"/>
      <c r="AC193" s="35" t="n"/>
      <c r="AD193" s="35" t="n"/>
      <c r="AE193" s="35" t="n"/>
      <c r="AF193" s="58" t="n"/>
      <c r="AG193" s="35" t="n"/>
      <c r="AH193" s="35" t="n"/>
      <c r="AI193" s="35" t="n"/>
      <c r="AJ193" s="58" t="n"/>
      <c r="AK193" s="58" t="n"/>
      <c r="AL193" s="35" t="n"/>
      <c r="AM193" s="35" t="n"/>
      <c r="AN193" s="59" t="n"/>
      <c r="AO193" s="59" t="n"/>
      <c r="AP193" s="29">
        <f>IFERROR(IF(A193="","",MAX(0,IF(AK193&lt;&gt;"",AK193-D193,TODAY()-D193))),"")</f>
        <v/>
      </c>
      <c r="AQ193" s="30">
        <f>IFERROR(IF(A193="","",IF(OR(N193="Closed",N193="Canceled"),"Complete",IF(AF193="","No Date Set",IF(AF193&lt;TODAY(),"Overdue",IF(AF193=TODAY(),"Due Today","Scheduled"))))),"")</f>
        <v/>
      </c>
      <c r="AR193" s="30">
        <f>IFERROR(IF(A193="","",TEXTJOIN(", ",TRUE,IF(AD193="","Missing Assigned Owner",""),IF(W193="","Missing Incident Summary",""),IF(AND(N193="Closed",AK193=""),"Closed Without Closure Date",""),IF(AND(AK193&lt;&gt;"",AK193&lt;D193),"Closure Date Before Incident Date",""),IF(AND(R193="Yes",S193=""),"Emergency Reference Missing",""),IF(AND(Q193="Yes",AG193=""),"Injury Follow-Up Needed",""),IF(AND(AM193="Yes",AN193="",AO193=""),"Financial Amount Missing",""),IF(AH193="Pending Review","Manager Review Pending",""),IF(D193&gt;TODAY(),"Future Incident Date",""))),"Check Formula")</f>
        <v/>
      </c>
      <c r="AS193" s="58" t="n"/>
      <c r="AT193" s="35" t="n"/>
    </row>
    <row r="194" ht="30" customHeight="1">
      <c r="A194" s="35" t="n"/>
      <c r="B194" s="35" t="n"/>
      <c r="C194" s="35" t="n"/>
      <c r="D194" s="58" t="n"/>
      <c r="E194" s="37" t="n"/>
      <c r="F194" s="58" t="n"/>
      <c r="G194" s="37" t="n"/>
      <c r="H194" s="35" t="n"/>
      <c r="I194" s="35" t="n"/>
      <c r="J194" s="35" t="n"/>
      <c r="K194" s="35" t="n"/>
      <c r="L194" s="35" t="n"/>
      <c r="M194" s="35" t="n"/>
      <c r="N194" s="35" t="n"/>
      <c r="O194" s="35" t="n"/>
      <c r="P194" s="35" t="n"/>
      <c r="Q194" s="35" t="n"/>
      <c r="R194" s="35" t="n"/>
      <c r="S194" s="35" t="n"/>
      <c r="T194" s="35" t="n"/>
      <c r="U194" s="35" t="n"/>
      <c r="V194" s="35" t="n"/>
      <c r="W194" s="35" t="n"/>
      <c r="X194" s="35" t="n"/>
      <c r="Y194" s="35" t="n"/>
      <c r="Z194" s="35" t="n"/>
      <c r="AA194" s="35" t="n"/>
      <c r="AB194" s="35" t="n"/>
      <c r="AC194" s="35" t="n"/>
      <c r="AD194" s="35" t="n"/>
      <c r="AE194" s="35" t="n"/>
      <c r="AF194" s="58" t="n"/>
      <c r="AG194" s="35" t="n"/>
      <c r="AH194" s="35" t="n"/>
      <c r="AI194" s="35" t="n"/>
      <c r="AJ194" s="58" t="n"/>
      <c r="AK194" s="58" t="n"/>
      <c r="AL194" s="35" t="n"/>
      <c r="AM194" s="35" t="n"/>
      <c r="AN194" s="59" t="n"/>
      <c r="AO194" s="59" t="n"/>
      <c r="AP194" s="29">
        <f>IFERROR(IF(A194="","",MAX(0,IF(AK194&lt;&gt;"",AK194-D194,TODAY()-D194))),"")</f>
        <v/>
      </c>
      <c r="AQ194" s="30">
        <f>IFERROR(IF(A194="","",IF(OR(N194="Closed",N194="Canceled"),"Complete",IF(AF194="","No Date Set",IF(AF194&lt;TODAY(),"Overdue",IF(AF194=TODAY(),"Due Today","Scheduled"))))),"")</f>
        <v/>
      </c>
      <c r="AR194" s="30">
        <f>IFERROR(IF(A194="","",TEXTJOIN(", ",TRUE,IF(AD194="","Missing Assigned Owner",""),IF(W194="","Missing Incident Summary",""),IF(AND(N194="Closed",AK194=""),"Closed Without Closure Date",""),IF(AND(AK194&lt;&gt;"",AK194&lt;D194),"Closure Date Before Incident Date",""),IF(AND(R194="Yes",S194=""),"Emergency Reference Missing",""),IF(AND(Q194="Yes",AG194=""),"Injury Follow-Up Needed",""),IF(AND(AM194="Yes",AN194="",AO194=""),"Financial Amount Missing",""),IF(AH194="Pending Review","Manager Review Pending",""),IF(D194&gt;TODAY(),"Future Incident Date",""))),"Check Formula")</f>
        <v/>
      </c>
      <c r="AS194" s="58" t="n"/>
      <c r="AT194" s="35" t="n"/>
    </row>
    <row r="195" ht="30" customHeight="1">
      <c r="A195" s="35" t="n"/>
      <c r="B195" s="35" t="n"/>
      <c r="C195" s="35" t="n"/>
      <c r="D195" s="58" t="n"/>
      <c r="E195" s="37" t="n"/>
      <c r="F195" s="58" t="n"/>
      <c r="G195" s="37" t="n"/>
      <c r="H195" s="35" t="n"/>
      <c r="I195" s="35" t="n"/>
      <c r="J195" s="35" t="n"/>
      <c r="K195" s="35" t="n"/>
      <c r="L195" s="35" t="n"/>
      <c r="M195" s="35" t="n"/>
      <c r="N195" s="35" t="n"/>
      <c r="O195" s="35" t="n"/>
      <c r="P195" s="35" t="n"/>
      <c r="Q195" s="35" t="n"/>
      <c r="R195" s="35" t="n"/>
      <c r="S195" s="35" t="n"/>
      <c r="T195" s="35" t="n"/>
      <c r="U195" s="35" t="n"/>
      <c r="V195" s="35" t="n"/>
      <c r="W195" s="35" t="n"/>
      <c r="X195" s="35" t="n"/>
      <c r="Y195" s="35" t="n"/>
      <c r="Z195" s="35" t="n"/>
      <c r="AA195" s="35" t="n"/>
      <c r="AB195" s="35" t="n"/>
      <c r="AC195" s="35" t="n"/>
      <c r="AD195" s="35" t="n"/>
      <c r="AE195" s="35" t="n"/>
      <c r="AF195" s="58" t="n"/>
      <c r="AG195" s="35" t="n"/>
      <c r="AH195" s="35" t="n"/>
      <c r="AI195" s="35" t="n"/>
      <c r="AJ195" s="58" t="n"/>
      <c r="AK195" s="58" t="n"/>
      <c r="AL195" s="35" t="n"/>
      <c r="AM195" s="35" t="n"/>
      <c r="AN195" s="59" t="n"/>
      <c r="AO195" s="59" t="n"/>
      <c r="AP195" s="29">
        <f>IFERROR(IF(A195="","",MAX(0,IF(AK195&lt;&gt;"",AK195-D195,TODAY()-D195))),"")</f>
        <v/>
      </c>
      <c r="AQ195" s="30">
        <f>IFERROR(IF(A195="","",IF(OR(N195="Closed",N195="Canceled"),"Complete",IF(AF195="","No Date Set",IF(AF195&lt;TODAY(),"Overdue",IF(AF195=TODAY(),"Due Today","Scheduled"))))),"")</f>
        <v/>
      </c>
      <c r="AR195" s="30">
        <f>IFERROR(IF(A195="","",TEXTJOIN(", ",TRUE,IF(AD195="","Missing Assigned Owner",""),IF(W195="","Missing Incident Summary",""),IF(AND(N195="Closed",AK195=""),"Closed Without Closure Date",""),IF(AND(AK195&lt;&gt;"",AK195&lt;D195),"Closure Date Before Incident Date",""),IF(AND(R195="Yes",S195=""),"Emergency Reference Missing",""),IF(AND(Q195="Yes",AG195=""),"Injury Follow-Up Needed",""),IF(AND(AM195="Yes",AN195="",AO195=""),"Financial Amount Missing",""),IF(AH195="Pending Review","Manager Review Pending",""),IF(D195&gt;TODAY(),"Future Incident Date",""))),"Check Formula")</f>
        <v/>
      </c>
      <c r="AS195" s="58" t="n"/>
      <c r="AT195" s="35" t="n"/>
    </row>
    <row r="196" ht="30" customHeight="1">
      <c r="A196" s="35" t="n"/>
      <c r="B196" s="35" t="n"/>
      <c r="C196" s="35" t="n"/>
      <c r="D196" s="58" t="n"/>
      <c r="E196" s="37" t="n"/>
      <c r="F196" s="58" t="n"/>
      <c r="G196" s="37" t="n"/>
      <c r="H196" s="35" t="n"/>
      <c r="I196" s="35" t="n"/>
      <c r="J196" s="35" t="n"/>
      <c r="K196" s="35" t="n"/>
      <c r="L196" s="35" t="n"/>
      <c r="M196" s="35" t="n"/>
      <c r="N196" s="35" t="n"/>
      <c r="O196" s="35" t="n"/>
      <c r="P196" s="35" t="n"/>
      <c r="Q196" s="35" t="n"/>
      <c r="R196" s="35" t="n"/>
      <c r="S196" s="35" t="n"/>
      <c r="T196" s="35" t="n"/>
      <c r="U196" s="35" t="n"/>
      <c r="V196" s="35" t="n"/>
      <c r="W196" s="35" t="n"/>
      <c r="X196" s="35" t="n"/>
      <c r="Y196" s="35" t="n"/>
      <c r="Z196" s="35" t="n"/>
      <c r="AA196" s="35" t="n"/>
      <c r="AB196" s="35" t="n"/>
      <c r="AC196" s="35" t="n"/>
      <c r="AD196" s="35" t="n"/>
      <c r="AE196" s="35" t="n"/>
      <c r="AF196" s="58" t="n"/>
      <c r="AG196" s="35" t="n"/>
      <c r="AH196" s="35" t="n"/>
      <c r="AI196" s="35" t="n"/>
      <c r="AJ196" s="58" t="n"/>
      <c r="AK196" s="58" t="n"/>
      <c r="AL196" s="35" t="n"/>
      <c r="AM196" s="35" t="n"/>
      <c r="AN196" s="59" t="n"/>
      <c r="AO196" s="59" t="n"/>
      <c r="AP196" s="29">
        <f>IFERROR(IF(A196="","",MAX(0,IF(AK196&lt;&gt;"",AK196-D196,TODAY()-D196))),"")</f>
        <v/>
      </c>
      <c r="AQ196" s="30">
        <f>IFERROR(IF(A196="","",IF(OR(N196="Closed",N196="Canceled"),"Complete",IF(AF196="","No Date Set",IF(AF196&lt;TODAY(),"Overdue",IF(AF196=TODAY(),"Due Today","Scheduled"))))),"")</f>
        <v/>
      </c>
      <c r="AR196" s="30">
        <f>IFERROR(IF(A196="","",TEXTJOIN(", ",TRUE,IF(AD196="","Missing Assigned Owner",""),IF(W196="","Missing Incident Summary",""),IF(AND(N196="Closed",AK196=""),"Closed Without Closure Date",""),IF(AND(AK196&lt;&gt;"",AK196&lt;D196),"Closure Date Before Incident Date",""),IF(AND(R196="Yes",S196=""),"Emergency Reference Missing",""),IF(AND(Q196="Yes",AG196=""),"Injury Follow-Up Needed",""),IF(AND(AM196="Yes",AN196="",AO196=""),"Financial Amount Missing",""),IF(AH196="Pending Review","Manager Review Pending",""),IF(D196&gt;TODAY(),"Future Incident Date",""))),"Check Formula")</f>
        <v/>
      </c>
      <c r="AS196" s="58" t="n"/>
      <c r="AT196" s="35" t="n"/>
    </row>
    <row r="197" ht="30" customHeight="1">
      <c r="A197" s="35" t="n"/>
      <c r="B197" s="35" t="n"/>
      <c r="C197" s="35" t="n"/>
      <c r="D197" s="58" t="n"/>
      <c r="E197" s="37" t="n"/>
      <c r="F197" s="58" t="n"/>
      <c r="G197" s="37" t="n"/>
      <c r="H197" s="35" t="n"/>
      <c r="I197" s="35" t="n"/>
      <c r="J197" s="35" t="n"/>
      <c r="K197" s="35" t="n"/>
      <c r="L197" s="35" t="n"/>
      <c r="M197" s="35" t="n"/>
      <c r="N197" s="35" t="n"/>
      <c r="O197" s="35" t="n"/>
      <c r="P197" s="35" t="n"/>
      <c r="Q197" s="35" t="n"/>
      <c r="R197" s="35" t="n"/>
      <c r="S197" s="35" t="n"/>
      <c r="T197" s="35" t="n"/>
      <c r="U197" s="35" t="n"/>
      <c r="V197" s="35" t="n"/>
      <c r="W197" s="35" t="n"/>
      <c r="X197" s="35" t="n"/>
      <c r="Y197" s="35" t="n"/>
      <c r="Z197" s="35" t="n"/>
      <c r="AA197" s="35" t="n"/>
      <c r="AB197" s="35" t="n"/>
      <c r="AC197" s="35" t="n"/>
      <c r="AD197" s="35" t="n"/>
      <c r="AE197" s="35" t="n"/>
      <c r="AF197" s="58" t="n"/>
      <c r="AG197" s="35" t="n"/>
      <c r="AH197" s="35" t="n"/>
      <c r="AI197" s="35" t="n"/>
      <c r="AJ197" s="58" t="n"/>
      <c r="AK197" s="58" t="n"/>
      <c r="AL197" s="35" t="n"/>
      <c r="AM197" s="35" t="n"/>
      <c r="AN197" s="59" t="n"/>
      <c r="AO197" s="59" t="n"/>
      <c r="AP197" s="29">
        <f>IFERROR(IF(A197="","",MAX(0,IF(AK197&lt;&gt;"",AK197-D197,TODAY()-D197))),"")</f>
        <v/>
      </c>
      <c r="AQ197" s="30">
        <f>IFERROR(IF(A197="","",IF(OR(N197="Closed",N197="Canceled"),"Complete",IF(AF197="","No Date Set",IF(AF197&lt;TODAY(),"Overdue",IF(AF197=TODAY(),"Due Today","Scheduled"))))),"")</f>
        <v/>
      </c>
      <c r="AR197" s="30">
        <f>IFERROR(IF(A197="","",TEXTJOIN(", ",TRUE,IF(AD197="","Missing Assigned Owner",""),IF(W197="","Missing Incident Summary",""),IF(AND(N197="Closed",AK197=""),"Closed Without Closure Date",""),IF(AND(AK197&lt;&gt;"",AK197&lt;D197),"Closure Date Before Incident Date",""),IF(AND(R197="Yes",S197=""),"Emergency Reference Missing",""),IF(AND(Q197="Yes",AG197=""),"Injury Follow-Up Needed",""),IF(AND(AM197="Yes",AN197="",AO197=""),"Financial Amount Missing",""),IF(AH197="Pending Review","Manager Review Pending",""),IF(D197&gt;TODAY(),"Future Incident Date",""))),"Check Formula")</f>
        <v/>
      </c>
      <c r="AS197" s="58" t="n"/>
      <c r="AT197" s="35" t="n"/>
    </row>
    <row r="198" ht="30" customHeight="1">
      <c r="A198" s="35" t="n"/>
      <c r="B198" s="35" t="n"/>
      <c r="C198" s="35" t="n"/>
      <c r="D198" s="58" t="n"/>
      <c r="E198" s="37" t="n"/>
      <c r="F198" s="58" t="n"/>
      <c r="G198" s="37" t="n"/>
      <c r="H198" s="35" t="n"/>
      <c r="I198" s="35" t="n"/>
      <c r="J198" s="35" t="n"/>
      <c r="K198" s="35" t="n"/>
      <c r="L198" s="35" t="n"/>
      <c r="M198" s="35" t="n"/>
      <c r="N198" s="35" t="n"/>
      <c r="O198" s="35" t="n"/>
      <c r="P198" s="35" t="n"/>
      <c r="Q198" s="35" t="n"/>
      <c r="R198" s="35" t="n"/>
      <c r="S198" s="35" t="n"/>
      <c r="T198" s="35" t="n"/>
      <c r="U198" s="35" t="n"/>
      <c r="V198" s="35" t="n"/>
      <c r="W198" s="35" t="n"/>
      <c r="X198" s="35" t="n"/>
      <c r="Y198" s="35" t="n"/>
      <c r="Z198" s="35" t="n"/>
      <c r="AA198" s="35" t="n"/>
      <c r="AB198" s="35" t="n"/>
      <c r="AC198" s="35" t="n"/>
      <c r="AD198" s="35" t="n"/>
      <c r="AE198" s="35" t="n"/>
      <c r="AF198" s="58" t="n"/>
      <c r="AG198" s="35" t="n"/>
      <c r="AH198" s="35" t="n"/>
      <c r="AI198" s="35" t="n"/>
      <c r="AJ198" s="58" t="n"/>
      <c r="AK198" s="58" t="n"/>
      <c r="AL198" s="35" t="n"/>
      <c r="AM198" s="35" t="n"/>
      <c r="AN198" s="59" t="n"/>
      <c r="AO198" s="59" t="n"/>
      <c r="AP198" s="29">
        <f>IFERROR(IF(A198="","",MAX(0,IF(AK198&lt;&gt;"",AK198-D198,TODAY()-D198))),"")</f>
        <v/>
      </c>
      <c r="AQ198" s="30">
        <f>IFERROR(IF(A198="","",IF(OR(N198="Closed",N198="Canceled"),"Complete",IF(AF198="","No Date Set",IF(AF198&lt;TODAY(),"Overdue",IF(AF198=TODAY(),"Due Today","Scheduled"))))),"")</f>
        <v/>
      </c>
      <c r="AR198" s="30">
        <f>IFERROR(IF(A198="","",TEXTJOIN(", ",TRUE,IF(AD198="","Missing Assigned Owner",""),IF(W198="","Missing Incident Summary",""),IF(AND(N198="Closed",AK198=""),"Closed Without Closure Date",""),IF(AND(AK198&lt;&gt;"",AK198&lt;D198),"Closure Date Before Incident Date",""),IF(AND(R198="Yes",S198=""),"Emergency Reference Missing",""),IF(AND(Q198="Yes",AG198=""),"Injury Follow-Up Needed",""),IF(AND(AM198="Yes",AN198="",AO198=""),"Financial Amount Missing",""),IF(AH198="Pending Review","Manager Review Pending",""),IF(D198&gt;TODAY(),"Future Incident Date",""))),"Check Formula")</f>
        <v/>
      </c>
      <c r="AS198" s="58" t="n"/>
      <c r="AT198" s="35" t="n"/>
    </row>
    <row r="199" ht="30" customHeight="1">
      <c r="A199" s="35" t="n"/>
      <c r="B199" s="35" t="n"/>
      <c r="C199" s="35" t="n"/>
      <c r="D199" s="58" t="n"/>
      <c r="E199" s="37" t="n"/>
      <c r="F199" s="58" t="n"/>
      <c r="G199" s="37" t="n"/>
      <c r="H199" s="35" t="n"/>
      <c r="I199" s="35" t="n"/>
      <c r="J199" s="35" t="n"/>
      <c r="K199" s="35" t="n"/>
      <c r="L199" s="35" t="n"/>
      <c r="M199" s="35" t="n"/>
      <c r="N199" s="35" t="n"/>
      <c r="O199" s="35" t="n"/>
      <c r="P199" s="35" t="n"/>
      <c r="Q199" s="35" t="n"/>
      <c r="R199" s="35" t="n"/>
      <c r="S199" s="35" t="n"/>
      <c r="T199" s="35" t="n"/>
      <c r="U199" s="35" t="n"/>
      <c r="V199" s="35" t="n"/>
      <c r="W199" s="35" t="n"/>
      <c r="X199" s="35" t="n"/>
      <c r="Y199" s="35" t="n"/>
      <c r="Z199" s="35" t="n"/>
      <c r="AA199" s="35" t="n"/>
      <c r="AB199" s="35" t="n"/>
      <c r="AC199" s="35" t="n"/>
      <c r="AD199" s="35" t="n"/>
      <c r="AE199" s="35" t="n"/>
      <c r="AF199" s="58" t="n"/>
      <c r="AG199" s="35" t="n"/>
      <c r="AH199" s="35" t="n"/>
      <c r="AI199" s="35" t="n"/>
      <c r="AJ199" s="58" t="n"/>
      <c r="AK199" s="58" t="n"/>
      <c r="AL199" s="35" t="n"/>
      <c r="AM199" s="35" t="n"/>
      <c r="AN199" s="59" t="n"/>
      <c r="AO199" s="59" t="n"/>
      <c r="AP199" s="29">
        <f>IFERROR(IF(A199="","",MAX(0,IF(AK199&lt;&gt;"",AK199-D199,TODAY()-D199))),"")</f>
        <v/>
      </c>
      <c r="AQ199" s="30">
        <f>IFERROR(IF(A199="","",IF(OR(N199="Closed",N199="Canceled"),"Complete",IF(AF199="","No Date Set",IF(AF199&lt;TODAY(),"Overdue",IF(AF199=TODAY(),"Due Today","Scheduled"))))),"")</f>
        <v/>
      </c>
      <c r="AR199" s="30">
        <f>IFERROR(IF(A199="","",TEXTJOIN(", ",TRUE,IF(AD199="","Missing Assigned Owner",""),IF(W199="","Missing Incident Summary",""),IF(AND(N199="Closed",AK199=""),"Closed Without Closure Date",""),IF(AND(AK199&lt;&gt;"",AK199&lt;D199),"Closure Date Before Incident Date",""),IF(AND(R199="Yes",S199=""),"Emergency Reference Missing",""),IF(AND(Q199="Yes",AG199=""),"Injury Follow-Up Needed",""),IF(AND(AM199="Yes",AN199="",AO199=""),"Financial Amount Missing",""),IF(AH199="Pending Review","Manager Review Pending",""),IF(D199&gt;TODAY(),"Future Incident Date",""))),"Check Formula")</f>
        <v/>
      </c>
      <c r="AS199" s="58" t="n"/>
      <c r="AT199" s="35" t="n"/>
    </row>
    <row r="200" ht="30" customHeight="1">
      <c r="A200" s="35" t="n"/>
      <c r="B200" s="35" t="n"/>
      <c r="C200" s="35" t="n"/>
      <c r="D200" s="58" t="n"/>
      <c r="E200" s="37" t="n"/>
      <c r="F200" s="58" t="n"/>
      <c r="G200" s="37" t="n"/>
      <c r="H200" s="35" t="n"/>
      <c r="I200" s="35" t="n"/>
      <c r="J200" s="35" t="n"/>
      <c r="K200" s="35" t="n"/>
      <c r="L200" s="35" t="n"/>
      <c r="M200" s="35" t="n"/>
      <c r="N200" s="35" t="n"/>
      <c r="O200" s="35" t="n"/>
      <c r="P200" s="35" t="n"/>
      <c r="Q200" s="35" t="n"/>
      <c r="R200" s="35" t="n"/>
      <c r="S200" s="35" t="n"/>
      <c r="T200" s="35" t="n"/>
      <c r="U200" s="35" t="n"/>
      <c r="V200" s="35" t="n"/>
      <c r="W200" s="35" t="n"/>
      <c r="X200" s="35" t="n"/>
      <c r="Y200" s="35" t="n"/>
      <c r="Z200" s="35" t="n"/>
      <c r="AA200" s="35" t="n"/>
      <c r="AB200" s="35" t="n"/>
      <c r="AC200" s="35" t="n"/>
      <c r="AD200" s="35" t="n"/>
      <c r="AE200" s="35" t="n"/>
      <c r="AF200" s="58" t="n"/>
      <c r="AG200" s="35" t="n"/>
      <c r="AH200" s="35" t="n"/>
      <c r="AI200" s="35" t="n"/>
      <c r="AJ200" s="58" t="n"/>
      <c r="AK200" s="58" t="n"/>
      <c r="AL200" s="35" t="n"/>
      <c r="AM200" s="35" t="n"/>
      <c r="AN200" s="59" t="n"/>
      <c r="AO200" s="59" t="n"/>
      <c r="AP200" s="29">
        <f>IFERROR(IF(A200="","",MAX(0,IF(AK200&lt;&gt;"",AK200-D200,TODAY()-D200))),"")</f>
        <v/>
      </c>
      <c r="AQ200" s="30">
        <f>IFERROR(IF(A200="","",IF(OR(N200="Closed",N200="Canceled"),"Complete",IF(AF200="","No Date Set",IF(AF200&lt;TODAY(),"Overdue",IF(AF200=TODAY(),"Due Today","Scheduled"))))),"")</f>
        <v/>
      </c>
      <c r="AR200" s="30">
        <f>IFERROR(IF(A200="","",TEXTJOIN(", ",TRUE,IF(AD200="","Missing Assigned Owner",""),IF(W200="","Missing Incident Summary",""),IF(AND(N200="Closed",AK200=""),"Closed Without Closure Date",""),IF(AND(AK200&lt;&gt;"",AK200&lt;D200),"Closure Date Before Incident Date",""),IF(AND(R200="Yes",S200=""),"Emergency Reference Missing",""),IF(AND(Q200="Yes",AG200=""),"Injury Follow-Up Needed",""),IF(AND(AM200="Yes",AN200="",AO200=""),"Financial Amount Missing",""),IF(AH200="Pending Review","Manager Review Pending",""),IF(D200&gt;TODAY(),"Future Incident Date",""))),"Check Formula")</f>
        <v/>
      </c>
      <c r="AS200" s="58" t="n"/>
      <c r="AT200" s="35" t="n"/>
    </row>
    <row r="201" ht="30" customHeight="1">
      <c r="A201" s="35" t="n"/>
      <c r="B201" s="35" t="n"/>
      <c r="C201" s="35" t="n"/>
      <c r="D201" s="58" t="n"/>
      <c r="E201" s="37" t="n"/>
      <c r="F201" s="58" t="n"/>
      <c r="G201" s="37" t="n"/>
      <c r="H201" s="35" t="n"/>
      <c r="I201" s="35" t="n"/>
      <c r="J201" s="35" t="n"/>
      <c r="K201" s="35" t="n"/>
      <c r="L201" s="35" t="n"/>
      <c r="M201" s="35" t="n"/>
      <c r="N201" s="35" t="n"/>
      <c r="O201" s="35" t="n"/>
      <c r="P201" s="35" t="n"/>
      <c r="Q201" s="35" t="n"/>
      <c r="R201" s="35" t="n"/>
      <c r="S201" s="35" t="n"/>
      <c r="T201" s="35" t="n"/>
      <c r="U201" s="35" t="n"/>
      <c r="V201" s="35" t="n"/>
      <c r="W201" s="35" t="n"/>
      <c r="X201" s="35" t="n"/>
      <c r="Y201" s="35" t="n"/>
      <c r="Z201" s="35" t="n"/>
      <c r="AA201" s="35" t="n"/>
      <c r="AB201" s="35" t="n"/>
      <c r="AC201" s="35" t="n"/>
      <c r="AD201" s="35" t="n"/>
      <c r="AE201" s="35" t="n"/>
      <c r="AF201" s="58" t="n"/>
      <c r="AG201" s="35" t="n"/>
      <c r="AH201" s="35" t="n"/>
      <c r="AI201" s="35" t="n"/>
      <c r="AJ201" s="58" t="n"/>
      <c r="AK201" s="58" t="n"/>
      <c r="AL201" s="35" t="n"/>
      <c r="AM201" s="35" t="n"/>
      <c r="AN201" s="59" t="n"/>
      <c r="AO201" s="59" t="n"/>
      <c r="AP201" s="29">
        <f>IFERROR(IF(A201="","",MAX(0,IF(AK201&lt;&gt;"",AK201-D201,TODAY()-D201))),"")</f>
        <v/>
      </c>
      <c r="AQ201" s="30">
        <f>IFERROR(IF(A201="","",IF(OR(N201="Closed",N201="Canceled"),"Complete",IF(AF201="","No Date Set",IF(AF201&lt;TODAY(),"Overdue",IF(AF201=TODAY(),"Due Today","Scheduled"))))),"")</f>
        <v/>
      </c>
      <c r="AR201" s="30">
        <f>IFERROR(IF(A201="","",TEXTJOIN(", ",TRUE,IF(AD201="","Missing Assigned Owner",""),IF(W201="","Missing Incident Summary",""),IF(AND(N201="Closed",AK201=""),"Closed Without Closure Date",""),IF(AND(AK201&lt;&gt;"",AK201&lt;D201),"Closure Date Before Incident Date",""),IF(AND(R201="Yes",S201=""),"Emergency Reference Missing",""),IF(AND(Q201="Yes",AG201=""),"Injury Follow-Up Needed",""),IF(AND(AM201="Yes",AN201="",AO201=""),"Financial Amount Missing",""),IF(AH201="Pending Review","Manager Review Pending",""),IF(D201&gt;TODAY(),"Future Incident Date",""))),"Check Formula")</f>
        <v/>
      </c>
      <c r="AS201" s="58" t="n"/>
      <c r="AT201" s="35" t="n"/>
    </row>
    <row r="202" ht="30" customHeight="1">
      <c r="A202" s="35" t="n"/>
      <c r="B202" s="35" t="n"/>
      <c r="C202" s="35" t="n"/>
      <c r="D202" s="58" t="n"/>
      <c r="E202" s="37" t="n"/>
      <c r="F202" s="58" t="n"/>
      <c r="G202" s="37" t="n"/>
      <c r="H202" s="35" t="n"/>
      <c r="I202" s="35" t="n"/>
      <c r="J202" s="35" t="n"/>
      <c r="K202" s="35" t="n"/>
      <c r="L202" s="35" t="n"/>
      <c r="M202" s="35" t="n"/>
      <c r="N202" s="35" t="n"/>
      <c r="O202" s="35" t="n"/>
      <c r="P202" s="35" t="n"/>
      <c r="Q202" s="35" t="n"/>
      <c r="R202" s="35" t="n"/>
      <c r="S202" s="35" t="n"/>
      <c r="T202" s="35" t="n"/>
      <c r="U202" s="35" t="n"/>
      <c r="V202" s="35" t="n"/>
      <c r="W202" s="35" t="n"/>
      <c r="X202" s="35" t="n"/>
      <c r="Y202" s="35" t="n"/>
      <c r="Z202" s="35" t="n"/>
      <c r="AA202" s="35" t="n"/>
      <c r="AB202" s="35" t="n"/>
      <c r="AC202" s="35" t="n"/>
      <c r="AD202" s="35" t="n"/>
      <c r="AE202" s="35" t="n"/>
      <c r="AF202" s="58" t="n"/>
      <c r="AG202" s="35" t="n"/>
      <c r="AH202" s="35" t="n"/>
      <c r="AI202" s="35" t="n"/>
      <c r="AJ202" s="58" t="n"/>
      <c r="AK202" s="58" t="n"/>
      <c r="AL202" s="35" t="n"/>
      <c r="AM202" s="35" t="n"/>
      <c r="AN202" s="59" t="n"/>
      <c r="AO202" s="59" t="n"/>
      <c r="AP202" s="29">
        <f>IFERROR(IF(A202="","",MAX(0,IF(AK202&lt;&gt;"",AK202-D202,TODAY()-D202))),"")</f>
        <v/>
      </c>
      <c r="AQ202" s="30">
        <f>IFERROR(IF(A202="","",IF(OR(N202="Closed",N202="Canceled"),"Complete",IF(AF202="","No Date Set",IF(AF202&lt;TODAY(),"Overdue",IF(AF202=TODAY(),"Due Today","Scheduled"))))),"")</f>
        <v/>
      </c>
      <c r="AR202" s="30">
        <f>IFERROR(IF(A202="","",TEXTJOIN(", ",TRUE,IF(AD202="","Missing Assigned Owner",""),IF(W202="","Missing Incident Summary",""),IF(AND(N202="Closed",AK202=""),"Closed Without Closure Date",""),IF(AND(AK202&lt;&gt;"",AK202&lt;D202),"Closure Date Before Incident Date",""),IF(AND(R202="Yes",S202=""),"Emergency Reference Missing",""),IF(AND(Q202="Yes",AG202=""),"Injury Follow-Up Needed",""),IF(AND(AM202="Yes",AN202="",AO202=""),"Financial Amount Missing",""),IF(AH202="Pending Review","Manager Review Pending",""),IF(D202&gt;TODAY(),"Future Incident Date",""))),"Check Formula")</f>
        <v/>
      </c>
      <c r="AS202" s="58" t="n"/>
      <c r="AT202" s="35" t="n"/>
    </row>
    <row r="203" ht="30" customHeight="1">
      <c r="A203" s="35" t="n"/>
      <c r="B203" s="35" t="n"/>
      <c r="C203" s="35" t="n"/>
      <c r="D203" s="58" t="n"/>
      <c r="E203" s="37" t="n"/>
      <c r="F203" s="58" t="n"/>
      <c r="G203" s="37" t="n"/>
      <c r="H203" s="35" t="n"/>
      <c r="I203" s="35" t="n"/>
      <c r="J203" s="35" t="n"/>
      <c r="K203" s="35" t="n"/>
      <c r="L203" s="35" t="n"/>
      <c r="M203" s="35" t="n"/>
      <c r="N203" s="35" t="n"/>
      <c r="O203" s="35" t="n"/>
      <c r="P203" s="35" t="n"/>
      <c r="Q203" s="35" t="n"/>
      <c r="R203" s="35" t="n"/>
      <c r="S203" s="35" t="n"/>
      <c r="T203" s="35" t="n"/>
      <c r="U203" s="35" t="n"/>
      <c r="V203" s="35" t="n"/>
      <c r="W203" s="35" t="n"/>
      <c r="X203" s="35" t="n"/>
      <c r="Y203" s="35" t="n"/>
      <c r="Z203" s="35" t="n"/>
      <c r="AA203" s="35" t="n"/>
      <c r="AB203" s="35" t="n"/>
      <c r="AC203" s="35" t="n"/>
      <c r="AD203" s="35" t="n"/>
      <c r="AE203" s="35" t="n"/>
      <c r="AF203" s="58" t="n"/>
      <c r="AG203" s="35" t="n"/>
      <c r="AH203" s="35" t="n"/>
      <c r="AI203" s="35" t="n"/>
      <c r="AJ203" s="58" t="n"/>
      <c r="AK203" s="58" t="n"/>
      <c r="AL203" s="35" t="n"/>
      <c r="AM203" s="35" t="n"/>
      <c r="AN203" s="59" t="n"/>
      <c r="AO203" s="59" t="n"/>
      <c r="AP203" s="29">
        <f>IFERROR(IF(A203="","",MAX(0,IF(AK203&lt;&gt;"",AK203-D203,TODAY()-D203))),"")</f>
        <v/>
      </c>
      <c r="AQ203" s="30">
        <f>IFERROR(IF(A203="","",IF(OR(N203="Closed",N203="Canceled"),"Complete",IF(AF203="","No Date Set",IF(AF203&lt;TODAY(),"Overdue",IF(AF203=TODAY(),"Due Today","Scheduled"))))),"")</f>
        <v/>
      </c>
      <c r="AR203" s="30">
        <f>IFERROR(IF(A203="","",TEXTJOIN(", ",TRUE,IF(AD203="","Missing Assigned Owner",""),IF(W203="","Missing Incident Summary",""),IF(AND(N203="Closed",AK203=""),"Closed Without Closure Date",""),IF(AND(AK203&lt;&gt;"",AK203&lt;D203),"Closure Date Before Incident Date",""),IF(AND(R203="Yes",S203=""),"Emergency Reference Missing",""),IF(AND(Q203="Yes",AG203=""),"Injury Follow-Up Needed",""),IF(AND(AM203="Yes",AN203="",AO203=""),"Financial Amount Missing",""),IF(AH203="Pending Review","Manager Review Pending",""),IF(D203&gt;TODAY(),"Future Incident Date",""))),"Check Formula")</f>
        <v/>
      </c>
      <c r="AS203" s="58" t="n"/>
      <c r="AT203" s="35" t="n"/>
    </row>
    <row r="204" ht="30" customHeight="1">
      <c r="A204" s="35" t="n"/>
      <c r="B204" s="35" t="n"/>
      <c r="C204" s="35" t="n"/>
      <c r="D204" s="58" t="n"/>
      <c r="E204" s="37" t="n"/>
      <c r="F204" s="58" t="n"/>
      <c r="G204" s="37" t="n"/>
      <c r="H204" s="35" t="n"/>
      <c r="I204" s="35" t="n"/>
      <c r="J204" s="35" t="n"/>
      <c r="K204" s="35" t="n"/>
      <c r="L204" s="35" t="n"/>
      <c r="M204" s="35" t="n"/>
      <c r="N204" s="35" t="n"/>
      <c r="O204" s="35" t="n"/>
      <c r="P204" s="35" t="n"/>
      <c r="Q204" s="35" t="n"/>
      <c r="R204" s="35" t="n"/>
      <c r="S204" s="35" t="n"/>
      <c r="T204" s="35" t="n"/>
      <c r="U204" s="35" t="n"/>
      <c r="V204" s="35" t="n"/>
      <c r="W204" s="35" t="n"/>
      <c r="X204" s="35" t="n"/>
      <c r="Y204" s="35" t="n"/>
      <c r="Z204" s="35" t="n"/>
      <c r="AA204" s="35" t="n"/>
      <c r="AB204" s="35" t="n"/>
      <c r="AC204" s="35" t="n"/>
      <c r="AD204" s="35" t="n"/>
      <c r="AE204" s="35" t="n"/>
      <c r="AF204" s="58" t="n"/>
      <c r="AG204" s="35" t="n"/>
      <c r="AH204" s="35" t="n"/>
      <c r="AI204" s="35" t="n"/>
      <c r="AJ204" s="58" t="n"/>
      <c r="AK204" s="58" t="n"/>
      <c r="AL204" s="35" t="n"/>
      <c r="AM204" s="35" t="n"/>
      <c r="AN204" s="59" t="n"/>
      <c r="AO204" s="59" t="n"/>
      <c r="AP204" s="29">
        <f>IFERROR(IF(A204="","",MAX(0,IF(AK204&lt;&gt;"",AK204-D204,TODAY()-D204))),"")</f>
        <v/>
      </c>
      <c r="AQ204" s="30">
        <f>IFERROR(IF(A204="","",IF(OR(N204="Closed",N204="Canceled"),"Complete",IF(AF204="","No Date Set",IF(AF204&lt;TODAY(),"Overdue",IF(AF204=TODAY(),"Due Today","Scheduled"))))),"")</f>
        <v/>
      </c>
      <c r="AR204" s="30">
        <f>IFERROR(IF(A204="","",TEXTJOIN(", ",TRUE,IF(AD204="","Missing Assigned Owner",""),IF(W204="","Missing Incident Summary",""),IF(AND(N204="Closed",AK204=""),"Closed Without Closure Date",""),IF(AND(AK204&lt;&gt;"",AK204&lt;D204),"Closure Date Before Incident Date",""),IF(AND(R204="Yes",S204=""),"Emergency Reference Missing",""),IF(AND(Q204="Yes",AG204=""),"Injury Follow-Up Needed",""),IF(AND(AM204="Yes",AN204="",AO204=""),"Financial Amount Missing",""),IF(AH204="Pending Review","Manager Review Pending",""),IF(D204&gt;TODAY(),"Future Incident Date",""))),"Check Formula")</f>
        <v/>
      </c>
      <c r="AS204" s="58" t="n"/>
      <c r="AT204" s="35" t="n"/>
    </row>
    <row r="205" ht="30" customHeight="1">
      <c r="A205" s="35" t="n"/>
      <c r="B205" s="35" t="n"/>
      <c r="C205" s="35" t="n"/>
      <c r="D205" s="58" t="n"/>
      <c r="E205" s="37" t="n"/>
      <c r="F205" s="58" t="n"/>
      <c r="G205" s="37" t="n"/>
      <c r="H205" s="35" t="n"/>
      <c r="I205" s="35" t="n"/>
      <c r="J205" s="35" t="n"/>
      <c r="K205" s="35" t="n"/>
      <c r="L205" s="35" t="n"/>
      <c r="M205" s="35" t="n"/>
      <c r="N205" s="35" t="n"/>
      <c r="O205" s="35" t="n"/>
      <c r="P205" s="35" t="n"/>
      <c r="Q205" s="35" t="n"/>
      <c r="R205" s="35" t="n"/>
      <c r="S205" s="35" t="n"/>
      <c r="T205" s="35" t="n"/>
      <c r="U205" s="35" t="n"/>
      <c r="V205" s="35" t="n"/>
      <c r="W205" s="35" t="n"/>
      <c r="X205" s="35" t="n"/>
      <c r="Y205" s="35" t="n"/>
      <c r="Z205" s="35" t="n"/>
      <c r="AA205" s="35" t="n"/>
      <c r="AB205" s="35" t="n"/>
      <c r="AC205" s="35" t="n"/>
      <c r="AD205" s="35" t="n"/>
      <c r="AE205" s="35" t="n"/>
      <c r="AF205" s="58" t="n"/>
      <c r="AG205" s="35" t="n"/>
      <c r="AH205" s="35" t="n"/>
      <c r="AI205" s="35" t="n"/>
      <c r="AJ205" s="58" t="n"/>
      <c r="AK205" s="58" t="n"/>
      <c r="AL205" s="35" t="n"/>
      <c r="AM205" s="35" t="n"/>
      <c r="AN205" s="59" t="n"/>
      <c r="AO205" s="59" t="n"/>
      <c r="AP205" s="29">
        <f>IFERROR(IF(A205="","",MAX(0,IF(AK205&lt;&gt;"",AK205-D205,TODAY()-D205))),"")</f>
        <v/>
      </c>
      <c r="AQ205" s="30">
        <f>IFERROR(IF(A205="","",IF(OR(N205="Closed",N205="Canceled"),"Complete",IF(AF205="","No Date Set",IF(AF205&lt;TODAY(),"Overdue",IF(AF205=TODAY(),"Due Today","Scheduled"))))),"")</f>
        <v/>
      </c>
      <c r="AR205" s="30">
        <f>IFERROR(IF(A205="","",TEXTJOIN(", ",TRUE,IF(AD205="","Missing Assigned Owner",""),IF(W205="","Missing Incident Summary",""),IF(AND(N205="Closed",AK205=""),"Closed Without Closure Date",""),IF(AND(AK205&lt;&gt;"",AK205&lt;D205),"Closure Date Before Incident Date",""),IF(AND(R205="Yes",S205=""),"Emergency Reference Missing",""),IF(AND(Q205="Yes",AG205=""),"Injury Follow-Up Needed",""),IF(AND(AM205="Yes",AN205="",AO205=""),"Financial Amount Missing",""),IF(AH205="Pending Review","Manager Review Pending",""),IF(D205&gt;TODAY(),"Future Incident Date",""))),"Check Formula")</f>
        <v/>
      </c>
      <c r="AS205" s="58" t="n"/>
      <c r="AT205" s="35" t="n"/>
    </row>
  </sheetData>
  <autoFilter ref="A5:AT205"/>
  <mergeCells count="1">
    <mergeCell ref="A1:AT1"/>
  </mergeCells>
  <conditionalFormatting sqref="M6:M205">
    <cfRule type="expression" priority="1" dxfId="0" stopIfTrue="1">
      <formula>$M6="Critical"</formula>
    </cfRule>
    <cfRule type="expression" priority="2" dxfId="3" stopIfTrue="1">
      <formula>$M6="High"</formula>
    </cfRule>
    <cfRule type="expression" priority="3" dxfId="2" stopIfTrue="1">
      <formula>$M6="Moderate"</formula>
    </cfRule>
    <cfRule type="expression" priority="4" dxfId="1" stopIfTrue="1">
      <formula>$M6="Low"</formula>
    </cfRule>
  </conditionalFormatting>
  <conditionalFormatting sqref="AQ6:AQ205">
    <cfRule type="expression" priority="5" dxfId="3" stopIfTrue="1">
      <formula>$AQ6="Overdue"</formula>
    </cfRule>
    <cfRule type="expression" priority="6" dxfId="2" stopIfTrue="1">
      <formula>$AQ6="Due Today"</formula>
    </cfRule>
  </conditionalFormatting>
  <conditionalFormatting sqref="N6:N205">
    <cfRule type="expression" priority="7" dxfId="1" stopIfTrue="1">
      <formula>$N6="Closed"</formula>
    </cfRule>
  </conditionalFormatting>
  <conditionalFormatting sqref="AR6:AR205">
    <cfRule type="expression" priority="8" dxfId="3" stopIfTrue="1">
      <formula>AND($AR6&lt;&gt;"",$AR6&lt;&gt;"Check Formula")</formula>
    </cfRule>
  </conditionalFormatting>
  <conditionalFormatting sqref="A6:A205">
    <cfRule type="expression" priority="9" dxfId="0" stopIfTrue="1">
      <formula>AND($A6&lt;&gt;"",COUNTIF($A$6:$A$205,$A6)&gt;1)</formula>
    </cfRule>
  </conditionalFormatting>
  <conditionalFormatting sqref="AF6:AF205">
    <cfRule type="expression" priority="10" dxfId="3" stopIfTrue="1">
      <formula>AND($AF6&lt;&gt;"",$AF6&lt;TODAY(),$N6&lt;&gt;"Closed",$N6&lt;&gt;"Canceled")</formula>
    </cfRule>
  </conditionalFormatting>
  <conditionalFormatting sqref="AO6:AO205">
    <cfRule type="expression" priority="11" dxfId="2" stopIfTrue="1">
      <formula>AND($AO6&lt;&gt;"",$AN6&lt;&gt;"",$AO6&gt;$AN6)</formula>
    </cfRule>
  </conditionalFormatting>
  <dataValidations count="16">
    <dataValidation sqref="C6:C205" showDropDown="0" showInputMessage="0" showErrorMessage="0" allowBlank="0" errorTitle="Invalid Entry" error="Select a value from the dropdown list." type="list">
      <formula1>='Lists &amp; Settings'!$D$5:$D$14</formula1>
    </dataValidation>
    <dataValidation sqref="AE6:AE205" showDropDown="0" showInputMessage="0" showErrorMessage="0" allowBlank="0" errorTitle="Invalid Entry" error="Select a value from the dropdown list." type="list">
      <formula1>='Lists &amp; Settings'!$D$5:$D$14</formula1>
    </dataValidation>
    <dataValidation sqref="I6:I205" showDropDown="0" showInputMessage="0" showErrorMessage="0" allowBlank="0" errorTitle="Invalid Entry" error="Select a value from the dropdown list." type="list">
      <formula1>='Lists &amp; Settings'!$E$5:$E$16</formula1>
    </dataValidation>
    <dataValidation sqref="L6:L205" showDropDown="0" showInputMessage="0" showErrorMessage="0" allowBlank="0" errorTitle="Invalid Entry" error="Select a value from the dropdown list." type="list">
      <formula1>='Lists &amp; Settings'!$F$5:$F$16</formula1>
    </dataValidation>
    <dataValidation sqref="M6:M205" showDropDown="0" showInputMessage="0" showErrorMessage="0" allowBlank="0" errorTitle="Invalid Entry" error="Select a value from the dropdown list." type="list">
      <formula1>='Lists &amp; Settings'!$G$5:$G$8</formula1>
    </dataValidation>
    <dataValidation sqref="N6:N205" showDropDown="0" showInputMessage="0" showErrorMessage="0" allowBlank="0" errorTitle="Invalid Entry" error="Select a value from the dropdown list." type="list">
      <formula1>='Lists &amp; Settings'!$H$5:$H$11</formula1>
    </dataValidation>
    <dataValidation sqref="AH6:AH205" showDropDown="0" showInputMessage="0" showErrorMessage="0" allowBlank="0" errorTitle="Invalid Entry" error="Select a value from the dropdown list." type="list">
      <formula1>='Lists &amp; Settings'!$J$5:$J$8</formula1>
    </dataValidation>
    <dataValidation sqref="J6:J205" showDropDown="0" showInputMessage="0" showErrorMessage="0" allowBlank="0" errorTitle="Invalid Entry" error="Select a value from the dropdown list." type="list">
      <formula1>='Lists &amp; Settings'!$K$5:$K$28</formula1>
    </dataValidation>
    <dataValidation sqref="O6:O205 P6:P205 Q6:Q205 R6:R205 T6:T205 U6:U205 X6:X205 Z6:Z205 AM6:AM205" showDropDown="0" showInputMessage="0" showErrorMessage="0" allowBlank="0" type="list">
      <formula1>='Lists &amp; Settings'!$I$5:$I$6</formula1>
    </dataValidation>
    <dataValidation sqref="D6:D205" showDropDown="0" showInputMessage="0" showErrorMessage="0" allowBlank="0" type="date" operator="greaterThan">
      <formula1>0</formula1>
    </dataValidation>
    <dataValidation sqref="F6:F205" showDropDown="0" showInputMessage="0" showErrorMessage="0" allowBlank="0" type="date" operator="greaterThan">
      <formula1>0</formula1>
    </dataValidation>
    <dataValidation sqref="AF6:AF205" showDropDown="0" showInputMessage="0" showErrorMessage="0" allowBlank="0" type="date" operator="greaterThan">
      <formula1>0</formula1>
    </dataValidation>
    <dataValidation sqref="AJ6:AJ205" showDropDown="0" showInputMessage="0" showErrorMessage="0" allowBlank="0" type="date" operator="greaterThan">
      <formula1>0</formula1>
    </dataValidation>
    <dataValidation sqref="AK6:AK205" showDropDown="0" showInputMessage="0" showErrorMessage="0" allowBlank="0" type="date" operator="greaterThan">
      <formula1>0</formula1>
    </dataValidation>
    <dataValidation sqref="AS6:AS205" showDropDown="0" showInputMessage="0" showErrorMessage="0" allowBlank="0" type="date" operator="greaterThan">
      <formula1>0</formula1>
    </dataValidation>
    <dataValidation sqref="AN6:AO205" showDropDown="0" showInputMessage="0" showErrorMessage="0" allowBlank="0" type="decimal" operator="greaterThanOrEqual">
      <formula1>0</formula1>
    </dataValidation>
  </dataValidation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s>
  <pageMargins left="0.75" right="0.75" top="1" bottom="1" header="0.5" footer="0.5"/>
  <pageSetup orientation="landscape" fitToHeight="0" fitToWidth="1"/>
  <tableParts count="1">
    <tablePart xmlns:r="http://schemas.openxmlformats.org/officeDocument/2006/relationships" r:id="rId5"/>
  </tableParts>
</worksheet>
</file>

<file path=xl/worksheets/sheet3.xml><?xml version="1.0" encoding="utf-8"?>
<worksheet xmlns="http://schemas.openxmlformats.org/spreadsheetml/2006/main">
  <sheetPr>
    <outlinePr summaryBelow="1" summaryRight="1"/>
    <pageSetUpPr/>
  </sheetPr>
  <dimension ref="A1:K28"/>
  <sheetViews>
    <sheetView zoomScale="70" zoomScaleNormal="7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58" customWidth="1" min="2" max="2"/>
    <col width="29" customWidth="1" min="4" max="4"/>
    <col width="29" customWidth="1" min="5" max="5"/>
    <col width="29" customWidth="1" min="6" max="6"/>
    <col width="29" customWidth="1" min="7" max="7"/>
    <col width="29" customWidth="1" min="8" max="8"/>
    <col width="29" customWidth="1" min="9" max="9"/>
    <col width="29" customWidth="1" min="10" max="10"/>
    <col width="29" customWidth="1" min="11" max="11"/>
  </cols>
  <sheetData>
    <row r="1">
      <c r="A1" s="1" t="inlineStr">
        <is>
          <t>Lists &amp; Settings</t>
        </is>
      </c>
    </row>
    <row r="2">
      <c r="A2" s="2" t="inlineStr">
        <is>
          <t>Dashboard</t>
        </is>
      </c>
      <c r="B2" s="2" t="inlineStr">
        <is>
          <t>Incident Log</t>
        </is>
      </c>
      <c r="C2" s="2" t="inlineStr">
        <is>
          <t>Lists &amp; Settings</t>
        </is>
      </c>
      <c r="D2" s="2" t="inlineStr">
        <is>
          <t>Instructions</t>
        </is>
      </c>
    </row>
    <row r="3">
      <c r="A3" s="9" t="inlineStr">
        <is>
          <t>Editable Operational Settings</t>
        </is>
      </c>
      <c r="B3" s="9" t="n"/>
    </row>
    <row r="4">
      <c r="A4" s="10" t="inlineStr">
        <is>
          <t>Property Name</t>
        </is>
      </c>
      <c r="B4" s="39" t="inlineStr">
        <is>
          <t>Harbor View Hotel</t>
        </is>
      </c>
      <c r="D4" s="14" t="inlineStr">
        <is>
          <t>Departments</t>
        </is>
      </c>
      <c r="E4" s="14" t="inlineStr">
        <is>
          <t>Reporter Roles</t>
        </is>
      </c>
      <c r="F4" s="14" t="inlineStr">
        <is>
          <t>Incident Types</t>
        </is>
      </c>
      <c r="G4" s="14" t="inlineStr">
        <is>
          <t>Severity Levels</t>
        </is>
      </c>
      <c r="H4" s="14" t="inlineStr">
        <is>
          <t>Status Options</t>
        </is>
      </c>
      <c r="I4" s="14" t="inlineStr">
        <is>
          <t>Yes/No Options</t>
        </is>
      </c>
      <c r="J4" s="14" t="inlineStr">
        <is>
          <t>Manager Review Status</t>
        </is>
      </c>
      <c r="K4" s="14" t="inlineStr">
        <is>
          <t>Location Types</t>
        </is>
      </c>
    </row>
    <row r="5">
      <c r="A5" s="10" t="inlineStr">
        <is>
          <t>Property Code</t>
        </is>
      </c>
      <c r="B5" s="39" t="inlineStr">
        <is>
          <t>HVH</t>
        </is>
      </c>
      <c r="D5" s="18" t="inlineStr">
        <is>
          <t>Front Office</t>
        </is>
      </c>
      <c r="E5" s="18" t="inlineStr">
        <is>
          <t>Guest</t>
        </is>
      </c>
      <c r="F5" s="18" t="inlineStr">
        <is>
          <t>Guest Injury or Illness</t>
        </is>
      </c>
      <c r="G5" s="18" t="inlineStr">
        <is>
          <t>Low</t>
        </is>
      </c>
      <c r="H5" s="18" t="inlineStr">
        <is>
          <t>New</t>
        </is>
      </c>
      <c r="I5" s="18" t="inlineStr">
        <is>
          <t>Yes</t>
        </is>
      </c>
      <c r="J5" s="18" t="inlineStr">
        <is>
          <t>Not Required</t>
        </is>
      </c>
      <c r="K5" s="18" t="inlineStr">
        <is>
          <t>Main lobby</t>
        </is>
      </c>
    </row>
    <row r="6">
      <c r="A6" s="10" t="inlineStr">
        <is>
          <t>Default Manager on Duty</t>
        </is>
      </c>
      <c r="B6" s="39" t="inlineStr">
        <is>
          <t>Jordan Lee</t>
        </is>
      </c>
      <c r="D6" s="15" t="inlineStr">
        <is>
          <t>Housekeeping</t>
        </is>
      </c>
      <c r="E6" s="15" t="inlineStr">
        <is>
          <t>Visitor</t>
        </is>
      </c>
      <c r="F6" s="15" t="inlineStr">
        <is>
          <t>Employee Injury or Illness</t>
        </is>
      </c>
      <c r="G6" s="15" t="inlineStr">
        <is>
          <t>Moderate</t>
        </is>
      </c>
      <c r="H6" s="15" t="inlineStr">
        <is>
          <t>Under Review</t>
        </is>
      </c>
      <c r="I6" s="15" t="inlineStr">
        <is>
          <t>No</t>
        </is>
      </c>
      <c r="J6" s="15" t="inlineStr">
        <is>
          <t>Pending Review</t>
        </is>
      </c>
      <c r="K6" s="15" t="inlineStr">
        <is>
          <t>Front drive</t>
        </is>
      </c>
    </row>
    <row r="7">
      <c r="A7" s="10" t="inlineStr">
        <is>
          <t>Open Incident Age Target (Days)</t>
        </is>
      </c>
      <c r="B7" s="39" t="n">
        <v>14</v>
      </c>
      <c r="D7" s="18" t="inlineStr">
        <is>
          <t>Engineering</t>
        </is>
      </c>
      <c r="E7" s="18" t="inlineStr">
        <is>
          <t>Front Desk Agent</t>
        </is>
      </c>
      <c r="F7" s="18" t="inlineStr">
        <is>
          <t>Security or Disturbance</t>
        </is>
      </c>
      <c r="G7" s="18" t="inlineStr">
        <is>
          <t>High</t>
        </is>
      </c>
      <c r="H7" s="18" t="inlineStr">
        <is>
          <t>Action in Progress</t>
        </is>
      </c>
      <c r="J7" s="18" t="inlineStr">
        <is>
          <t>Approved</t>
        </is>
      </c>
      <c r="K7" s="18" t="inlineStr">
        <is>
          <t>Guest room floor</t>
        </is>
      </c>
    </row>
    <row r="8">
      <c r="A8" s="10" t="inlineStr">
        <is>
          <t>Critical Follow-Up Target (Days)</t>
        </is>
      </c>
      <c r="B8" s="39" t="n">
        <v>1</v>
      </c>
      <c r="D8" s="15" t="inlineStr">
        <is>
          <t>Security</t>
        </is>
      </c>
      <c r="E8" s="15" t="inlineStr">
        <is>
          <t>Manager on Duty</t>
        </is>
      </c>
      <c r="F8" s="15" t="inlineStr">
        <is>
          <t>Property Damage</t>
        </is>
      </c>
      <c r="G8" s="15" t="inlineStr">
        <is>
          <t>Critical</t>
        </is>
      </c>
      <c r="H8" s="15" t="inlineStr">
        <is>
          <t>Monitoring</t>
        </is>
      </c>
      <c r="J8" s="15" t="inlineStr">
        <is>
          <t>Returned for Follow-Up</t>
        </is>
      </c>
      <c r="K8" s="15" t="inlineStr">
        <is>
          <t>Guest room</t>
        </is>
      </c>
    </row>
    <row r="9">
      <c r="A9" s="10" t="inlineStr">
        <is>
          <t>High Follow-Up Target (Days)</t>
        </is>
      </c>
      <c r="B9" s="39" t="n">
        <v>2</v>
      </c>
      <c r="D9" s="18" t="inlineStr">
        <is>
          <t>Food and Beverage</t>
        </is>
      </c>
      <c r="E9" s="18" t="inlineStr">
        <is>
          <t>Security Officer</t>
        </is>
      </c>
      <c r="F9" s="18" t="inlineStr">
        <is>
          <t>Theft or Lost Property</t>
        </is>
      </c>
      <c r="H9" s="18" t="inlineStr">
        <is>
          <t>Awaiting External Information</t>
        </is>
      </c>
      <c r="K9" s="18" t="inlineStr">
        <is>
          <t>Restaurant</t>
        </is>
      </c>
    </row>
    <row r="10">
      <c r="A10" s="10" t="inlineStr">
        <is>
          <t>Moderate Follow-Up Target (Days)</t>
        </is>
      </c>
      <c r="B10" s="39" t="n">
        <v>5</v>
      </c>
      <c r="D10" s="15" t="inlineStr">
        <is>
          <t>Banquets and Events</t>
        </is>
      </c>
      <c r="E10" s="15" t="inlineStr">
        <is>
          <t>Housekeeping Team Member</t>
        </is>
      </c>
      <c r="F10" s="15" t="inlineStr">
        <is>
          <t>Vehicle or Parking</t>
        </is>
      </c>
      <c r="H10" s="15" t="inlineStr">
        <is>
          <t>Closed</t>
        </is>
      </c>
      <c r="K10" s="15" t="inlineStr">
        <is>
          <t>Hotel restaurant</t>
        </is>
      </c>
    </row>
    <row r="11">
      <c r="A11" s="10" t="inlineStr">
        <is>
          <t>Low Follow-Up Target (Days)</t>
        </is>
      </c>
      <c r="B11" s="39" t="n">
        <v>7</v>
      </c>
      <c r="D11" s="18" t="inlineStr">
        <is>
          <t>Recreation</t>
        </is>
      </c>
      <c r="E11" s="18" t="inlineStr">
        <is>
          <t>Engineering Team Member</t>
        </is>
      </c>
      <c r="F11" s="18" t="inlineStr">
        <is>
          <t>Fire, Smoke, or Alarm</t>
        </is>
      </c>
      <c r="H11" s="18" t="inlineStr">
        <is>
          <t>Canceled</t>
        </is>
      </c>
      <c r="K11" s="18" t="inlineStr">
        <is>
          <t>Bar</t>
        </is>
      </c>
    </row>
    <row r="12">
      <c r="A12" s="10" t="inlineStr">
        <is>
          <t>Cost Review Threshold</t>
        </is>
      </c>
      <c r="B12" s="60" t="n">
        <v>1000</v>
      </c>
      <c r="D12" s="15" t="inlineStr">
        <is>
          <t>Transportation</t>
        </is>
      </c>
      <c r="E12" s="15" t="inlineStr">
        <is>
          <t>Food and Beverage Team Member</t>
        </is>
      </c>
      <c r="F12" s="15" t="inlineStr">
        <is>
          <t>Utility or Equipment Failure</t>
        </is>
      </c>
      <c r="K12" s="15" t="inlineStr">
        <is>
          <t>Lobby bar</t>
        </is>
      </c>
    </row>
    <row r="13">
      <c r="D13" s="18" t="inlineStr">
        <is>
          <t>Administration</t>
        </is>
      </c>
      <c r="E13" s="18" t="inlineStr">
        <is>
          <t>Event Team Member</t>
        </is>
      </c>
      <c r="F13" s="18" t="inlineStr">
        <is>
          <t>Food and Beverage</t>
        </is>
      </c>
      <c r="K13" s="18" t="inlineStr">
        <is>
          <t>Kitchen</t>
        </is>
      </c>
    </row>
    <row r="14">
      <c r="A14" s="41" t="inlineStr">
        <is>
          <t>Adjust these targets to match the property’s internal procedures. They are not legal or regulatory requirements.</t>
        </is>
      </c>
      <c r="D14" s="15" t="inlineStr">
        <is>
          <t>Other</t>
        </is>
      </c>
      <c r="E14" s="15" t="inlineStr">
        <is>
          <t>Other Employee</t>
        </is>
      </c>
      <c r="F14" s="15" t="inlineStr">
        <is>
          <t>Pool, Spa, or Recreation</t>
        </is>
      </c>
      <c r="K14" s="15" t="inlineStr">
        <is>
          <t>Ballroom</t>
        </is>
      </c>
    </row>
    <row r="15">
      <c r="E15" s="18" t="inlineStr">
        <is>
          <t>Vendor</t>
        </is>
      </c>
      <c r="F15" s="18" t="inlineStr">
        <is>
          <t>Privacy or Data Concern</t>
        </is>
      </c>
      <c r="K15" s="18" t="inlineStr">
        <is>
          <t>Grand ballroom</t>
        </is>
      </c>
    </row>
    <row r="16">
      <c r="A16" s="9" t="inlineStr">
        <is>
          <t>Severity Guidance</t>
        </is>
      </c>
      <c r="B16" s="9" t="n"/>
      <c r="E16" s="15" t="inlineStr">
        <is>
          <t>Other</t>
        </is>
      </c>
      <c r="F16" s="15" t="inlineStr">
        <is>
          <t>Other</t>
        </is>
      </c>
      <c r="K16" s="15" t="inlineStr">
        <is>
          <t>Meeting room</t>
        </is>
      </c>
    </row>
    <row r="17">
      <c r="A17" s="14" t="inlineStr">
        <is>
          <t>Severity</t>
        </is>
      </c>
      <c r="B17" s="14" t="inlineStr">
        <is>
          <t>Operational Guidance</t>
        </is>
      </c>
      <c r="K17" s="18" t="inlineStr">
        <is>
          <t>Pool</t>
        </is>
      </c>
    </row>
    <row r="18">
      <c r="A18" s="16" t="inlineStr">
        <is>
          <t>Low</t>
        </is>
      </c>
      <c r="B18" s="42" t="inlineStr">
        <is>
          <t>Minor disruption with limited operational effect</t>
        </is>
      </c>
      <c r="K18" s="15" t="inlineStr">
        <is>
          <t>Outdoor pool</t>
        </is>
      </c>
    </row>
    <row r="19">
      <c r="A19" s="16" t="inlineStr">
        <is>
          <t>Moderate</t>
        </is>
      </c>
      <c r="B19" s="42" t="inlineStr">
        <is>
          <t>Incident requiring documented follow-up or corrective action</t>
        </is>
      </c>
      <c r="K19" s="18" t="inlineStr">
        <is>
          <t>Spa</t>
        </is>
      </c>
    </row>
    <row r="20">
      <c r="A20" s="16" t="inlineStr">
        <is>
          <t>High</t>
        </is>
      </c>
      <c r="B20" s="42" t="inlineStr">
        <is>
          <t>Significant guest, employee, property, or business impact</t>
        </is>
      </c>
      <c r="K20" s="15" t="inlineStr">
        <is>
          <t>Fitness center</t>
        </is>
      </c>
    </row>
    <row r="21">
      <c r="A21" s="16" t="inlineStr">
        <is>
          <t>Critical</t>
        </is>
      </c>
      <c r="B21" s="42" t="inlineStr">
        <is>
          <t>Immediate management attention or emergency response involved</t>
        </is>
      </c>
      <c r="K21" s="18" t="inlineStr">
        <is>
          <t>Parking lot</t>
        </is>
      </c>
    </row>
    <row r="22">
      <c r="K22" s="15" t="inlineStr">
        <is>
          <t>West parking lot</t>
        </is>
      </c>
    </row>
    <row r="23">
      <c r="A23" s="41" t="inlineStr">
        <is>
          <t>Apply property procedures and management judgment when assigning severity.</t>
        </is>
      </c>
      <c r="K23" s="18" t="inlineStr">
        <is>
          <t>Garage</t>
        </is>
      </c>
    </row>
    <row r="24">
      <c r="K24" s="15" t="inlineStr">
        <is>
          <t>Laundry room</t>
        </is>
      </c>
    </row>
    <row r="25">
      <c r="K25" s="18" t="inlineStr">
        <is>
          <t>Back office</t>
        </is>
      </c>
    </row>
    <row r="26">
      <c r="K26" s="15" t="inlineStr">
        <is>
          <t>Loading area</t>
        </is>
      </c>
    </row>
    <row r="27">
      <c r="K27" s="18" t="inlineStr">
        <is>
          <t>Exterior grounds</t>
        </is>
      </c>
    </row>
    <row r="28">
      <c r="K28" s="15" t="inlineStr">
        <is>
          <t>Other</t>
        </is>
      </c>
    </row>
  </sheetData>
  <mergeCells count="1">
    <mergeCell ref="A1:K1"/>
  </mergeCells>
  <dataValidations count="2">
    <dataValidation sqref="B7:B11" showDropDown="0" showInputMessage="0" showErrorMessage="0" allowBlank="0" type="whole" operator="greaterThanOrEqual">
      <formula1>0</formula1>
    </dataValidation>
    <dataValidation sqref="B12" showDropDown="0" showInputMessage="0" showErrorMessage="0" allowBlank="0" type="decimal" operator="greaterThanOrEqual">
      <formula1>0</formula1>
    </dataValidation>
  </dataValidation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s>
  <pageMargins left="0.75" right="0.75" top="1" bottom="1" header="0.5" footer="0.5"/>
  <pageSetup orientation="landscape"/>
</worksheet>
</file>

<file path=xl/worksheets/sheet4.xml><?xml version="1.0" encoding="utf-8"?>
<worksheet xmlns="http://schemas.openxmlformats.org/spreadsheetml/2006/main">
  <sheetPr>
    <outlinePr summaryBelow="1" summaryRight="1"/>
    <pageSetUpPr fitToPage="1"/>
  </sheetPr>
  <dimension ref="A1:H32"/>
  <sheetViews>
    <sheetView showGridLines="0" zoomScale="70" zoomScaleNormal="70" workbookViewId="0">
      <selection activeCell="A1" sqref="A1"/>
    </sheetView>
  </sheetViews>
  <sheetFormatPr baseColWidth="8" defaultRowHeight="15"/>
  <cols>
    <col width="120" customWidth="1" min="1" max="1"/>
    <col width="12" customWidth="1" min="2" max="2"/>
    <col width="12" customWidth="1" min="3" max="3"/>
    <col width="12" customWidth="1" min="4" max="4"/>
    <col width="12" customWidth="1" min="5" max="5"/>
    <col width="12" customWidth="1" min="6" max="6"/>
    <col width="12" customWidth="1" min="7" max="7"/>
    <col width="12" customWidth="1" min="8" max="8"/>
  </cols>
  <sheetData>
    <row r="1">
      <c r="A1" s="1" t="inlineStr">
        <is>
          <t>Instructions</t>
        </is>
      </c>
    </row>
    <row r="2">
      <c r="A2" s="2" t="inlineStr">
        <is>
          <t>Dashboard</t>
        </is>
      </c>
      <c r="B2" s="2" t="inlineStr">
        <is>
          <t>Incident Log</t>
        </is>
      </c>
      <c r="C2" s="2" t="inlineStr">
        <is>
          <t>Lists &amp; Settings</t>
        </is>
      </c>
      <c r="D2" s="2" t="inlineStr">
        <is>
          <t>Instructions</t>
        </is>
      </c>
    </row>
    <row r="4">
      <c r="A4" s="9" t="inlineStr">
        <is>
          <t>Getting Started</t>
        </is>
      </c>
      <c r="B4" s="9" t="n"/>
      <c r="C4" s="9" t="n"/>
      <c r="D4" s="9" t="n"/>
      <c r="E4" s="9" t="n"/>
      <c r="F4" s="9" t="n"/>
      <c r="G4" s="9" t="n"/>
      <c r="H4" s="9" t="n"/>
    </row>
    <row r="5" ht="34" customHeight="1">
      <c r="A5" s="43" t="inlineStr">
        <is>
          <t>1. Update property information and operational targets on Lists &amp; Settings.</t>
        </is>
      </c>
    </row>
    <row r="6" ht="34" customHeight="1">
      <c r="A6" s="44" t="inlineStr">
        <is>
          <t>2. Enter one incident per row on Incident Log.</t>
        </is>
      </c>
    </row>
    <row r="7" ht="34" customHeight="1">
      <c r="A7" s="43" t="inlineStr">
        <is>
          <t>3. Use dropdown values to keep reporting consistent.</t>
        </is>
      </c>
    </row>
    <row r="8" ht="34" customHeight="1">
      <c r="A8" s="44" t="inlineStr">
        <is>
          <t>4. Assign an owner and next follow-up date for every open incident.</t>
        </is>
      </c>
    </row>
    <row r="9" ht="34" customHeight="1">
      <c r="A9" s="43" t="inlineStr">
        <is>
          <t>5. Review dashboard alerts and overdue items during management meetings.</t>
        </is>
      </c>
    </row>
    <row r="10" ht="34" customHeight="1">
      <c r="A10" s="44" t="inlineStr">
        <is>
          <t>6. Enter closure details only after operational follow-up is complete.</t>
        </is>
      </c>
    </row>
    <row r="12">
      <c r="A12" s="9" t="inlineStr">
        <is>
          <t>Suggested Incident Workflow</t>
        </is>
      </c>
      <c r="B12" s="9" t="n"/>
      <c r="C12" s="9" t="n"/>
      <c r="D12" s="9" t="n"/>
      <c r="E12" s="9" t="n"/>
      <c r="F12" s="9" t="n"/>
      <c r="G12" s="9" t="n"/>
      <c r="H12" s="9" t="n"/>
    </row>
    <row r="13" ht="34" customHeight="1">
      <c r="A13" s="43" t="inlineStr">
        <is>
          <t>1. Address immediate safety and operational needs.</t>
        </is>
      </c>
    </row>
    <row r="14" ht="34" customHeight="1">
      <c r="A14" s="44" t="inlineStr">
        <is>
          <t>2. Notify the appropriate manager according to property procedures.</t>
        </is>
      </c>
    </row>
    <row r="15" ht="34" customHeight="1">
      <c r="A15" s="43" t="inlineStr">
        <is>
          <t>3. Record the basic facts without speculation.</t>
        </is>
      </c>
    </row>
    <row r="16" ht="34" customHeight="1">
      <c r="A16" s="44" t="inlineStr">
        <is>
          <t>4. Document actions taken, witnesses, and available supporting files.</t>
        </is>
      </c>
    </row>
    <row r="17" ht="34" customHeight="1">
      <c r="A17" s="43" t="inlineStr">
        <is>
          <t>5. Assign an owner and follow-up date.</t>
        </is>
      </c>
    </row>
    <row r="18" ht="34" customHeight="1">
      <c r="A18" s="44" t="inlineStr">
        <is>
          <t>6. Complete manager review.</t>
        </is>
      </c>
    </row>
    <row r="19" ht="34" customHeight="1">
      <c r="A19" s="43" t="inlineStr">
        <is>
          <t>7. Record costs when known.</t>
        </is>
      </c>
    </row>
    <row r="20" ht="34" customHeight="1">
      <c r="A20" s="44" t="inlineStr">
        <is>
          <t>8. Close the incident with a concise closure summary.</t>
        </is>
      </c>
    </row>
    <row r="22">
      <c r="A22" s="9" t="inlineStr">
        <is>
          <t>Data Entry Guidance</t>
        </is>
      </c>
      <c r="B22" s="9" t="n"/>
      <c r="C22" s="9" t="n"/>
      <c r="D22" s="9" t="n"/>
      <c r="E22" s="9" t="n"/>
      <c r="F22" s="9" t="n"/>
      <c r="G22" s="9" t="n"/>
      <c r="H22" s="9" t="n"/>
    </row>
    <row r="23" ht="34" customHeight="1">
      <c r="A23" s="43" t="inlineStr">
        <is>
          <t>• Use factual, neutral language.</t>
        </is>
      </c>
    </row>
    <row r="24" ht="58" customHeight="1">
      <c r="A24" s="44" t="inlineStr">
        <is>
          <t>• Do not enter Social Security numbers, payment card numbers, driver’s license numbers, detailed medical records, or other unnecessary sensitive information.</t>
        </is>
      </c>
    </row>
    <row r="25" ht="34" customHeight="1">
      <c r="A25" s="43" t="inlineStr">
        <is>
          <t>• Use internal file references instead of embedding confidential documents in the workbook.</t>
        </is>
      </c>
    </row>
    <row r="26" ht="34" customHeight="1">
      <c r="A26" s="44" t="inlineStr">
        <is>
          <t>• Use fictional or internal reference numbers in sample or training copies.</t>
        </is>
      </c>
    </row>
    <row r="27" ht="34" customHeight="1">
      <c r="A27" s="43" t="inlineStr">
        <is>
          <t>• Do not delete formula columns.</t>
        </is>
      </c>
    </row>
    <row r="28" ht="34" customHeight="1">
      <c r="A28" s="44" t="inlineStr">
        <is>
          <t>• Add records within the prepared table rows so validation, formulas, and formatting remain available.</t>
        </is>
      </c>
    </row>
    <row r="29" ht="34" customHeight="1">
      <c r="A29" s="43" t="inlineStr">
        <is>
          <t>• Update Last Updated manually with the date of the most recent meaningful record change.</t>
        </is>
      </c>
    </row>
    <row r="31">
      <c r="A31" s="9" t="inlineStr">
        <is>
          <t>Scope Disclaimer</t>
        </is>
      </c>
      <c r="B31" s="9" t="n"/>
      <c r="C31" s="9" t="n"/>
      <c r="D31" s="9" t="n"/>
      <c r="E31" s="9" t="n"/>
      <c r="F31" s="9" t="n"/>
      <c r="G31" s="9" t="n"/>
      <c r="H31" s="9" t="n"/>
    </row>
    <row r="32" ht="58" customHeight="1">
      <c r="A32" s="44" t="inlineStr">
        <is>
          <t>This workbook is an internal operational tracking aid. It does not replace emergency procedures, required reporting, insurance instructions, legal advice, or the property’s incident response policies. Reporting and retention decisions should follow the organization’s approved procedures.</t>
        </is>
      </c>
    </row>
  </sheetData>
  <mergeCells count="1">
    <mergeCell ref="A1:H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2026-09-06T01:24:49Z</dcterms:created>
  <dcterms:modified xmlns:dcterms="http://purl.org/dc/terms/" xmlns:xsi="http://www.w3.org/2001/XMLSchema-instance" xsi:type="dcterms:W3CDTF">2026-09-06T01:24:50+00:00Z</dcterms:modified>
</cp:coreProperties>
</file>