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Shift Log" sheetId="2" state="visible" r:id="rId2"/>
    <sheet xmlns:r="http://schemas.openxmlformats.org/officeDocument/2006/relationships" name="Lists and Settings" sheetId="3" state="visible" r:id="rId3"/>
    <sheet xmlns:r="http://schemas.openxmlformats.org/officeDocument/2006/relationships" name="Instruction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/d/yyyy"/>
    <numFmt numFmtId="165" formatCode="$#,##0.00"/>
    <numFmt numFmtId="166" formatCode="0.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667680"/>
      <sz val="11"/>
    </font>
    <font>
      <name val="Calibri"/>
      <b val="1"/>
      <color rgb="00FFFFFF"/>
      <sz val="12"/>
    </font>
    <font>
      <name val="Calibri"/>
      <b val="1"/>
      <color rgb="00222222"/>
      <sz val="10"/>
    </font>
    <font>
      <name val="Calibri"/>
      <color rgb="00222222"/>
      <sz val="10"/>
    </font>
    <font>
      <name val="Calibri"/>
      <b val="1"/>
      <color rgb="00FFFFFF"/>
      <sz val="11"/>
    </font>
    <font>
      <name val="Calibri"/>
      <color rgb="00667680"/>
      <sz val="9"/>
    </font>
    <font>
      <name val="Calibri"/>
      <b val="1"/>
      <color rgb="0017324D"/>
      <sz val="20"/>
    </font>
  </fonts>
  <fills count="10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FFF1CE"/>
      </patternFill>
    </fill>
    <fill>
      <patternFill patternType="solid">
        <fgColor rgb="00F2F7F8"/>
      </patternFill>
    </fill>
    <fill>
      <patternFill patternType="solid">
        <fgColor rgb="00FFFFFF"/>
      </patternFill>
    </fill>
    <fill>
      <patternFill patternType="solid">
        <fgColor rgb="00E7ECEF"/>
      </patternFill>
    </fill>
    <fill>
      <patternFill patternType="solid">
        <fgColor rgb="00D9EAF7"/>
      </patternFill>
    </fill>
    <fill>
      <patternFill patternType="solid">
        <fgColor rgb="00FFF2CC"/>
      </patternFill>
    </fill>
  </fills>
  <borders count="10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  <border>
      <left style="medium">
        <color rgb="002B5D74"/>
      </left>
      <right style="medium">
        <color rgb="002B5D74"/>
      </right>
      <top style="medium">
        <color rgb="002B5D74"/>
      </top>
      <bottom style="medium">
        <color rgb="002B5D74"/>
      </bottom>
    </border>
    <border>
      <left/>
      <right/>
      <top style="medium">
        <color rgb="002B5D74"/>
      </top>
      <bottom/>
      <diagonal/>
    </border>
    <border>
      <left/>
      <right style="medium">
        <color rgb="002B5D74"/>
      </right>
      <top style="medium">
        <color rgb="002B5D74"/>
      </top>
      <bottom/>
      <diagonal/>
    </border>
    <border>
      <left/>
      <right style="medium">
        <color rgb="002B5D74"/>
      </right>
      <top style="medium">
        <color rgb="002B5D74"/>
      </top>
      <bottom style="medium">
        <color rgb="002B5D74"/>
      </bottom>
      <diagonal/>
    </border>
    <border>
      <left/>
      <right/>
      <top style="thin">
        <color rgb="00C7D5E0"/>
      </top>
      <bottom/>
      <diagonal/>
    </border>
    <border>
      <left/>
      <right style="thin">
        <color rgb="00C7D5E0"/>
      </right>
      <top style="thin">
        <color rgb="00C7D5E0"/>
      </top>
      <bottom/>
      <diagonal/>
    </border>
    <border>
      <left/>
      <right/>
      <top style="thin">
        <color rgb="00C7D5E0"/>
      </top>
      <bottom style="thin">
        <color rgb="00C7D5E0"/>
      </bottom>
      <diagonal/>
    </border>
    <border>
      <left/>
      <right style="thin">
        <color rgb="00C7D5E0"/>
      </right>
      <top style="thin">
        <color rgb="00C7D5E0"/>
      </top>
      <bottom style="thin">
        <color rgb="00C7D5E0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4" fillId="0" borderId="0" pivotButton="0" quotePrefix="0" xfId="0"/>
    <xf numFmtId="164" fontId="4" fillId="8" borderId="1" pivotButton="0" quotePrefix="0" xfId="0"/>
    <xf numFmtId="0" fontId="4" fillId="8" borderId="1" pivotButton="0" quotePrefix="0" xfId="0"/>
    <xf numFmtId="0" fontId="4" fillId="9" borderId="1" applyAlignment="1" pivotButton="0" quotePrefix="0" xfId="0">
      <alignment horizontal="left" vertical="top" wrapText="1"/>
    </xf>
    <xf numFmtId="0" fontId="6" fillId="3" borderId="2" applyAlignment="1" pivotButton="0" quotePrefix="0" xfId="0">
      <alignment horizontal="center" vertical="center" wrapText="1"/>
    </xf>
    <xf numFmtId="0" fontId="0" fillId="0" borderId="2" pivotButton="0" quotePrefix="0" xfId="0"/>
    <xf numFmtId="1" fontId="8" fillId="6" borderId="2" applyAlignment="1" pivotButton="0" quotePrefix="0" xfId="0">
      <alignment horizontal="center" vertical="center"/>
    </xf>
    <xf numFmtId="165" fontId="8" fillId="6" borderId="2" applyAlignment="1" pivotButton="0" quotePrefix="0" xfId="0">
      <alignment horizontal="center" vertical="center"/>
    </xf>
    <xf numFmtId="166" fontId="8" fillId="6" borderId="2" applyAlignment="1" pivotButton="0" quotePrefix="0" xfId="0">
      <alignment horizontal="center" vertical="center"/>
    </xf>
    <xf numFmtId="0" fontId="3" fillId="3" borderId="0" pivotButton="0" quotePrefix="0" xfId="0"/>
    <xf numFmtId="0" fontId="6" fillId="2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165" fontId="5" fillId="5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top" wrapText="1"/>
    </xf>
    <xf numFmtId="0" fontId="6" fillId="2" borderId="1" applyAlignment="1" pivotButton="0" quotePrefix="0" xfId="0">
      <alignment horizontal="center" vertical="center" wrapText="1"/>
    </xf>
    <xf numFmtId="0" fontId="5" fillId="4" borderId="1" applyAlignment="1" applyProtection="1" pivotButton="0" quotePrefix="0" xfId="0">
      <alignment horizontal="left" vertical="center"/>
      <protection locked="0" hidden="0"/>
    </xf>
    <xf numFmtId="164" fontId="5" fillId="4" borderId="1" applyAlignment="1" applyProtection="1" pivotButton="0" quotePrefix="0" xfId="0">
      <alignment horizontal="left" vertical="center"/>
      <protection locked="0" hidden="0"/>
    </xf>
    <xf numFmtId="18" fontId="5" fillId="4" borderId="1" applyAlignment="1" applyProtection="1" pivotButton="0" quotePrefix="0" xfId="0">
      <alignment horizontal="left" vertical="center"/>
      <protection locked="0" hidden="0"/>
    </xf>
    <xf numFmtId="0" fontId="5" fillId="4" borderId="1" applyAlignment="1" applyProtection="1" pivotButton="0" quotePrefix="0" xfId="0">
      <alignment horizontal="left" vertical="top" wrapText="1"/>
      <protection locked="0" hidden="0"/>
    </xf>
    <xf numFmtId="165" fontId="5" fillId="4" borderId="1" applyAlignment="1" applyProtection="1" pivotButton="0" quotePrefix="0" xfId="0">
      <alignment horizontal="left" vertical="center"/>
      <protection locked="0" hidden="0"/>
    </xf>
    <xf numFmtId="166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center"/>
    </xf>
    <xf numFmtId="0" fontId="5" fillId="7" borderId="1" applyAlignment="1" pivotButton="0" quotePrefix="0" xfId="0">
      <alignment horizontal="left" vertical="top" wrapTex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/>
    </xf>
    <xf numFmtId="0" fontId="5" fillId="5" borderId="1" pivotButton="0" quotePrefix="0" xfId="0"/>
    <xf numFmtId="0" fontId="5" fillId="6" borderId="1" pivotButton="0" quotePrefix="0" xfId="0"/>
    <xf numFmtId="164" fontId="4" fillId="8" borderId="1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5" pivotButton="0" quotePrefix="0" xfId="0"/>
    <xf numFmtId="165" fontId="8" fillId="6" borderId="2" applyAlignment="1" pivotButton="0" quotePrefix="0" xfId="0">
      <alignment horizontal="center" vertical="center"/>
    </xf>
    <xf numFmtId="165" fontId="5" fillId="5" borderId="1" applyAlignment="1" pivotButton="0" quotePrefix="0" xfId="0">
      <alignment horizontal="left" vertical="top" wrapText="1"/>
    </xf>
    <xf numFmtId="165" fontId="5" fillId="6" borderId="1" applyAlignment="1" pivotButton="0" quotePrefix="0" xfId="0">
      <alignment horizontal="left" vertical="top" wrapText="1"/>
    </xf>
    <xf numFmtId="164" fontId="5" fillId="4" borderId="1" applyAlignment="1" applyProtection="1" pivotButton="0" quotePrefix="0" xfId="0">
      <alignment horizontal="left" vertical="center"/>
      <protection locked="0" hidden="0"/>
    </xf>
    <xf numFmtId="165" fontId="5" fillId="4" borderId="1" applyAlignment="1" applyProtection="1" pivotButton="0" quotePrefix="0" xfId="0">
      <alignment horizontal="left" vertical="center"/>
      <protection locked="0" hidden="0"/>
    </xf>
  </cellXfs>
  <cellStyles count="1">
    <cellStyle name="Normal" xfId="0" builtinId="0" hidden="0"/>
  </cellStyles>
  <dxfs count="7">
    <dxf>
      <font>
        <name val="Calibri"/>
        <b val="1"/>
        <color rgb="00FFFFFF"/>
        <sz val="10"/>
      </font>
      <fill>
        <patternFill patternType="solid">
          <fgColor rgb="00C00000"/>
        </patternFill>
      </fill>
    </dxf>
    <dxf>
      <font>
        <name val="Calibri"/>
        <b val="1"/>
        <color rgb="00222222"/>
        <sz val="10"/>
      </font>
      <fill>
        <patternFill patternType="solid">
          <fgColor rgb="00F4B942"/>
        </patternFill>
      </fill>
    </dxf>
    <dxf>
      <font>
        <name val="Calibri"/>
        <b val="1"/>
        <color rgb="00222222"/>
        <sz val="10"/>
      </font>
      <fill>
        <patternFill patternType="solid">
          <fgColor rgb="00D9EAD3"/>
        </patternFill>
      </fill>
    </dxf>
    <dxf>
      <font>
        <name val="Calibri"/>
        <b val="1"/>
        <color rgb="00FFFFFF"/>
        <sz val="10"/>
      </font>
      <fill>
        <patternFill patternType="solid">
          <fgColor rgb="008B1A1A"/>
        </patternFill>
      </fill>
    </dxf>
    <dxf>
      <font>
        <name val="Calibri"/>
        <b val="1"/>
        <color rgb="00222222"/>
        <sz val="10"/>
      </font>
      <fill>
        <patternFill patternType="solid">
          <fgColor rgb="00F4CCCC"/>
        </patternFill>
      </fill>
    </dxf>
    <dxf>
      <font>
        <name val="Calibri"/>
        <b val="1"/>
        <color rgb="00222222"/>
        <sz val="10"/>
      </font>
      <fill>
        <patternFill patternType="solid">
          <fgColor rgb="00D9EAF7"/>
        </patternFill>
      </fill>
    </dxf>
    <dxf>
      <font>
        <name val="Calibri"/>
        <b val="1"/>
        <color rgb="00222222"/>
        <sz val="10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Items by Assigned Department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'Dashboard'!B14</f>
            </strRef>
          </tx>
          <spPr>
            <a:solidFill xmlns:a="http://schemas.openxmlformats.org/drawingml/2006/main">
              <a:srgbClr val="2B5D74"/>
            </a:solidFill>
            <a:ln xmlns:a="http://schemas.openxmlformats.org/drawingml/2006/main">
              <a:solidFill>
                <a:srgbClr val="2B5D74"/>
              </a:solidFill>
              <a:prstDash val="solid"/>
            </a:ln>
          </spPr>
          <cat>
            <numRef>
              <f>'Dashboard'!$A$15:$A$22</f>
            </numRef>
          </cat>
          <val>
            <numRef>
              <f>'Dashboard'!$B$15:$B$22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Open Items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Department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11</col>
      <colOff>0</colOff>
      <row>4</row>
      <rowOff>0</rowOff>
    </from>
    <ext cx="522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ShiftLog" displayName="tblShiftLog" ref="A5:Z505" headerRowCount="1">
  <autoFilter ref="A5:Z505"/>
  <tableColumns count="26">
    <tableColumn id="1" name="Entry ID"/>
    <tableColumn id="2" name="Date Opened"/>
    <tableColumn id="3" name="Time Opened"/>
    <tableColumn id="4" name="Shift"/>
    <tableColumn id="5" name="Logged By"/>
    <tableColumn id="6" name="Category"/>
    <tableColumn id="7" name="Priority"/>
    <tableColumn id="8" name="Guest Name"/>
    <tableColumn id="9" name="Room or Area"/>
    <tableColumn id="10" name="PMS or System Reference"/>
    <tableColumn id="11" name="Short Description"/>
    <tableColumn id="12" name="Action Taken"/>
    <tableColumn id="13" name="Assigned Department"/>
    <tableColumn id="14" name="Assigned To"/>
    <tableColumn id="15" name="Follow-Up Due Date"/>
    <tableColumn id="16" name="Follow-Up Due Time"/>
    <tableColumn id="17" name="Status"/>
    <tableColumn id="18" name="Guest Contact Needed"/>
    <tableColumn id="19" name="Next Shift Handoff"/>
    <tableColumn id="20" name="Estimated Guest Recovery Cost"/>
    <tableColumn id="21" name="Resolution Details"/>
    <tableColumn id="22" name="Date Closed"/>
    <tableColumn id="23" name="Time Closed"/>
    <tableColumn id="24" name="Age in Hours"/>
    <tableColumn id="25" name="Overdue Flag"/>
    <tableColumn id="26" name="Data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1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8" customWidth="1" min="3" max="3"/>
    <col width="15" customWidth="1" min="4" max="4"/>
    <col width="22" customWidth="1" min="5" max="5"/>
    <col width="25" customWidth="1" min="6" max="6"/>
    <col width="20" customWidth="1" min="7" max="7"/>
    <col width="18" customWidth="1" min="8" max="8"/>
    <col width="20" customWidth="1" min="9" max="9"/>
    <col width="18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</cols>
  <sheetData>
    <row r="1">
      <c r="A1" s="1" t="inlineStr">
        <is>
          <t>Front Desk Shift Log Dashboard</t>
        </is>
      </c>
    </row>
    <row r="2">
      <c r="A2" s="2" t="inlineStr">
        <is>
          <t>Operational handoff and follow-up overview</t>
        </is>
      </c>
    </row>
    <row r="3">
      <c r="A3" s="3" t="inlineStr">
        <is>
          <t>Report Date</t>
        </is>
      </c>
      <c r="B3" s="35">
        <f>TODAY()</f>
        <v/>
      </c>
      <c r="D3" s="3" t="inlineStr">
        <is>
          <t>Property Name</t>
        </is>
      </c>
      <c r="E3" s="5">
        <f>'Lists and Settings'!B5</f>
        <v/>
      </c>
      <c r="G3" s="3" t="inlineStr">
        <is>
          <t>Open Item Alert Threshold</t>
        </is>
      </c>
      <c r="H3" s="5">
        <f>'Lists and Settings'!B7</f>
        <v/>
      </c>
      <c r="I3" t="inlineStr">
        <is>
          <t>hours</t>
        </is>
      </c>
    </row>
    <row r="4" ht="35" customHeight="1">
      <c r="A4" s="6" t="inlineStr">
        <is>
          <t>Dashboard results are based on entries in the Shift Log. Update status, due dates, assignments, and resolution details as work progresses.</t>
        </is>
      </c>
      <c r="B4" s="36" t="n"/>
      <c r="C4" s="36" t="n"/>
      <c r="D4" s="36" t="n"/>
      <c r="E4" s="36" t="n"/>
      <c r="F4" s="36" t="n"/>
      <c r="G4" s="36" t="n"/>
      <c r="H4" s="36" t="n"/>
      <c r="I4" s="37" t="n"/>
    </row>
    <row r="5"/>
    <row r="6">
      <c r="A6" s="7" t="inlineStr">
        <is>
          <t>Open Items</t>
        </is>
      </c>
      <c r="B6" s="38" t="n"/>
      <c r="C6" s="7" t="inlineStr">
        <is>
          <t>Overdue Items</t>
        </is>
      </c>
      <c r="D6" s="38" t="n"/>
      <c r="E6" s="7" t="inlineStr">
        <is>
          <t>High-Priority Open Items</t>
        </is>
      </c>
      <c r="F6" s="38" t="n"/>
      <c r="G6" s="7" t="inlineStr">
        <is>
          <t>Items Due Today</t>
        </is>
      </c>
      <c r="H6" s="38" t="n"/>
    </row>
    <row r="7">
      <c r="A7" s="9">
        <f>COUNTIFS('Shift Log'!$A$6:$A$505,"&lt;&gt;",'Shift Log'!$Q$6:$Q$505,"&lt;&gt;Closed")</f>
        <v/>
      </c>
      <c r="B7" s="38" t="n"/>
      <c r="C7" s="9">
        <f>COUNTIF('Shift Log'!$Y$6:$Y$505,"Overdue")</f>
        <v/>
      </c>
      <c r="D7" s="38" t="n"/>
      <c r="E7" s="9">
        <f>COUNTIFS('Shift Log'!$G$6:$G$505,"High",'Shift Log'!$Q$6:$Q$505,"&lt;&gt;Closed")+COUNTIFS('Shift Log'!$G$6:$G$505,"Critical",'Shift Log'!$Q$6:$Q$505,"&lt;&gt;Closed")</f>
        <v/>
      </c>
      <c r="F7" s="38" t="n"/>
      <c r="G7" s="9">
        <f>COUNTIFS('Shift Log'!$O$6:$O$505,TODAY(),'Shift Log'!$Q$6:$Q$505,"&lt;&gt;Closed")</f>
        <v/>
      </c>
      <c r="H7" s="38" t="n"/>
    </row>
    <row r="8"/>
    <row r="9">
      <c r="A9" s="7" t="inlineStr">
        <is>
          <t>Open Guest Concerns</t>
        </is>
      </c>
      <c r="B9" s="38" t="n"/>
      <c r="C9" s="7" t="inlineStr">
        <is>
          <t>Open Maintenance Items</t>
        </is>
      </c>
      <c r="D9" s="38" t="n"/>
      <c r="E9" s="7" t="inlineStr">
        <is>
          <t>Estimated Open Recovery Cost</t>
        </is>
      </c>
      <c r="F9" s="38" t="n"/>
      <c r="G9" s="7" t="inlineStr">
        <is>
          <t>Average Open Age in Hours</t>
        </is>
      </c>
      <c r="H9" s="38" t="n"/>
    </row>
    <row r="10">
      <c r="A10" s="9">
        <f>COUNTIFS('Shift Log'!$F$6:$F$505,"Guest Concern",'Shift Log'!$Q$6:$Q$505,"&lt;&gt;Closed")</f>
        <v/>
      </c>
      <c r="B10" s="38" t="n"/>
      <c r="C10" s="9">
        <f>COUNTIFS('Shift Log'!$F$6:$F$505,"Maintenance",'Shift Log'!$Q$6:$Q$505,"&lt;&gt;Closed")</f>
        <v/>
      </c>
      <c r="D10" s="38" t="n"/>
      <c r="E10" s="39">
        <f>SUMIFS('Shift Log'!$T$6:$T$505,'Shift Log'!$Q$6:$Q$505,"&lt;&gt;Closed",'Shift Log'!$A$6:$A$505,"&lt;&gt;")</f>
        <v/>
      </c>
      <c r="F10" s="38" t="n"/>
      <c r="G10" s="11">
        <f>IFERROR(AVERAGEIFS('Shift Log'!$X$6:$X$505,'Shift Log'!$Q$6:$Q$505,"&lt;&gt;Closed",'Shift Log'!$A$6:$A$505,"&lt;&gt;"),0)</f>
        <v/>
      </c>
      <c r="H10" s="38" t="n"/>
    </row>
    <row r="11">
      <c r="E11">
        <f>""</f>
        <v/>
      </c>
    </row>
    <row r="12">
      <c r="E12">
        <f>""</f>
        <v/>
      </c>
    </row>
    <row r="13">
      <c r="A13" s="12" t="inlineStr">
        <is>
          <t>Open Items by Assigned Department</t>
        </is>
      </c>
      <c r="E13">
        <f>""</f>
        <v/>
      </c>
      <c r="F13" s="12" t="inlineStr">
        <is>
          <t>Open Items by Category</t>
        </is>
      </c>
    </row>
    <row r="14">
      <c r="A14" s="13" t="inlineStr">
        <is>
          <t>Assigned Department</t>
        </is>
      </c>
      <c r="B14" s="13" t="inlineStr">
        <is>
          <t>Open Items</t>
        </is>
      </c>
      <c r="C14" s="13" t="inlineStr">
        <is>
          <t>Overdue Items</t>
        </is>
      </c>
      <c r="D14" s="13" t="inlineStr">
        <is>
          <t>High or Critical</t>
        </is>
      </c>
      <c r="E14" s="13">
        <f>""</f>
        <v/>
      </c>
      <c r="F14" s="13" t="inlineStr">
        <is>
          <t>Category</t>
        </is>
      </c>
      <c r="G14" s="13" t="inlineStr">
        <is>
          <t>Open Items</t>
        </is>
      </c>
      <c r="H14" s="13" t="inlineStr">
        <is>
          <t>Closed Items</t>
        </is>
      </c>
      <c r="I14" s="13" t="inlineStr">
        <is>
          <t>Estimated Open Recovery Cost</t>
        </is>
      </c>
      <c r="J14" s="13" t="inlineStr">
        <is>
          <t>Overdue Items</t>
        </is>
      </c>
    </row>
    <row r="15">
      <c r="A15" s="14" t="inlineStr">
        <is>
          <t>Front Desk</t>
        </is>
      </c>
      <c r="B15" s="14">
        <f>COUNTIFS('Shift Log'!$M$6:$M$505,A15,'Shift Log'!$Q$6:$Q$505,"&lt;&gt;Closed",'Shift Log'!$A$6:$A$505,"&lt;&gt;")</f>
        <v/>
      </c>
      <c r="C15" s="14">
        <f>COUNTIFS('Shift Log'!$M$6:$M$505,A15,'Shift Log'!$Y$6:$Y$505,"Overdue")</f>
        <v/>
      </c>
      <c r="D15" s="14">
        <f>COUNTIFS('Shift Log'!$M$6:$M$505,A15,'Shift Log'!$G$6:$G$505,"High",'Shift Log'!$Q$6:$Q$505,"&lt;&gt;Closed")+COUNTIFS('Shift Log'!$M$6:$M$505,A15,'Shift Log'!$G$6:$G$505,"Critical",'Shift Log'!$Q$6:$Q$505,"&lt;&gt;Closed")</f>
        <v/>
      </c>
      <c r="E15" s="14">
        <f>""</f>
        <v/>
      </c>
      <c r="F15" s="14" t="inlineStr">
        <is>
          <t>Guest Concern</t>
        </is>
      </c>
      <c r="G15" s="14">
        <f>COUNTIFS('Shift Log'!$F$6:$F$505,F15,'Shift Log'!$Q$6:$Q$505,"&lt;&gt;Closed",'Shift Log'!$A$6:$A$505,"&lt;&gt;")</f>
        <v/>
      </c>
      <c r="H15" s="14">
        <f>COUNTIFS('Shift Log'!$F$6:$F$505,F15,'Shift Log'!$Q$6:$Q$505,"Closed")</f>
        <v/>
      </c>
      <c r="I15" s="40">
        <f>SUMIFS('Shift Log'!$T$6:$T$505,'Shift Log'!$F$6:$F$505,F15,'Shift Log'!$Q$6:$Q$505,"&lt;&gt;Closed")</f>
        <v/>
      </c>
      <c r="J15" s="14">
        <f>COUNTIFS('Shift Log'!$F$6:$F$505,F15,'Shift Log'!$Y$6:$Y$505,"Overdue")</f>
        <v/>
      </c>
    </row>
    <row r="16">
      <c r="A16" s="16" t="inlineStr">
        <is>
          <t>Housekeeping</t>
        </is>
      </c>
      <c r="B16" s="16">
        <f>COUNTIFS('Shift Log'!$M$6:$M$505,A16,'Shift Log'!$Q$6:$Q$505,"&lt;&gt;Closed",'Shift Log'!$A$6:$A$505,"&lt;&gt;")</f>
        <v/>
      </c>
      <c r="C16" s="16">
        <f>COUNTIFS('Shift Log'!$M$6:$M$505,A16,'Shift Log'!$Y$6:$Y$505,"Overdue")</f>
        <v/>
      </c>
      <c r="D16" s="16">
        <f>COUNTIFS('Shift Log'!$M$6:$M$505,A16,'Shift Log'!$G$6:$G$505,"High",'Shift Log'!$Q$6:$Q$505,"&lt;&gt;Closed")+COUNTIFS('Shift Log'!$M$6:$M$505,A16,'Shift Log'!$G$6:$G$505,"Critical",'Shift Log'!$Q$6:$Q$505,"&lt;&gt;Closed")</f>
        <v/>
      </c>
      <c r="E16" s="16">
        <f>""</f>
        <v/>
      </c>
      <c r="F16" s="16" t="inlineStr">
        <is>
          <t>Maintenance</t>
        </is>
      </c>
      <c r="G16" s="16">
        <f>COUNTIFS('Shift Log'!$F$6:$F$505,F16,'Shift Log'!$Q$6:$Q$505,"&lt;&gt;Closed",'Shift Log'!$A$6:$A$505,"&lt;&gt;")</f>
        <v/>
      </c>
      <c r="H16" s="16">
        <f>COUNTIFS('Shift Log'!$F$6:$F$505,F16,'Shift Log'!$Q$6:$Q$505,"Closed")</f>
        <v/>
      </c>
      <c r="I16" s="41">
        <f>SUMIFS('Shift Log'!$T$6:$T$505,'Shift Log'!$F$6:$F$505,F16,'Shift Log'!$Q$6:$Q$505,"&lt;&gt;Closed")</f>
        <v/>
      </c>
      <c r="J16" s="16">
        <f>COUNTIFS('Shift Log'!$F$6:$F$505,F16,'Shift Log'!$Y$6:$Y$505,"Overdue")</f>
        <v/>
      </c>
    </row>
    <row r="17">
      <c r="A17" s="14" t="inlineStr">
        <is>
          <t>Maintenance</t>
        </is>
      </c>
      <c r="B17" s="14">
        <f>COUNTIFS('Shift Log'!$M$6:$M$505,A17,'Shift Log'!$Q$6:$Q$505,"&lt;&gt;Closed",'Shift Log'!$A$6:$A$505,"&lt;&gt;")</f>
        <v/>
      </c>
      <c r="C17" s="14">
        <f>COUNTIFS('Shift Log'!$M$6:$M$505,A17,'Shift Log'!$Y$6:$Y$505,"Overdue")</f>
        <v/>
      </c>
      <c r="D17" s="14">
        <f>COUNTIFS('Shift Log'!$M$6:$M$505,A17,'Shift Log'!$G$6:$G$505,"High",'Shift Log'!$Q$6:$Q$505,"&lt;&gt;Closed")+COUNTIFS('Shift Log'!$M$6:$M$505,A17,'Shift Log'!$G$6:$G$505,"Critical",'Shift Log'!$Q$6:$Q$505,"&lt;&gt;Closed")</f>
        <v/>
      </c>
      <c r="E17" s="14">
        <f>""</f>
        <v/>
      </c>
      <c r="F17" s="14" t="inlineStr">
        <is>
          <t>Housekeeping</t>
        </is>
      </c>
      <c r="G17" s="14">
        <f>COUNTIFS('Shift Log'!$F$6:$F$505,F17,'Shift Log'!$Q$6:$Q$505,"&lt;&gt;Closed",'Shift Log'!$A$6:$A$505,"&lt;&gt;")</f>
        <v/>
      </c>
      <c r="H17" s="14">
        <f>COUNTIFS('Shift Log'!$F$6:$F$505,F17,'Shift Log'!$Q$6:$Q$505,"Closed")</f>
        <v/>
      </c>
      <c r="I17" s="40">
        <f>SUMIFS('Shift Log'!$T$6:$T$505,'Shift Log'!$F$6:$F$505,F17,'Shift Log'!$Q$6:$Q$505,"&lt;&gt;Closed")</f>
        <v/>
      </c>
      <c r="J17" s="14">
        <f>COUNTIFS('Shift Log'!$F$6:$F$505,F17,'Shift Log'!$Y$6:$Y$505,"Overdue")</f>
        <v/>
      </c>
    </row>
    <row r="18">
      <c r="A18" s="16" t="inlineStr">
        <is>
          <t>Management</t>
        </is>
      </c>
      <c r="B18" s="16">
        <f>COUNTIFS('Shift Log'!$M$6:$M$505,A18,'Shift Log'!$Q$6:$Q$505,"&lt;&gt;Closed",'Shift Log'!$A$6:$A$505,"&lt;&gt;")</f>
        <v/>
      </c>
      <c r="C18" s="16">
        <f>COUNTIFS('Shift Log'!$M$6:$M$505,A18,'Shift Log'!$Y$6:$Y$505,"Overdue")</f>
        <v/>
      </c>
      <c r="D18" s="16">
        <f>COUNTIFS('Shift Log'!$M$6:$M$505,A18,'Shift Log'!$G$6:$G$505,"High",'Shift Log'!$Q$6:$Q$505,"&lt;&gt;Closed")+COUNTIFS('Shift Log'!$M$6:$M$505,A18,'Shift Log'!$G$6:$G$505,"Critical",'Shift Log'!$Q$6:$Q$505,"&lt;&gt;Closed")</f>
        <v/>
      </c>
      <c r="E18" s="16">
        <f>""</f>
        <v/>
      </c>
      <c r="F18" s="16" t="inlineStr">
        <is>
          <t>Billing or Payment</t>
        </is>
      </c>
      <c r="G18" s="16">
        <f>COUNTIFS('Shift Log'!$F$6:$F$505,F18,'Shift Log'!$Q$6:$Q$505,"&lt;&gt;Closed",'Shift Log'!$A$6:$A$505,"&lt;&gt;")</f>
        <v/>
      </c>
      <c r="H18" s="16">
        <f>COUNTIFS('Shift Log'!$F$6:$F$505,F18,'Shift Log'!$Q$6:$Q$505,"Closed")</f>
        <v/>
      </c>
      <c r="I18" s="41">
        <f>SUMIFS('Shift Log'!$T$6:$T$505,'Shift Log'!$F$6:$F$505,F18,'Shift Log'!$Q$6:$Q$505,"&lt;&gt;Closed")</f>
        <v/>
      </c>
      <c r="J18" s="16">
        <f>COUNTIFS('Shift Log'!$F$6:$F$505,F18,'Shift Log'!$Y$6:$Y$505,"Overdue")</f>
        <v/>
      </c>
    </row>
    <row r="19">
      <c r="A19" s="14" t="inlineStr">
        <is>
          <t>Security</t>
        </is>
      </c>
      <c r="B19" s="14">
        <f>COUNTIFS('Shift Log'!$M$6:$M$505,A19,'Shift Log'!$Q$6:$Q$505,"&lt;&gt;Closed",'Shift Log'!$A$6:$A$505,"&lt;&gt;")</f>
        <v/>
      </c>
      <c r="C19" s="14">
        <f>COUNTIFS('Shift Log'!$M$6:$M$505,A19,'Shift Log'!$Y$6:$Y$505,"Overdue")</f>
        <v/>
      </c>
      <c r="D19" s="14">
        <f>COUNTIFS('Shift Log'!$M$6:$M$505,A19,'Shift Log'!$G$6:$G$505,"High",'Shift Log'!$Q$6:$Q$505,"&lt;&gt;Closed")+COUNTIFS('Shift Log'!$M$6:$M$505,A19,'Shift Log'!$G$6:$G$505,"Critical",'Shift Log'!$Q$6:$Q$505,"&lt;&gt;Closed")</f>
        <v/>
      </c>
      <c r="E19" s="14">
        <f>""</f>
        <v/>
      </c>
      <c r="F19" s="14" t="inlineStr">
        <is>
          <t>Reservation</t>
        </is>
      </c>
      <c r="G19" s="14">
        <f>COUNTIFS('Shift Log'!$F$6:$F$505,F19,'Shift Log'!$Q$6:$Q$505,"&lt;&gt;Closed",'Shift Log'!$A$6:$A$505,"&lt;&gt;")</f>
        <v/>
      </c>
      <c r="H19" s="14">
        <f>COUNTIFS('Shift Log'!$F$6:$F$505,F19,'Shift Log'!$Q$6:$Q$505,"Closed")</f>
        <v/>
      </c>
      <c r="I19" s="40">
        <f>SUMIFS('Shift Log'!$T$6:$T$505,'Shift Log'!$F$6:$F$505,F19,'Shift Log'!$Q$6:$Q$505,"&lt;&gt;Closed")</f>
        <v/>
      </c>
      <c r="J19" s="14">
        <f>COUNTIFS('Shift Log'!$F$6:$F$505,F19,'Shift Log'!$Y$6:$Y$505,"Overdue")</f>
        <v/>
      </c>
    </row>
    <row r="20">
      <c r="A20" s="16" t="inlineStr">
        <is>
          <t>Food and Beverage</t>
        </is>
      </c>
      <c r="B20" s="16">
        <f>COUNTIFS('Shift Log'!$M$6:$M$505,A20,'Shift Log'!$Q$6:$Q$505,"&lt;&gt;Closed",'Shift Log'!$A$6:$A$505,"&lt;&gt;")</f>
        <v/>
      </c>
      <c r="C20" s="16">
        <f>COUNTIFS('Shift Log'!$M$6:$M$505,A20,'Shift Log'!$Y$6:$Y$505,"Overdue")</f>
        <v/>
      </c>
      <c r="D20" s="16">
        <f>COUNTIFS('Shift Log'!$M$6:$M$505,A20,'Shift Log'!$G$6:$G$505,"High",'Shift Log'!$Q$6:$Q$505,"&lt;&gt;Closed")+COUNTIFS('Shift Log'!$M$6:$M$505,A20,'Shift Log'!$G$6:$G$505,"Critical",'Shift Log'!$Q$6:$Q$505,"&lt;&gt;Closed")</f>
        <v/>
      </c>
      <c r="E20" s="16">
        <f>""</f>
        <v/>
      </c>
      <c r="F20" s="16" t="inlineStr">
        <is>
          <t>Safety or Security</t>
        </is>
      </c>
      <c r="G20" s="16">
        <f>COUNTIFS('Shift Log'!$F$6:$F$505,F20,'Shift Log'!$Q$6:$Q$505,"&lt;&gt;Closed",'Shift Log'!$A$6:$A$505,"&lt;&gt;")</f>
        <v/>
      </c>
      <c r="H20" s="16">
        <f>COUNTIFS('Shift Log'!$F$6:$F$505,F20,'Shift Log'!$Q$6:$Q$505,"Closed")</f>
        <v/>
      </c>
      <c r="I20" s="41">
        <f>SUMIFS('Shift Log'!$T$6:$T$505,'Shift Log'!$F$6:$F$505,F20,'Shift Log'!$Q$6:$Q$505,"&lt;&gt;Closed")</f>
        <v/>
      </c>
      <c r="J20" s="16">
        <f>COUNTIFS('Shift Log'!$F$6:$F$505,F20,'Shift Log'!$Y$6:$Y$505,"Overdue")</f>
        <v/>
      </c>
    </row>
    <row r="21">
      <c r="A21" s="14" t="inlineStr">
        <is>
          <t>Sales</t>
        </is>
      </c>
      <c r="B21" s="14">
        <f>COUNTIFS('Shift Log'!$M$6:$M$505,A21,'Shift Log'!$Q$6:$Q$505,"&lt;&gt;Closed",'Shift Log'!$A$6:$A$505,"&lt;&gt;")</f>
        <v/>
      </c>
      <c r="C21" s="14">
        <f>COUNTIFS('Shift Log'!$M$6:$M$505,A21,'Shift Log'!$Y$6:$Y$505,"Overdue")</f>
        <v/>
      </c>
      <c r="D21" s="14">
        <f>COUNTIFS('Shift Log'!$M$6:$M$505,A21,'Shift Log'!$G$6:$G$505,"High",'Shift Log'!$Q$6:$Q$505,"&lt;&gt;Closed")+COUNTIFS('Shift Log'!$M$6:$M$505,A21,'Shift Log'!$G$6:$G$505,"Critical",'Shift Log'!$Q$6:$Q$505,"&lt;&gt;Closed")</f>
        <v/>
      </c>
      <c r="E21" s="14">
        <f>""</f>
        <v/>
      </c>
      <c r="F21" s="14" t="inlineStr">
        <is>
          <t>Lost and Found</t>
        </is>
      </c>
      <c r="G21" s="14">
        <f>COUNTIFS('Shift Log'!$F$6:$F$505,F21,'Shift Log'!$Q$6:$Q$505,"&lt;&gt;Closed",'Shift Log'!$A$6:$A$505,"&lt;&gt;")</f>
        <v/>
      </c>
      <c r="H21" s="14">
        <f>COUNTIFS('Shift Log'!$F$6:$F$505,F21,'Shift Log'!$Q$6:$Q$505,"Closed")</f>
        <v/>
      </c>
      <c r="I21" s="40">
        <f>SUMIFS('Shift Log'!$T$6:$T$505,'Shift Log'!$F$6:$F$505,F21,'Shift Log'!$Q$6:$Q$505,"&lt;&gt;Closed")</f>
        <v/>
      </c>
      <c r="J21" s="14">
        <f>COUNTIFS('Shift Log'!$F$6:$F$505,F21,'Shift Log'!$Y$6:$Y$505,"Overdue")</f>
        <v/>
      </c>
    </row>
    <row r="22">
      <c r="A22" s="16" t="inlineStr">
        <is>
          <t>Accounting</t>
        </is>
      </c>
      <c r="B22" s="16">
        <f>COUNTIFS('Shift Log'!$M$6:$M$505,A22,'Shift Log'!$Q$6:$Q$505,"&lt;&gt;Closed",'Shift Log'!$A$6:$A$505,"&lt;&gt;")</f>
        <v/>
      </c>
      <c r="C22" s="16">
        <f>COUNTIFS('Shift Log'!$M$6:$M$505,A22,'Shift Log'!$Y$6:$Y$505,"Overdue")</f>
        <v/>
      </c>
      <c r="D22" s="16">
        <f>COUNTIFS('Shift Log'!$M$6:$M$505,A22,'Shift Log'!$G$6:$G$505,"High",'Shift Log'!$Q$6:$Q$505,"&lt;&gt;Closed")+COUNTIFS('Shift Log'!$M$6:$M$505,A22,'Shift Log'!$G$6:$G$505,"Critical",'Shift Log'!$Q$6:$Q$505,"&lt;&gt;Closed")</f>
        <v/>
      </c>
      <c r="E22" s="16">
        <f>""</f>
        <v/>
      </c>
      <c r="F22" s="16" t="inlineStr">
        <is>
          <t>Guest Request</t>
        </is>
      </c>
      <c r="G22" s="16">
        <f>COUNTIFS('Shift Log'!$F$6:$F$505,F22,'Shift Log'!$Q$6:$Q$505,"&lt;&gt;Closed",'Shift Log'!$A$6:$A$505,"&lt;&gt;")</f>
        <v/>
      </c>
      <c r="H22" s="16">
        <f>COUNTIFS('Shift Log'!$F$6:$F$505,F22,'Shift Log'!$Q$6:$Q$505,"Closed")</f>
        <v/>
      </c>
      <c r="I22" s="41">
        <f>SUMIFS('Shift Log'!$T$6:$T$505,'Shift Log'!$F$6:$F$505,F22,'Shift Log'!$Q$6:$Q$505,"&lt;&gt;Closed")</f>
        <v/>
      </c>
      <c r="J22" s="16">
        <f>COUNTIFS('Shift Log'!$F$6:$F$505,F22,'Shift Log'!$Y$6:$Y$505,"Overdue")</f>
        <v/>
      </c>
    </row>
    <row r="23">
      <c r="A23" s="14" t="n"/>
      <c r="B23" s="14">
        <f>""</f>
        <v/>
      </c>
      <c r="C23" s="14">
        <f>""</f>
        <v/>
      </c>
      <c r="D23" s="14">
        <f>""</f>
        <v/>
      </c>
      <c r="E23" s="14">
        <f>""</f>
        <v/>
      </c>
      <c r="F23" s="14" t="inlineStr">
        <is>
          <t>Front Desk Operations</t>
        </is>
      </c>
      <c r="G23" s="14">
        <f>COUNTIFS('Shift Log'!$F$6:$F$505,F23,'Shift Log'!$Q$6:$Q$505,"&lt;&gt;Closed",'Shift Log'!$A$6:$A$505,"&lt;&gt;")</f>
        <v/>
      </c>
      <c r="H23" s="14">
        <f>COUNTIFS('Shift Log'!$F$6:$F$505,F23,'Shift Log'!$Q$6:$Q$505,"Closed")</f>
        <v/>
      </c>
      <c r="I23" s="40">
        <f>SUMIFS('Shift Log'!$T$6:$T$505,'Shift Log'!$F$6:$F$505,F23,'Shift Log'!$Q$6:$Q$505,"&lt;&gt;Closed")</f>
        <v/>
      </c>
      <c r="J23" s="14">
        <f>COUNTIFS('Shift Log'!$F$6:$F$505,F23,'Shift Log'!$Y$6:$Y$505,"Overdue")</f>
        <v/>
      </c>
    </row>
    <row r="24">
      <c r="A24" s="16" t="n"/>
      <c r="B24" s="16">
        <f>""</f>
        <v/>
      </c>
      <c r="C24" s="16">
        <f>""</f>
        <v/>
      </c>
      <c r="D24" s="16">
        <f>""</f>
        <v/>
      </c>
      <c r="E24" s="16">
        <f>""</f>
        <v/>
      </c>
      <c r="F24" s="16" t="inlineStr">
        <is>
          <t>Group or Event</t>
        </is>
      </c>
      <c r="G24" s="16">
        <f>COUNTIFS('Shift Log'!$F$6:$F$505,F24,'Shift Log'!$Q$6:$Q$505,"&lt;&gt;Closed",'Shift Log'!$A$6:$A$505,"&lt;&gt;")</f>
        <v/>
      </c>
      <c r="H24" s="16">
        <f>COUNTIFS('Shift Log'!$F$6:$F$505,F24,'Shift Log'!$Q$6:$Q$505,"Closed")</f>
        <v/>
      </c>
      <c r="I24" s="41">
        <f>SUMIFS('Shift Log'!$T$6:$T$505,'Shift Log'!$F$6:$F$505,F24,'Shift Log'!$Q$6:$Q$505,"&lt;&gt;Closed")</f>
        <v/>
      </c>
      <c r="J24" s="16">
        <f>COUNTIFS('Shift Log'!$F$6:$F$505,F24,'Shift Log'!$Y$6:$Y$505,"Overdue")</f>
        <v/>
      </c>
    </row>
    <row r="25">
      <c r="A25" s="14" t="n"/>
      <c r="B25" s="14">
        <f>""</f>
        <v/>
      </c>
      <c r="C25" s="14">
        <f>""</f>
        <v/>
      </c>
      <c r="D25" s="14">
        <f>""</f>
        <v/>
      </c>
      <c r="E25" s="14">
        <f>""</f>
        <v/>
      </c>
      <c r="F25" s="14" t="inlineStr">
        <is>
          <t>Other</t>
        </is>
      </c>
      <c r="G25" s="14">
        <f>COUNTIFS('Shift Log'!$F$6:$F$505,F25,'Shift Log'!$Q$6:$Q$505,"&lt;&gt;Closed",'Shift Log'!$A$6:$A$505,"&lt;&gt;")</f>
        <v/>
      </c>
      <c r="H25" s="14">
        <f>COUNTIFS('Shift Log'!$F$6:$F$505,F25,'Shift Log'!$Q$6:$Q$505,"Closed")</f>
        <v/>
      </c>
      <c r="I25" s="40">
        <f>SUMIFS('Shift Log'!$T$6:$T$505,'Shift Log'!$F$6:$F$505,F25,'Shift Log'!$Q$6:$Q$505,"&lt;&gt;Closed")</f>
        <v/>
      </c>
      <c r="J25" s="14">
        <f>COUNTIFS('Shift Log'!$F$6:$F$505,F25,'Shift Log'!$Y$6:$Y$505,"Overdue")</f>
        <v/>
      </c>
    </row>
    <row r="26">
      <c r="B26">
        <f>""</f>
        <v/>
      </c>
      <c r="C26">
        <f>""</f>
        <v/>
      </c>
      <c r="D26">
        <f>""</f>
        <v/>
      </c>
      <c r="E26">
        <f>""</f>
        <v/>
      </c>
      <c r="G26">
        <f>""</f>
        <v/>
      </c>
      <c r="H26">
        <f>""</f>
        <v/>
      </c>
      <c r="I26">
        <f>""</f>
        <v/>
      </c>
      <c r="J26">
        <f>""</f>
        <v/>
      </c>
    </row>
    <row r="27">
      <c r="B27">
        <f>""</f>
        <v/>
      </c>
      <c r="C27">
        <f>""</f>
        <v/>
      </c>
      <c r="D27">
        <f>""</f>
        <v/>
      </c>
      <c r="E27">
        <f>""</f>
        <v/>
      </c>
      <c r="G27">
        <f>""</f>
        <v/>
      </c>
      <c r="H27">
        <f>""</f>
        <v/>
      </c>
      <c r="I27">
        <f>""</f>
        <v/>
      </c>
      <c r="J27">
        <f>""</f>
        <v/>
      </c>
    </row>
    <row r="28">
      <c r="B28">
        <f>""</f>
        <v/>
      </c>
      <c r="C28">
        <f>""</f>
        <v/>
      </c>
      <c r="D28">
        <f>""</f>
        <v/>
      </c>
      <c r="E28">
        <f>""</f>
        <v/>
      </c>
      <c r="G28">
        <f>""</f>
        <v/>
      </c>
      <c r="H28">
        <f>""</f>
        <v/>
      </c>
      <c r="I28">
        <f>""</f>
        <v/>
      </c>
      <c r="J28">
        <f>""</f>
        <v/>
      </c>
    </row>
    <row r="29">
      <c r="B29">
        <f>""</f>
        <v/>
      </c>
      <c r="C29">
        <f>""</f>
        <v/>
      </c>
      <c r="D29">
        <f>""</f>
        <v/>
      </c>
      <c r="E29">
        <f>""</f>
        <v/>
      </c>
      <c r="G29">
        <f>""</f>
        <v/>
      </c>
      <c r="H29">
        <f>""</f>
        <v/>
      </c>
      <c r="I29">
        <f>""</f>
        <v/>
      </c>
      <c r="J29">
        <f>""</f>
        <v/>
      </c>
    </row>
    <row r="30">
      <c r="B30">
        <f>""</f>
        <v/>
      </c>
      <c r="C30">
        <f>""</f>
        <v/>
      </c>
      <c r="D30">
        <f>""</f>
        <v/>
      </c>
      <c r="E30">
        <f>""</f>
        <v/>
      </c>
      <c r="G30">
        <f>""</f>
        <v/>
      </c>
      <c r="H30">
        <f>""</f>
        <v/>
      </c>
      <c r="I30">
        <f>""</f>
        <v/>
      </c>
      <c r="J30">
        <f>""</f>
        <v/>
      </c>
    </row>
    <row r="31">
      <c r="B31">
        <f>""</f>
        <v/>
      </c>
      <c r="C31">
        <f>""</f>
        <v/>
      </c>
      <c r="D31">
        <f>""</f>
        <v/>
      </c>
      <c r="E31">
        <f>""</f>
        <v/>
      </c>
      <c r="G31">
        <f>""</f>
        <v/>
      </c>
      <c r="H31">
        <f>""</f>
        <v/>
      </c>
      <c r="I31">
        <f>""</f>
        <v/>
      </c>
      <c r="J31">
        <f>""</f>
        <v/>
      </c>
    </row>
    <row r="32">
      <c r="B32">
        <f>""</f>
        <v/>
      </c>
      <c r="C32">
        <f>""</f>
        <v/>
      </c>
      <c r="D32">
        <f>""</f>
        <v/>
      </c>
      <c r="E32">
        <f>""</f>
        <v/>
      </c>
      <c r="G32">
        <f>""</f>
        <v/>
      </c>
      <c r="H32">
        <f>""</f>
        <v/>
      </c>
      <c r="I32">
        <f>""</f>
        <v/>
      </c>
      <c r="J32">
        <f>""</f>
        <v/>
      </c>
    </row>
    <row r="33">
      <c r="B33">
        <f>""</f>
        <v/>
      </c>
      <c r="C33">
        <f>""</f>
        <v/>
      </c>
      <c r="D33">
        <f>""</f>
        <v/>
      </c>
      <c r="E33">
        <f>""</f>
        <v/>
      </c>
      <c r="G33">
        <f>""</f>
        <v/>
      </c>
      <c r="H33">
        <f>""</f>
        <v/>
      </c>
      <c r="I33">
        <f>""</f>
        <v/>
      </c>
      <c r="J33">
        <f>""</f>
        <v/>
      </c>
    </row>
    <row r="34">
      <c r="B34">
        <f>""</f>
        <v/>
      </c>
      <c r="C34">
        <f>""</f>
        <v/>
      </c>
      <c r="D34">
        <f>""</f>
        <v/>
      </c>
      <c r="E34">
        <f>""</f>
        <v/>
      </c>
      <c r="G34">
        <f>""</f>
        <v/>
      </c>
      <c r="H34">
        <f>""</f>
        <v/>
      </c>
      <c r="I34">
        <f>""</f>
        <v/>
      </c>
      <c r="J34">
        <f>""</f>
        <v/>
      </c>
    </row>
    <row r="35">
      <c r="B35">
        <f>""</f>
        <v/>
      </c>
      <c r="C35">
        <f>""</f>
        <v/>
      </c>
      <c r="D35">
        <f>""</f>
        <v/>
      </c>
      <c r="E35">
        <f>""</f>
        <v/>
      </c>
      <c r="G35">
        <f>""</f>
        <v/>
      </c>
      <c r="H35">
        <f>""</f>
        <v/>
      </c>
      <c r="I35">
        <f>""</f>
        <v/>
      </c>
      <c r="J35">
        <f>""</f>
        <v/>
      </c>
    </row>
    <row r="36">
      <c r="B36">
        <f>""</f>
        <v/>
      </c>
      <c r="C36">
        <f>""</f>
        <v/>
      </c>
      <c r="D36">
        <f>""</f>
        <v/>
      </c>
      <c r="E36">
        <f>""</f>
        <v/>
      </c>
      <c r="G36">
        <f>""</f>
        <v/>
      </c>
      <c r="H36">
        <f>""</f>
        <v/>
      </c>
      <c r="I36">
        <f>""</f>
        <v/>
      </c>
      <c r="J36">
        <f>""</f>
        <v/>
      </c>
    </row>
    <row r="37">
      <c r="B37">
        <f>""</f>
        <v/>
      </c>
      <c r="C37">
        <f>""</f>
        <v/>
      </c>
      <c r="D37">
        <f>""</f>
        <v/>
      </c>
      <c r="E37">
        <f>""</f>
        <v/>
      </c>
      <c r="G37">
        <f>""</f>
        <v/>
      </c>
      <c r="H37">
        <f>""</f>
        <v/>
      </c>
      <c r="I37">
        <f>""</f>
        <v/>
      </c>
      <c r="J37">
        <f>""</f>
        <v/>
      </c>
    </row>
    <row r="38">
      <c r="B38">
        <f>""</f>
        <v/>
      </c>
      <c r="C38">
        <f>""</f>
        <v/>
      </c>
      <c r="D38">
        <f>""</f>
        <v/>
      </c>
      <c r="E38">
        <f>""</f>
        <v/>
      </c>
      <c r="G38">
        <f>""</f>
        <v/>
      </c>
      <c r="H38">
        <f>""</f>
        <v/>
      </c>
      <c r="I38">
        <f>""</f>
        <v/>
      </c>
      <c r="J38">
        <f>""</f>
        <v/>
      </c>
    </row>
    <row r="39">
      <c r="B39">
        <f>""</f>
        <v/>
      </c>
      <c r="C39">
        <f>""</f>
        <v/>
      </c>
      <c r="D39">
        <f>""</f>
        <v/>
      </c>
      <c r="E39">
        <f>""</f>
        <v/>
      </c>
      <c r="G39">
        <f>""</f>
        <v/>
      </c>
      <c r="H39">
        <f>""</f>
        <v/>
      </c>
      <c r="I39">
        <f>""</f>
        <v/>
      </c>
      <c r="J39">
        <f>""</f>
        <v/>
      </c>
    </row>
    <row r="40">
      <c r="B40">
        <f>""</f>
        <v/>
      </c>
      <c r="C40">
        <f>""</f>
        <v/>
      </c>
      <c r="D40">
        <f>""</f>
        <v/>
      </c>
      <c r="E40">
        <f>""</f>
        <v/>
      </c>
      <c r="G40">
        <f>""</f>
        <v/>
      </c>
      <c r="H40">
        <f>""</f>
        <v/>
      </c>
      <c r="I40">
        <f>""</f>
        <v/>
      </c>
      <c r="J40">
        <f>""</f>
        <v/>
      </c>
    </row>
    <row r="41">
      <c r="B41">
        <f>""</f>
        <v/>
      </c>
      <c r="C41">
        <f>""</f>
        <v/>
      </c>
      <c r="D41">
        <f>""</f>
        <v/>
      </c>
      <c r="E41">
        <f>""</f>
        <v/>
      </c>
      <c r="G41">
        <f>""</f>
        <v/>
      </c>
      <c r="H41">
        <f>""</f>
        <v/>
      </c>
      <c r="I41">
        <f>""</f>
        <v/>
      </c>
      <c r="J41">
        <f>""</f>
        <v/>
      </c>
    </row>
    <row r="42">
      <c r="B42">
        <f>""</f>
        <v/>
      </c>
      <c r="C42">
        <f>""</f>
        <v/>
      </c>
      <c r="D42">
        <f>""</f>
        <v/>
      </c>
      <c r="E42">
        <f>""</f>
        <v/>
      </c>
      <c r="G42">
        <f>""</f>
        <v/>
      </c>
      <c r="H42">
        <f>""</f>
        <v/>
      </c>
      <c r="I42">
        <f>""</f>
        <v/>
      </c>
      <c r="J42">
        <f>""</f>
        <v/>
      </c>
    </row>
    <row r="43">
      <c r="B43">
        <f>""</f>
        <v/>
      </c>
      <c r="C43">
        <f>""</f>
        <v/>
      </c>
      <c r="D43">
        <f>""</f>
        <v/>
      </c>
      <c r="E43">
        <f>""</f>
        <v/>
      </c>
      <c r="G43">
        <f>""</f>
        <v/>
      </c>
      <c r="H43">
        <f>""</f>
        <v/>
      </c>
      <c r="I43">
        <f>""</f>
        <v/>
      </c>
      <c r="J43">
        <f>""</f>
        <v/>
      </c>
    </row>
    <row r="44">
      <c r="B44">
        <f>""</f>
        <v/>
      </c>
      <c r="C44">
        <f>""</f>
        <v/>
      </c>
      <c r="D44">
        <f>""</f>
        <v/>
      </c>
      <c r="E44">
        <f>""</f>
        <v/>
      </c>
      <c r="G44">
        <f>""</f>
        <v/>
      </c>
      <c r="H44">
        <f>""</f>
        <v/>
      </c>
      <c r="I44">
        <f>""</f>
        <v/>
      </c>
      <c r="J44">
        <f>""</f>
        <v/>
      </c>
    </row>
    <row r="45">
      <c r="B45">
        <f>""</f>
        <v/>
      </c>
      <c r="C45">
        <f>""</f>
        <v/>
      </c>
      <c r="D45">
        <f>""</f>
        <v/>
      </c>
      <c r="E45">
        <f>""</f>
        <v/>
      </c>
      <c r="G45">
        <f>""</f>
        <v/>
      </c>
      <c r="H45">
        <f>""</f>
        <v/>
      </c>
      <c r="I45">
        <f>""</f>
        <v/>
      </c>
      <c r="J45">
        <f>""</f>
        <v/>
      </c>
    </row>
    <row r="46">
      <c r="B46">
        <f>""</f>
        <v/>
      </c>
      <c r="C46">
        <f>""</f>
        <v/>
      </c>
      <c r="D46">
        <f>""</f>
        <v/>
      </c>
      <c r="E46">
        <f>""</f>
        <v/>
      </c>
      <c r="G46">
        <f>""</f>
        <v/>
      </c>
      <c r="H46">
        <f>""</f>
        <v/>
      </c>
      <c r="I46">
        <f>""</f>
        <v/>
      </c>
      <c r="J46">
        <f>""</f>
        <v/>
      </c>
    </row>
    <row r="47">
      <c r="B47">
        <f>""</f>
        <v/>
      </c>
      <c r="C47">
        <f>""</f>
        <v/>
      </c>
      <c r="D47">
        <f>""</f>
        <v/>
      </c>
      <c r="E47">
        <f>""</f>
        <v/>
      </c>
      <c r="G47">
        <f>""</f>
        <v/>
      </c>
      <c r="H47">
        <f>""</f>
        <v/>
      </c>
      <c r="I47">
        <f>""</f>
        <v/>
      </c>
      <c r="J47">
        <f>""</f>
        <v/>
      </c>
    </row>
    <row r="48">
      <c r="B48">
        <f>""</f>
        <v/>
      </c>
      <c r="C48">
        <f>""</f>
        <v/>
      </c>
      <c r="D48">
        <f>""</f>
        <v/>
      </c>
      <c r="E48">
        <f>""</f>
        <v/>
      </c>
      <c r="G48">
        <f>""</f>
        <v/>
      </c>
      <c r="H48">
        <f>""</f>
        <v/>
      </c>
      <c r="I48">
        <f>""</f>
        <v/>
      </c>
      <c r="J48">
        <f>""</f>
        <v/>
      </c>
    </row>
    <row r="49">
      <c r="B49">
        <f>""</f>
        <v/>
      </c>
      <c r="C49">
        <f>""</f>
        <v/>
      </c>
      <c r="D49">
        <f>""</f>
        <v/>
      </c>
      <c r="E49">
        <f>""</f>
        <v/>
      </c>
      <c r="G49">
        <f>""</f>
        <v/>
      </c>
      <c r="H49">
        <f>""</f>
        <v/>
      </c>
      <c r="I49">
        <f>""</f>
        <v/>
      </c>
      <c r="J49">
        <f>""</f>
        <v/>
      </c>
    </row>
    <row r="50">
      <c r="B50">
        <f>""</f>
        <v/>
      </c>
      <c r="C50">
        <f>""</f>
        <v/>
      </c>
      <c r="D50">
        <f>""</f>
        <v/>
      </c>
      <c r="E50">
        <f>""</f>
        <v/>
      </c>
      <c r="G50">
        <f>""</f>
        <v/>
      </c>
      <c r="H50">
        <f>""</f>
        <v/>
      </c>
      <c r="I50">
        <f>""</f>
        <v/>
      </c>
      <c r="J50">
        <f>""</f>
        <v/>
      </c>
    </row>
    <row r="51">
      <c r="B51">
        <f>""</f>
        <v/>
      </c>
      <c r="C51">
        <f>""</f>
        <v/>
      </c>
      <c r="D51">
        <f>""</f>
        <v/>
      </c>
      <c r="E51">
        <f>""</f>
        <v/>
      </c>
      <c r="G51">
        <f>""</f>
        <v/>
      </c>
      <c r="H51">
        <f>""</f>
        <v/>
      </c>
      <c r="I51">
        <f>""</f>
        <v/>
      </c>
      <c r="J51">
        <f>""</f>
        <v/>
      </c>
    </row>
    <row r="52">
      <c r="B52">
        <f>""</f>
        <v/>
      </c>
      <c r="C52">
        <f>""</f>
        <v/>
      </c>
      <c r="D52">
        <f>""</f>
        <v/>
      </c>
      <c r="E52">
        <f>""</f>
        <v/>
      </c>
      <c r="G52">
        <f>""</f>
        <v/>
      </c>
      <c r="H52">
        <f>""</f>
        <v/>
      </c>
      <c r="I52">
        <f>""</f>
        <v/>
      </c>
      <c r="J52">
        <f>""</f>
        <v/>
      </c>
    </row>
    <row r="53">
      <c r="B53">
        <f>""</f>
        <v/>
      </c>
      <c r="C53">
        <f>""</f>
        <v/>
      </c>
      <c r="D53">
        <f>""</f>
        <v/>
      </c>
      <c r="E53">
        <f>""</f>
        <v/>
      </c>
      <c r="G53">
        <f>""</f>
        <v/>
      </c>
      <c r="H53">
        <f>""</f>
        <v/>
      </c>
      <c r="I53">
        <f>""</f>
        <v/>
      </c>
      <c r="J53">
        <f>""</f>
        <v/>
      </c>
    </row>
    <row r="54">
      <c r="B54">
        <f>""</f>
        <v/>
      </c>
      <c r="C54">
        <f>""</f>
        <v/>
      </c>
      <c r="D54">
        <f>""</f>
        <v/>
      </c>
      <c r="E54">
        <f>""</f>
        <v/>
      </c>
      <c r="G54">
        <f>""</f>
        <v/>
      </c>
      <c r="H54">
        <f>""</f>
        <v/>
      </c>
      <c r="I54">
        <f>""</f>
        <v/>
      </c>
      <c r="J54">
        <f>""</f>
        <v/>
      </c>
    </row>
    <row r="55">
      <c r="B55">
        <f>""</f>
        <v/>
      </c>
      <c r="C55">
        <f>""</f>
        <v/>
      </c>
      <c r="D55">
        <f>""</f>
        <v/>
      </c>
      <c r="E55">
        <f>""</f>
        <v/>
      </c>
      <c r="G55">
        <f>""</f>
        <v/>
      </c>
      <c r="H55">
        <f>""</f>
        <v/>
      </c>
      <c r="I55">
        <f>""</f>
        <v/>
      </c>
      <c r="J55">
        <f>""</f>
        <v/>
      </c>
    </row>
    <row r="56">
      <c r="B56">
        <f>""</f>
        <v/>
      </c>
      <c r="C56">
        <f>""</f>
        <v/>
      </c>
      <c r="D56">
        <f>""</f>
        <v/>
      </c>
      <c r="E56">
        <f>""</f>
        <v/>
      </c>
      <c r="G56">
        <f>""</f>
        <v/>
      </c>
      <c r="H56">
        <f>""</f>
        <v/>
      </c>
      <c r="I56">
        <f>""</f>
        <v/>
      </c>
      <c r="J56">
        <f>""</f>
        <v/>
      </c>
    </row>
    <row r="57">
      <c r="B57">
        <f>""</f>
        <v/>
      </c>
      <c r="C57">
        <f>""</f>
        <v/>
      </c>
      <c r="D57">
        <f>""</f>
        <v/>
      </c>
      <c r="E57">
        <f>""</f>
        <v/>
      </c>
      <c r="G57">
        <f>""</f>
        <v/>
      </c>
      <c r="H57">
        <f>""</f>
        <v/>
      </c>
      <c r="I57">
        <f>""</f>
        <v/>
      </c>
      <c r="J57">
        <f>""</f>
        <v/>
      </c>
    </row>
    <row r="58">
      <c r="B58">
        <f>""</f>
        <v/>
      </c>
      <c r="C58">
        <f>""</f>
        <v/>
      </c>
      <c r="D58">
        <f>""</f>
        <v/>
      </c>
      <c r="E58">
        <f>""</f>
        <v/>
      </c>
      <c r="G58">
        <f>""</f>
        <v/>
      </c>
      <c r="H58">
        <f>""</f>
        <v/>
      </c>
      <c r="I58">
        <f>""</f>
        <v/>
      </c>
      <c r="J58">
        <f>""</f>
        <v/>
      </c>
    </row>
    <row r="59">
      <c r="B59">
        <f>""</f>
        <v/>
      </c>
      <c r="C59">
        <f>""</f>
        <v/>
      </c>
      <c r="D59">
        <f>""</f>
        <v/>
      </c>
      <c r="E59">
        <f>""</f>
        <v/>
      </c>
      <c r="G59">
        <f>""</f>
        <v/>
      </c>
      <c r="H59">
        <f>""</f>
        <v/>
      </c>
      <c r="I59">
        <f>""</f>
        <v/>
      </c>
      <c r="J59">
        <f>""</f>
        <v/>
      </c>
    </row>
    <row r="60">
      <c r="B60">
        <f>""</f>
        <v/>
      </c>
      <c r="C60">
        <f>""</f>
        <v/>
      </c>
      <c r="D60">
        <f>""</f>
        <v/>
      </c>
      <c r="E60">
        <f>""</f>
        <v/>
      </c>
      <c r="G60">
        <f>""</f>
        <v/>
      </c>
      <c r="H60">
        <f>""</f>
        <v/>
      </c>
      <c r="I60">
        <f>""</f>
        <v/>
      </c>
      <c r="J60">
        <f>""</f>
        <v/>
      </c>
    </row>
    <row r="61">
      <c r="B61">
        <f>""</f>
        <v/>
      </c>
      <c r="C61">
        <f>""</f>
        <v/>
      </c>
      <c r="D61">
        <f>""</f>
        <v/>
      </c>
      <c r="E61">
        <f>""</f>
        <v/>
      </c>
      <c r="G61">
        <f>""</f>
        <v/>
      </c>
      <c r="H61">
        <f>""</f>
        <v/>
      </c>
      <c r="I61">
        <f>""</f>
        <v/>
      </c>
      <c r="J61">
        <f>""</f>
        <v/>
      </c>
    </row>
    <row r="62">
      <c r="B62">
        <f>""</f>
        <v/>
      </c>
      <c r="C62">
        <f>""</f>
        <v/>
      </c>
      <c r="D62">
        <f>""</f>
        <v/>
      </c>
      <c r="E62">
        <f>""</f>
        <v/>
      </c>
      <c r="G62">
        <f>""</f>
        <v/>
      </c>
      <c r="H62">
        <f>""</f>
        <v/>
      </c>
      <c r="I62">
        <f>""</f>
        <v/>
      </c>
      <c r="J62">
        <f>""</f>
        <v/>
      </c>
    </row>
    <row r="63">
      <c r="B63">
        <f>""</f>
        <v/>
      </c>
      <c r="C63">
        <f>""</f>
        <v/>
      </c>
      <c r="D63">
        <f>""</f>
        <v/>
      </c>
      <c r="E63">
        <f>""</f>
        <v/>
      </c>
      <c r="G63">
        <f>""</f>
        <v/>
      </c>
      <c r="H63">
        <f>""</f>
        <v/>
      </c>
      <c r="I63">
        <f>""</f>
        <v/>
      </c>
      <c r="J63">
        <f>""</f>
        <v/>
      </c>
    </row>
    <row r="64">
      <c r="B64">
        <f>""</f>
        <v/>
      </c>
      <c r="C64">
        <f>""</f>
        <v/>
      </c>
      <c r="D64">
        <f>""</f>
        <v/>
      </c>
      <c r="E64">
        <f>""</f>
        <v/>
      </c>
      <c r="G64">
        <f>""</f>
        <v/>
      </c>
      <c r="H64">
        <f>""</f>
        <v/>
      </c>
      <c r="I64">
        <f>""</f>
        <v/>
      </c>
      <c r="J64">
        <f>""</f>
        <v/>
      </c>
    </row>
    <row r="65">
      <c r="B65">
        <f>""</f>
        <v/>
      </c>
      <c r="C65">
        <f>""</f>
        <v/>
      </c>
      <c r="D65">
        <f>""</f>
        <v/>
      </c>
      <c r="E65">
        <f>""</f>
        <v/>
      </c>
      <c r="G65">
        <f>""</f>
        <v/>
      </c>
      <c r="H65">
        <f>""</f>
        <v/>
      </c>
      <c r="I65">
        <f>""</f>
        <v/>
      </c>
      <c r="J65">
        <f>""</f>
        <v/>
      </c>
    </row>
    <row r="66">
      <c r="B66">
        <f>""</f>
        <v/>
      </c>
      <c r="C66">
        <f>""</f>
        <v/>
      </c>
      <c r="D66">
        <f>""</f>
        <v/>
      </c>
      <c r="E66">
        <f>""</f>
        <v/>
      </c>
      <c r="G66">
        <f>""</f>
        <v/>
      </c>
      <c r="H66">
        <f>""</f>
        <v/>
      </c>
      <c r="I66">
        <f>""</f>
        <v/>
      </c>
      <c r="J66">
        <f>""</f>
        <v/>
      </c>
    </row>
    <row r="67">
      <c r="B67">
        <f>""</f>
        <v/>
      </c>
      <c r="C67">
        <f>""</f>
        <v/>
      </c>
      <c r="D67">
        <f>""</f>
        <v/>
      </c>
      <c r="E67">
        <f>""</f>
        <v/>
      </c>
      <c r="G67">
        <f>""</f>
        <v/>
      </c>
      <c r="H67">
        <f>""</f>
        <v/>
      </c>
      <c r="I67">
        <f>""</f>
        <v/>
      </c>
      <c r="J67">
        <f>""</f>
        <v/>
      </c>
    </row>
    <row r="68">
      <c r="B68">
        <f>""</f>
        <v/>
      </c>
      <c r="C68">
        <f>""</f>
        <v/>
      </c>
      <c r="D68">
        <f>""</f>
        <v/>
      </c>
      <c r="E68">
        <f>""</f>
        <v/>
      </c>
      <c r="G68">
        <f>""</f>
        <v/>
      </c>
      <c r="H68">
        <f>""</f>
        <v/>
      </c>
      <c r="I68">
        <f>""</f>
        <v/>
      </c>
      <c r="J68">
        <f>""</f>
        <v/>
      </c>
    </row>
    <row r="69">
      <c r="B69">
        <f>""</f>
        <v/>
      </c>
      <c r="C69">
        <f>""</f>
        <v/>
      </c>
      <c r="D69">
        <f>""</f>
        <v/>
      </c>
      <c r="E69">
        <f>""</f>
        <v/>
      </c>
      <c r="G69">
        <f>""</f>
        <v/>
      </c>
      <c r="H69">
        <f>""</f>
        <v/>
      </c>
      <c r="I69">
        <f>""</f>
        <v/>
      </c>
      <c r="J69">
        <f>""</f>
        <v/>
      </c>
    </row>
    <row r="70">
      <c r="B70">
        <f>""</f>
        <v/>
      </c>
      <c r="C70">
        <f>""</f>
        <v/>
      </c>
      <c r="D70">
        <f>""</f>
        <v/>
      </c>
      <c r="E70">
        <f>""</f>
        <v/>
      </c>
      <c r="G70">
        <f>""</f>
        <v/>
      </c>
      <c r="H70">
        <f>""</f>
        <v/>
      </c>
      <c r="I70">
        <f>""</f>
        <v/>
      </c>
      <c r="J70">
        <f>""</f>
        <v/>
      </c>
    </row>
    <row r="71">
      <c r="B71">
        <f>""</f>
        <v/>
      </c>
      <c r="C71">
        <f>""</f>
        <v/>
      </c>
      <c r="D71">
        <f>""</f>
        <v/>
      </c>
      <c r="E71">
        <f>""</f>
        <v/>
      </c>
      <c r="G71">
        <f>""</f>
        <v/>
      </c>
      <c r="H71">
        <f>""</f>
        <v/>
      </c>
      <c r="I71">
        <f>""</f>
        <v/>
      </c>
      <c r="J71">
        <f>""</f>
        <v/>
      </c>
    </row>
    <row r="72">
      <c r="B72">
        <f>""</f>
        <v/>
      </c>
      <c r="C72">
        <f>""</f>
        <v/>
      </c>
      <c r="D72">
        <f>""</f>
        <v/>
      </c>
      <c r="E72">
        <f>""</f>
        <v/>
      </c>
      <c r="G72">
        <f>""</f>
        <v/>
      </c>
      <c r="H72">
        <f>""</f>
        <v/>
      </c>
      <c r="I72">
        <f>""</f>
        <v/>
      </c>
      <c r="J72">
        <f>""</f>
        <v/>
      </c>
    </row>
    <row r="73">
      <c r="B73">
        <f>""</f>
        <v/>
      </c>
      <c r="C73">
        <f>""</f>
        <v/>
      </c>
      <c r="D73">
        <f>""</f>
        <v/>
      </c>
      <c r="E73">
        <f>""</f>
        <v/>
      </c>
      <c r="G73">
        <f>""</f>
        <v/>
      </c>
      <c r="H73">
        <f>""</f>
        <v/>
      </c>
      <c r="I73">
        <f>""</f>
        <v/>
      </c>
      <c r="J73">
        <f>""</f>
        <v/>
      </c>
    </row>
    <row r="74">
      <c r="B74">
        <f>""</f>
        <v/>
      </c>
      <c r="C74">
        <f>""</f>
        <v/>
      </c>
      <c r="D74">
        <f>""</f>
        <v/>
      </c>
      <c r="E74">
        <f>""</f>
        <v/>
      </c>
      <c r="G74">
        <f>""</f>
        <v/>
      </c>
      <c r="H74">
        <f>""</f>
        <v/>
      </c>
      <c r="I74">
        <f>""</f>
        <v/>
      </c>
      <c r="J74">
        <f>""</f>
        <v/>
      </c>
    </row>
    <row r="75">
      <c r="B75">
        <f>""</f>
        <v/>
      </c>
      <c r="C75">
        <f>""</f>
        <v/>
      </c>
      <c r="D75">
        <f>""</f>
        <v/>
      </c>
      <c r="E75">
        <f>""</f>
        <v/>
      </c>
      <c r="G75">
        <f>""</f>
        <v/>
      </c>
      <c r="H75">
        <f>""</f>
        <v/>
      </c>
      <c r="I75">
        <f>""</f>
        <v/>
      </c>
      <c r="J75">
        <f>""</f>
        <v/>
      </c>
    </row>
    <row r="76">
      <c r="B76">
        <f>""</f>
        <v/>
      </c>
      <c r="C76">
        <f>""</f>
        <v/>
      </c>
      <c r="D76">
        <f>""</f>
        <v/>
      </c>
      <c r="E76">
        <f>""</f>
        <v/>
      </c>
      <c r="G76">
        <f>""</f>
        <v/>
      </c>
      <c r="H76">
        <f>""</f>
        <v/>
      </c>
      <c r="I76">
        <f>""</f>
        <v/>
      </c>
      <c r="J76">
        <f>""</f>
        <v/>
      </c>
    </row>
    <row r="77">
      <c r="B77">
        <f>""</f>
        <v/>
      </c>
      <c r="C77">
        <f>""</f>
        <v/>
      </c>
      <c r="D77">
        <f>""</f>
        <v/>
      </c>
      <c r="E77">
        <f>""</f>
        <v/>
      </c>
      <c r="G77">
        <f>""</f>
        <v/>
      </c>
      <c r="H77">
        <f>""</f>
        <v/>
      </c>
      <c r="I77">
        <f>""</f>
        <v/>
      </c>
      <c r="J77">
        <f>""</f>
        <v/>
      </c>
    </row>
    <row r="78">
      <c r="B78">
        <f>""</f>
        <v/>
      </c>
      <c r="C78">
        <f>""</f>
        <v/>
      </c>
      <c r="D78">
        <f>""</f>
        <v/>
      </c>
      <c r="E78">
        <f>""</f>
        <v/>
      </c>
      <c r="G78">
        <f>""</f>
        <v/>
      </c>
      <c r="H78">
        <f>""</f>
        <v/>
      </c>
      <c r="I78">
        <f>""</f>
        <v/>
      </c>
      <c r="J78">
        <f>""</f>
        <v/>
      </c>
    </row>
    <row r="79">
      <c r="B79">
        <f>""</f>
        <v/>
      </c>
      <c r="C79">
        <f>""</f>
        <v/>
      </c>
      <c r="D79">
        <f>""</f>
        <v/>
      </c>
      <c r="E79">
        <f>""</f>
        <v/>
      </c>
      <c r="G79">
        <f>""</f>
        <v/>
      </c>
      <c r="H79">
        <f>""</f>
        <v/>
      </c>
      <c r="I79">
        <f>""</f>
        <v/>
      </c>
      <c r="J79">
        <f>""</f>
        <v/>
      </c>
    </row>
    <row r="80">
      <c r="B80">
        <f>""</f>
        <v/>
      </c>
      <c r="C80">
        <f>""</f>
        <v/>
      </c>
      <c r="D80">
        <f>""</f>
        <v/>
      </c>
      <c r="E80">
        <f>""</f>
        <v/>
      </c>
      <c r="G80">
        <f>""</f>
        <v/>
      </c>
      <c r="H80">
        <f>""</f>
        <v/>
      </c>
      <c r="I80">
        <f>""</f>
        <v/>
      </c>
      <c r="J80">
        <f>""</f>
        <v/>
      </c>
    </row>
    <row r="81">
      <c r="B81">
        <f>""</f>
        <v/>
      </c>
      <c r="C81">
        <f>""</f>
        <v/>
      </c>
      <c r="D81">
        <f>""</f>
        <v/>
      </c>
      <c r="E81">
        <f>""</f>
        <v/>
      </c>
      <c r="G81">
        <f>""</f>
        <v/>
      </c>
      <c r="H81">
        <f>""</f>
        <v/>
      </c>
      <c r="I81">
        <f>""</f>
        <v/>
      </c>
      <c r="J81">
        <f>""</f>
        <v/>
      </c>
    </row>
    <row r="82">
      <c r="B82">
        <f>""</f>
        <v/>
      </c>
      <c r="C82">
        <f>""</f>
        <v/>
      </c>
      <c r="D82">
        <f>""</f>
        <v/>
      </c>
      <c r="E82">
        <f>""</f>
        <v/>
      </c>
      <c r="G82">
        <f>""</f>
        <v/>
      </c>
      <c r="H82">
        <f>""</f>
        <v/>
      </c>
      <c r="I82">
        <f>""</f>
        <v/>
      </c>
      <c r="J82">
        <f>""</f>
        <v/>
      </c>
    </row>
    <row r="83">
      <c r="B83">
        <f>""</f>
        <v/>
      </c>
      <c r="C83">
        <f>""</f>
        <v/>
      </c>
      <c r="D83">
        <f>""</f>
        <v/>
      </c>
      <c r="E83">
        <f>""</f>
        <v/>
      </c>
      <c r="G83">
        <f>""</f>
        <v/>
      </c>
      <c r="H83">
        <f>""</f>
        <v/>
      </c>
      <c r="I83">
        <f>""</f>
        <v/>
      </c>
      <c r="J83">
        <f>""</f>
        <v/>
      </c>
    </row>
    <row r="84">
      <c r="B84">
        <f>""</f>
        <v/>
      </c>
      <c r="C84">
        <f>""</f>
        <v/>
      </c>
      <c r="D84">
        <f>""</f>
        <v/>
      </c>
      <c r="E84">
        <f>""</f>
        <v/>
      </c>
      <c r="G84">
        <f>""</f>
        <v/>
      </c>
      <c r="H84">
        <f>""</f>
        <v/>
      </c>
      <c r="I84">
        <f>""</f>
        <v/>
      </c>
      <c r="J84">
        <f>""</f>
        <v/>
      </c>
    </row>
    <row r="85">
      <c r="B85">
        <f>""</f>
        <v/>
      </c>
      <c r="C85">
        <f>""</f>
        <v/>
      </c>
      <c r="D85">
        <f>""</f>
        <v/>
      </c>
      <c r="E85">
        <f>""</f>
        <v/>
      </c>
      <c r="G85">
        <f>""</f>
        <v/>
      </c>
      <c r="H85">
        <f>""</f>
        <v/>
      </c>
      <c r="I85">
        <f>""</f>
        <v/>
      </c>
      <c r="J85">
        <f>""</f>
        <v/>
      </c>
    </row>
    <row r="86">
      <c r="B86">
        <f>""</f>
        <v/>
      </c>
      <c r="C86">
        <f>""</f>
        <v/>
      </c>
      <c r="D86">
        <f>""</f>
        <v/>
      </c>
      <c r="E86">
        <f>""</f>
        <v/>
      </c>
      <c r="G86">
        <f>""</f>
        <v/>
      </c>
      <c r="H86">
        <f>""</f>
        <v/>
      </c>
      <c r="I86">
        <f>""</f>
        <v/>
      </c>
      <c r="J86">
        <f>""</f>
        <v/>
      </c>
    </row>
    <row r="87">
      <c r="B87">
        <f>""</f>
        <v/>
      </c>
      <c r="C87">
        <f>""</f>
        <v/>
      </c>
      <c r="D87">
        <f>""</f>
        <v/>
      </c>
      <c r="E87">
        <f>""</f>
        <v/>
      </c>
      <c r="G87">
        <f>""</f>
        <v/>
      </c>
      <c r="H87">
        <f>""</f>
        <v/>
      </c>
      <c r="I87">
        <f>""</f>
        <v/>
      </c>
      <c r="J87">
        <f>""</f>
        <v/>
      </c>
    </row>
    <row r="88">
      <c r="B88">
        <f>""</f>
        <v/>
      </c>
      <c r="C88">
        <f>""</f>
        <v/>
      </c>
      <c r="D88">
        <f>""</f>
        <v/>
      </c>
      <c r="E88">
        <f>""</f>
        <v/>
      </c>
      <c r="G88">
        <f>""</f>
        <v/>
      </c>
      <c r="H88">
        <f>""</f>
        <v/>
      </c>
      <c r="I88">
        <f>""</f>
        <v/>
      </c>
      <c r="J88">
        <f>""</f>
        <v/>
      </c>
    </row>
    <row r="89">
      <c r="B89">
        <f>""</f>
        <v/>
      </c>
      <c r="C89">
        <f>""</f>
        <v/>
      </c>
      <c r="D89">
        <f>""</f>
        <v/>
      </c>
      <c r="E89">
        <f>""</f>
        <v/>
      </c>
      <c r="G89">
        <f>""</f>
        <v/>
      </c>
      <c r="H89">
        <f>""</f>
        <v/>
      </c>
      <c r="I89">
        <f>""</f>
        <v/>
      </c>
      <c r="J89">
        <f>""</f>
        <v/>
      </c>
    </row>
    <row r="90">
      <c r="B90">
        <f>""</f>
        <v/>
      </c>
      <c r="C90">
        <f>""</f>
        <v/>
      </c>
      <c r="D90">
        <f>""</f>
        <v/>
      </c>
      <c r="E90">
        <f>""</f>
        <v/>
      </c>
      <c r="G90">
        <f>""</f>
        <v/>
      </c>
      <c r="H90">
        <f>""</f>
        <v/>
      </c>
      <c r="I90">
        <f>""</f>
        <v/>
      </c>
      <c r="J90">
        <f>""</f>
        <v/>
      </c>
    </row>
    <row r="91">
      <c r="B91">
        <f>""</f>
        <v/>
      </c>
      <c r="C91">
        <f>""</f>
        <v/>
      </c>
      <c r="D91">
        <f>""</f>
        <v/>
      </c>
      <c r="E91">
        <f>""</f>
        <v/>
      </c>
      <c r="G91">
        <f>""</f>
        <v/>
      </c>
      <c r="H91">
        <f>""</f>
        <v/>
      </c>
      <c r="I91">
        <f>""</f>
        <v/>
      </c>
      <c r="J91">
        <f>""</f>
        <v/>
      </c>
    </row>
    <row r="92">
      <c r="B92">
        <f>""</f>
        <v/>
      </c>
      <c r="C92">
        <f>""</f>
        <v/>
      </c>
      <c r="D92">
        <f>""</f>
        <v/>
      </c>
      <c r="E92">
        <f>""</f>
        <v/>
      </c>
      <c r="G92">
        <f>""</f>
        <v/>
      </c>
      <c r="H92">
        <f>""</f>
        <v/>
      </c>
      <c r="I92">
        <f>""</f>
        <v/>
      </c>
      <c r="J92">
        <f>""</f>
        <v/>
      </c>
    </row>
    <row r="93">
      <c r="B93">
        <f>""</f>
        <v/>
      </c>
      <c r="C93">
        <f>""</f>
        <v/>
      </c>
      <c r="D93">
        <f>""</f>
        <v/>
      </c>
      <c r="E93">
        <f>""</f>
        <v/>
      </c>
      <c r="G93">
        <f>""</f>
        <v/>
      </c>
      <c r="H93">
        <f>""</f>
        <v/>
      </c>
      <c r="I93">
        <f>""</f>
        <v/>
      </c>
      <c r="J93">
        <f>""</f>
        <v/>
      </c>
    </row>
    <row r="94">
      <c r="B94">
        <f>""</f>
        <v/>
      </c>
      <c r="C94">
        <f>""</f>
        <v/>
      </c>
      <c r="D94">
        <f>""</f>
        <v/>
      </c>
      <c r="E94">
        <f>""</f>
        <v/>
      </c>
      <c r="G94">
        <f>""</f>
        <v/>
      </c>
      <c r="H94">
        <f>""</f>
        <v/>
      </c>
      <c r="I94">
        <f>""</f>
        <v/>
      </c>
      <c r="J94">
        <f>""</f>
        <v/>
      </c>
    </row>
    <row r="95">
      <c r="B95">
        <f>""</f>
        <v/>
      </c>
      <c r="C95">
        <f>""</f>
        <v/>
      </c>
      <c r="D95">
        <f>""</f>
        <v/>
      </c>
      <c r="E95">
        <f>""</f>
        <v/>
      </c>
      <c r="G95">
        <f>""</f>
        <v/>
      </c>
      <c r="H95">
        <f>""</f>
        <v/>
      </c>
      <c r="I95">
        <f>""</f>
        <v/>
      </c>
      <c r="J95">
        <f>""</f>
        <v/>
      </c>
    </row>
    <row r="96">
      <c r="B96">
        <f>""</f>
        <v/>
      </c>
      <c r="C96">
        <f>""</f>
        <v/>
      </c>
      <c r="D96">
        <f>""</f>
        <v/>
      </c>
      <c r="E96">
        <f>""</f>
        <v/>
      </c>
      <c r="G96">
        <f>""</f>
        <v/>
      </c>
      <c r="H96">
        <f>""</f>
        <v/>
      </c>
      <c r="I96">
        <f>""</f>
        <v/>
      </c>
      <c r="J96">
        <f>""</f>
        <v/>
      </c>
    </row>
    <row r="97">
      <c r="B97">
        <f>""</f>
        <v/>
      </c>
      <c r="C97">
        <f>""</f>
        <v/>
      </c>
      <c r="D97">
        <f>""</f>
        <v/>
      </c>
      <c r="E97">
        <f>""</f>
        <v/>
      </c>
      <c r="G97">
        <f>""</f>
        <v/>
      </c>
      <c r="H97">
        <f>""</f>
        <v/>
      </c>
      <c r="I97">
        <f>""</f>
        <v/>
      </c>
      <c r="J97">
        <f>""</f>
        <v/>
      </c>
    </row>
    <row r="98">
      <c r="B98">
        <f>""</f>
        <v/>
      </c>
      <c r="C98">
        <f>""</f>
        <v/>
      </c>
      <c r="D98">
        <f>""</f>
        <v/>
      </c>
      <c r="E98">
        <f>""</f>
        <v/>
      </c>
      <c r="G98">
        <f>""</f>
        <v/>
      </c>
      <c r="H98">
        <f>""</f>
        <v/>
      </c>
      <c r="I98">
        <f>""</f>
        <v/>
      </c>
      <c r="J98">
        <f>""</f>
        <v/>
      </c>
    </row>
    <row r="99">
      <c r="B99">
        <f>""</f>
        <v/>
      </c>
      <c r="C99">
        <f>""</f>
        <v/>
      </c>
      <c r="D99">
        <f>""</f>
        <v/>
      </c>
      <c r="E99">
        <f>""</f>
        <v/>
      </c>
      <c r="G99">
        <f>""</f>
        <v/>
      </c>
      <c r="H99">
        <f>""</f>
        <v/>
      </c>
      <c r="I99">
        <f>""</f>
        <v/>
      </c>
      <c r="J99">
        <f>""</f>
        <v/>
      </c>
    </row>
    <row r="100">
      <c r="B100">
        <f>""</f>
        <v/>
      </c>
      <c r="C100">
        <f>""</f>
        <v/>
      </c>
      <c r="D100">
        <f>""</f>
        <v/>
      </c>
      <c r="E100">
        <f>""</f>
        <v/>
      </c>
      <c r="G100">
        <f>""</f>
        <v/>
      </c>
      <c r="H100">
        <f>""</f>
        <v/>
      </c>
      <c r="I100">
        <f>""</f>
        <v/>
      </c>
      <c r="J100">
        <f>""</f>
        <v/>
      </c>
    </row>
    <row r="101">
      <c r="B101">
        <f>""</f>
        <v/>
      </c>
      <c r="C101">
        <f>""</f>
        <v/>
      </c>
      <c r="D101">
        <f>""</f>
        <v/>
      </c>
      <c r="E101">
        <f>""</f>
        <v/>
      </c>
      <c r="G101">
        <f>""</f>
        <v/>
      </c>
      <c r="H101">
        <f>""</f>
        <v/>
      </c>
      <c r="I101">
        <f>""</f>
        <v/>
      </c>
      <c r="J101">
        <f>""</f>
        <v/>
      </c>
    </row>
  </sheetData>
  <mergeCells count="19">
    <mergeCell ref="C6:D6"/>
    <mergeCell ref="A6:B6"/>
    <mergeCell ref="A2:I2"/>
    <mergeCell ref="C10:D10"/>
    <mergeCell ref="A7:B7"/>
    <mergeCell ref="G7:H7"/>
    <mergeCell ref="E10:F10"/>
    <mergeCell ref="G10:H10"/>
    <mergeCell ref="G6:H6"/>
    <mergeCell ref="C9:D9"/>
    <mergeCell ref="E9:F9"/>
    <mergeCell ref="A4:I4"/>
    <mergeCell ref="E6:F6"/>
    <mergeCell ref="C7:D7"/>
    <mergeCell ref="E7:F7"/>
    <mergeCell ref="A10:B10"/>
    <mergeCell ref="A1:I1"/>
    <mergeCell ref="A9:B9"/>
    <mergeCell ref="G9:H9"/>
  </mergeCells>
  <conditionalFormatting sqref="C7:D7">
    <cfRule type="cellIs" priority="1" operator="greaterThan" dxfId="0">
      <formula>0</formula>
    </cfRule>
  </conditionalFormatting>
  <conditionalFormatting sqref="E7:F7">
    <cfRule type="cellIs" priority="2" operator="greaterThan" dxfId="1">
      <formula>0</formula>
    </cfRule>
  </conditionalFormatting>
  <conditionalFormatting sqref="A7:B7">
    <cfRule type="cellIs" priority="3" operator="equal" dxfId="2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505"/>
  <sheetViews>
    <sheetView zoomScale="70" zoomScaleNormal="7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5" customWidth="1" min="5" max="5"/>
    <col width="22" customWidth="1" min="6" max="6"/>
    <col width="12" customWidth="1" min="7" max="7"/>
    <col width="20" customWidth="1" min="8" max="8"/>
    <col width="18" customWidth="1" min="9" max="9"/>
    <col width="23" customWidth="1" min="10" max="10"/>
    <col width="42" customWidth="1" min="11" max="11"/>
    <col width="45" customWidth="1" min="12" max="12"/>
    <col width="23" customWidth="1" min="13" max="13"/>
    <col width="22" customWidth="1" min="14" max="14"/>
    <col width="18" customWidth="1" min="15" max="15"/>
    <col width="18" customWidth="1" min="16" max="16"/>
    <col width="19" customWidth="1" min="17" max="17"/>
    <col width="20" customWidth="1" min="18" max="18"/>
    <col width="19" customWidth="1" min="19" max="19"/>
    <col width="22" customWidth="1" min="20" max="20"/>
    <col width="40" customWidth="1" min="21" max="21"/>
    <col width="14" customWidth="1" min="22" max="22"/>
    <col width="14" customWidth="1" min="23" max="23"/>
    <col width="14" customWidth="1" min="24" max="24"/>
    <col width="16" customWidth="1" min="25" max="25"/>
    <col width="29" customWidth="1" min="26" max="26"/>
  </cols>
  <sheetData>
    <row r="1">
      <c r="A1" s="1" t="inlineStr">
        <is>
          <t>Front Desk Shift Log</t>
        </is>
      </c>
    </row>
    <row r="2">
      <c r="A2" s="18" t="inlineStr">
        <is>
          <t>Enter one row for each issue, request, exception, or handoff item. Update the same row until the item is closed.</t>
        </is>
      </c>
    </row>
    <row r="3">
      <c r="A3" s="19" t="inlineStr">
        <is>
          <t>Gold cells are editable. Gray cells contain formulas. Do not enter sensitive personal, payment card, identification, medical, or access-code information.</t>
        </is>
      </c>
    </row>
    <row r="5" ht="34" customHeight="1">
      <c r="A5" s="20" t="inlineStr">
        <is>
          <t>Entry ID</t>
        </is>
      </c>
      <c r="B5" s="20" t="inlineStr">
        <is>
          <t>Date Opened</t>
        </is>
      </c>
      <c r="C5" s="20" t="inlineStr">
        <is>
          <t>Time Opened</t>
        </is>
      </c>
      <c r="D5" s="20" t="inlineStr">
        <is>
          <t>Shift</t>
        </is>
      </c>
      <c r="E5" s="20" t="inlineStr">
        <is>
          <t>Logged By</t>
        </is>
      </c>
      <c r="F5" s="20" t="inlineStr">
        <is>
          <t>Category</t>
        </is>
      </c>
      <c r="G5" s="20" t="inlineStr">
        <is>
          <t>Priority</t>
        </is>
      </c>
      <c r="H5" s="20" t="inlineStr">
        <is>
          <t>Guest Name</t>
        </is>
      </c>
      <c r="I5" s="20" t="inlineStr">
        <is>
          <t>Room or Area</t>
        </is>
      </c>
      <c r="J5" s="20" t="inlineStr">
        <is>
          <t>PMS or System Reference</t>
        </is>
      </c>
      <c r="K5" s="20" t="inlineStr">
        <is>
          <t>Short Description</t>
        </is>
      </c>
      <c r="L5" s="20" t="inlineStr">
        <is>
          <t>Action Taken</t>
        </is>
      </c>
      <c r="M5" s="20" t="inlineStr">
        <is>
          <t>Assigned Department</t>
        </is>
      </c>
      <c r="N5" s="20" t="inlineStr">
        <is>
          <t>Assigned To</t>
        </is>
      </c>
      <c r="O5" s="20" t="inlineStr">
        <is>
          <t>Follow-Up Due Date</t>
        </is>
      </c>
      <c r="P5" s="20" t="inlineStr">
        <is>
          <t>Follow-Up Due Time</t>
        </is>
      </c>
      <c r="Q5" s="20" t="inlineStr">
        <is>
          <t>Status</t>
        </is>
      </c>
      <c r="R5" s="20" t="inlineStr">
        <is>
          <t>Guest Contact Needed</t>
        </is>
      </c>
      <c r="S5" s="20" t="inlineStr">
        <is>
          <t>Next Shift Handoff</t>
        </is>
      </c>
      <c r="T5" s="20" t="inlineStr">
        <is>
          <t>Estimated Guest Recovery Cost</t>
        </is>
      </c>
      <c r="U5" s="20" t="inlineStr">
        <is>
          <t>Resolution Details</t>
        </is>
      </c>
      <c r="V5" s="20" t="inlineStr">
        <is>
          <t>Date Closed</t>
        </is>
      </c>
      <c r="W5" s="20" t="inlineStr">
        <is>
          <t>Time Closed</t>
        </is>
      </c>
      <c r="X5" s="20" t="inlineStr">
        <is>
          <t>Age in Hours</t>
        </is>
      </c>
      <c r="Y5" s="20" t="inlineStr">
        <is>
          <t>Overdue Flag</t>
        </is>
      </c>
      <c r="Z5" s="20" t="inlineStr">
        <is>
          <t>Data Check</t>
        </is>
      </c>
    </row>
    <row r="6">
      <c r="A6" s="21" t="inlineStr">
        <is>
          <t>FD-2026-001</t>
        </is>
      </c>
      <c r="B6" s="42" t="n">
        <v>46267</v>
      </c>
      <c r="C6" s="23" t="n">
        <v>0.7569444444444444</v>
      </c>
      <c r="D6" s="21" t="inlineStr">
        <is>
          <t>Evening</t>
        </is>
      </c>
      <c r="E6" s="21" t="inlineStr">
        <is>
          <t>Sam R.</t>
        </is>
      </c>
      <c r="F6" s="21" t="inlineStr">
        <is>
          <t>Maintenance</t>
        </is>
      </c>
      <c r="G6" s="21" t="inlineStr">
        <is>
          <t>High</t>
        </is>
      </c>
      <c r="H6" s="21" t="inlineStr">
        <is>
          <t>Jamie Parker</t>
        </is>
      </c>
      <c r="I6" s="21" t="inlineStr">
        <is>
          <t>318</t>
        </is>
      </c>
      <c r="J6" s="21" t="inlineStr">
        <is>
          <t>WO-7318</t>
        </is>
      </c>
      <c r="K6" s="24" t="inlineStr">
        <is>
          <t>Guest reported that the room heating unit was not warming the room.</t>
        </is>
      </c>
      <c r="L6" s="24" t="inlineStr">
        <is>
          <t>Delivered a portable heater and contacted maintenance.</t>
        </is>
      </c>
      <c r="M6" s="21" t="inlineStr">
        <is>
          <t>Maintenance</t>
        </is>
      </c>
      <c r="N6" s="21" t="inlineStr">
        <is>
          <t>Engineer on Duty</t>
        </is>
      </c>
      <c r="O6" s="42" t="n">
        <v>46268</v>
      </c>
      <c r="P6" s="23" t="n">
        <v>0.375</v>
      </c>
      <c r="Q6" s="21" t="inlineStr">
        <is>
          <t>In Progress</t>
        </is>
      </c>
      <c r="R6" s="21" t="inlineStr">
        <is>
          <t>Yes</t>
        </is>
      </c>
      <c r="S6" s="21" t="inlineStr">
        <is>
          <t>Yes</t>
        </is>
      </c>
      <c r="T6" s="43" t="n">
        <v>0</v>
      </c>
      <c r="U6" s="24" t="inlineStr"/>
      <c r="V6" s="42" t="n"/>
      <c r="W6" s="23" t="n"/>
      <c r="X6" s="26">
        <f>IF(A6="","",MAX(0,24*(IF(ISNUMBER(V6),V6+IF(ISNUMBER(W6),W6,0),NOW())-(IF(ISNUMBER(B6),B6,TODAY())+IF(ISNUMBER(C6),C6,0)))))</f>
        <v/>
      </c>
      <c r="Y6" s="27">
        <f>IF(A6="","",IF(Q6="Closed","Closed",IF(AND(ISNUMBER(O6),NOW()&gt;O6+IF(ISNUMBER(P6),P6,0)),"Overdue",IF(AND(NOT(ISNUMBER(O6)),X6&gt;'Lists and Settings'!$B$7),"Overdue","On Track"))))</f>
        <v/>
      </c>
      <c r="Z6" s="28">
        <f>IF(A6="","",IF(NOT(ISNUMBER(B6)),"Missing date opened",IF(D6="","Missing shift",IF(K6="","Missing description",IF(M6="","Missing assigned department",IF(AND(Q6="Closed",U6=""),"Closed without resolution",IF(AND(Q6="Closed",NOT(ISNUMBER(V6))),"Closed without close date",IF(AND(ISNUMBER(V6),ISNUMBER(B6),V6&lt;B6),"Close date before open date",IF(AND(S6="Yes",N6=""),"Handoff needs assignment",IF(AND(R6="Yes",Q6&lt;&gt;"Closed",NOT(ISNUMBER(O6))),"Guest follow-up needs due date","OK"))))))))))</f>
        <v/>
      </c>
    </row>
    <row r="7">
      <c r="A7" s="21" t="inlineStr">
        <is>
          <t>FD-2026-002</t>
        </is>
      </c>
      <c r="B7" s="42" t="n">
        <v>46268</v>
      </c>
      <c r="C7" s="23" t="n">
        <v>0.6909722222222222</v>
      </c>
      <c r="D7" s="21" t="inlineStr">
        <is>
          <t>Evening</t>
        </is>
      </c>
      <c r="E7" s="21" t="inlineStr">
        <is>
          <t>Dana K.</t>
        </is>
      </c>
      <c r="F7" s="21" t="inlineStr">
        <is>
          <t>Billing or Payment</t>
        </is>
      </c>
      <c r="G7" s="21" t="inlineStr">
        <is>
          <t>Normal</t>
        </is>
      </c>
      <c r="H7" s="21" t="inlineStr">
        <is>
          <t>Morgan Lee</t>
        </is>
      </c>
      <c r="I7" s="21" t="inlineStr">
        <is>
          <t>126</t>
        </is>
      </c>
      <c r="J7" s="21" t="inlineStr">
        <is>
          <t>FOL-68421</t>
        </is>
      </c>
      <c r="K7" s="24" t="inlineStr">
        <is>
          <t>Guest questioned a duplicate incidental authorization.</t>
        </is>
      </c>
      <c r="L7" s="24" t="inlineStr">
        <is>
          <t>Reviewed the folio and submitted the reference for manual review.</t>
        </is>
      </c>
      <c r="M7" s="21" t="inlineStr">
        <is>
          <t>Accounting</t>
        </is>
      </c>
      <c r="N7" s="21" t="inlineStr">
        <is>
          <t>Accounting Manager</t>
        </is>
      </c>
      <c r="O7" s="42" t="n">
        <v>46269</v>
      </c>
      <c r="P7" s="23" t="n">
        <v>0.5</v>
      </c>
      <c r="Q7" s="21" t="inlineStr">
        <is>
          <t>Waiting on Vendor</t>
        </is>
      </c>
      <c r="R7" s="21" t="inlineStr">
        <is>
          <t>Yes</t>
        </is>
      </c>
      <c r="S7" s="21" t="inlineStr">
        <is>
          <t>Yes</t>
        </is>
      </c>
      <c r="T7" s="43" t="n">
        <v>0</v>
      </c>
      <c r="U7" s="24" t="inlineStr"/>
      <c r="V7" s="42" t="n"/>
      <c r="W7" s="23" t="n"/>
      <c r="X7" s="26">
        <f>IF(A7="","",MAX(0,24*(IF(ISNUMBER(V7),V7+IF(ISNUMBER(W7),W7,0),NOW())-(IF(ISNUMBER(B7),B7,TODAY())+IF(ISNUMBER(C7),C7,0)))))</f>
        <v/>
      </c>
      <c r="Y7" s="27">
        <f>IF(A7="","",IF(Q7="Closed","Closed",IF(AND(ISNUMBER(O7),NOW()&gt;O7+IF(ISNUMBER(P7),P7,0)),"Overdue",IF(AND(NOT(ISNUMBER(O7)),X7&gt;'Lists and Settings'!$B$7),"Overdue","On Track"))))</f>
        <v/>
      </c>
      <c r="Z7" s="28">
        <f>IF(A7="","",IF(NOT(ISNUMBER(B7)),"Missing date opened",IF(D7="","Missing shift",IF(K7="","Missing description",IF(M7="","Missing assigned department",IF(AND(Q7="Closed",U7=""),"Closed without resolution",IF(AND(Q7="Closed",NOT(ISNUMBER(V7))),"Closed without close date",IF(AND(ISNUMBER(V7),ISNUMBER(B7),V7&lt;B7),"Close date before open date",IF(AND(S7="Yes",N7=""),"Handoff needs assignment",IF(AND(R7="Yes",Q7&lt;&gt;"Closed",NOT(ISNUMBER(O7))),"Guest follow-up needs due date","OK"))))))))))</f>
        <v/>
      </c>
    </row>
    <row r="8">
      <c r="A8" s="21" t="inlineStr">
        <is>
          <t>FD-2026-003</t>
        </is>
      </c>
      <c r="B8" s="42" t="n">
        <v>46269</v>
      </c>
      <c r="C8" s="23" t="n">
        <v>0.4305555555555556</v>
      </c>
      <c r="D8" s="21" t="inlineStr">
        <is>
          <t>Morning</t>
        </is>
      </c>
      <c r="E8" s="21" t="inlineStr">
        <is>
          <t>Jordan M.</t>
        </is>
      </c>
      <c r="F8" s="21" t="inlineStr">
        <is>
          <t>Lost and Found</t>
        </is>
      </c>
      <c r="G8" s="21" t="inlineStr">
        <is>
          <t>Normal</t>
        </is>
      </c>
      <c r="H8" s="21" t="inlineStr"/>
      <c r="I8" s="21" t="inlineStr">
        <is>
          <t>Lobby</t>
        </is>
      </c>
      <c r="J8" s="21" t="inlineStr">
        <is>
          <t>LF-26091</t>
        </is>
      </c>
      <c r="K8" s="24" t="inlineStr">
        <is>
          <t>Black winter glove found near the lobby fireplace.</t>
        </is>
      </c>
      <c r="L8" s="24" t="inlineStr">
        <is>
          <t>Tagged the item and placed it in the secured lost-and-found cabinet.</t>
        </is>
      </c>
      <c r="M8" s="21" t="inlineStr">
        <is>
          <t>Security</t>
        </is>
      </c>
      <c r="N8" s="21" t="inlineStr">
        <is>
          <t>Security Desk</t>
        </is>
      </c>
      <c r="O8" s="42" t="n">
        <v>46272</v>
      </c>
      <c r="P8" s="23" t="n">
        <v>0.4166666666666667</v>
      </c>
      <c r="Q8" s="21" t="inlineStr">
        <is>
          <t>Monitoring</t>
        </is>
      </c>
      <c r="R8" s="21" t="inlineStr">
        <is>
          <t>No</t>
        </is>
      </c>
      <c r="S8" s="21" t="inlineStr">
        <is>
          <t>No</t>
        </is>
      </c>
      <c r="T8" s="43" t="n">
        <v>0</v>
      </c>
      <c r="U8" s="24" t="inlineStr"/>
      <c r="V8" s="42" t="n"/>
      <c r="W8" s="23" t="n"/>
      <c r="X8" s="26">
        <f>IF(A8="","",MAX(0,24*(IF(ISNUMBER(V8),V8+IF(ISNUMBER(W8),W8,0),NOW())-(IF(ISNUMBER(B8),B8,TODAY())+IF(ISNUMBER(C8),C8,0)))))</f>
        <v/>
      </c>
      <c r="Y8" s="27">
        <f>IF(A8="","",IF(Q8="Closed","Closed",IF(AND(ISNUMBER(O8),NOW()&gt;O8+IF(ISNUMBER(P8),P8,0)),"Overdue",IF(AND(NOT(ISNUMBER(O8)),X8&gt;'Lists and Settings'!$B$7),"Overdue","On Track"))))</f>
        <v/>
      </c>
      <c r="Z8" s="28">
        <f>IF(A8="","",IF(NOT(ISNUMBER(B8)),"Missing date opened",IF(D8="","Missing shift",IF(K8="","Missing description",IF(M8="","Missing assigned department",IF(AND(Q8="Closed",U8=""),"Closed without resolution",IF(AND(Q8="Closed",NOT(ISNUMBER(V8))),"Closed without close date",IF(AND(ISNUMBER(V8),ISNUMBER(B8),V8&lt;B8),"Close date before open date",IF(AND(S8="Yes",N8=""),"Handoff needs assignment",IF(AND(R8="Yes",Q8&lt;&gt;"Closed",NOT(ISNUMBER(O8))),"Guest follow-up needs due date","OK"))))))))))</f>
        <v/>
      </c>
    </row>
    <row r="9">
      <c r="A9" s="21" t="inlineStr">
        <is>
          <t>FD-2026-004</t>
        </is>
      </c>
      <c r="B9" s="42" t="n">
        <v>46269</v>
      </c>
      <c r="C9" s="23" t="n">
        <v>0.9652777777777778</v>
      </c>
      <c r="D9" s="21" t="inlineStr">
        <is>
          <t>Overnight</t>
        </is>
      </c>
      <c r="E9" s="21" t="inlineStr">
        <is>
          <t>Chris T.</t>
        </is>
      </c>
      <c r="F9" s="21" t="inlineStr">
        <is>
          <t>Safety or Security</t>
        </is>
      </c>
      <c r="G9" s="21" t="inlineStr">
        <is>
          <t>Critical</t>
        </is>
      </c>
      <c r="H9" s="21" t="inlineStr"/>
      <c r="I9" s="21" t="inlineStr">
        <is>
          <t>North Stairwell</t>
        </is>
      </c>
      <c r="J9" s="21" t="inlineStr">
        <is>
          <t>WO-7455</t>
        </is>
      </c>
      <c r="K9" s="24" t="inlineStr">
        <is>
          <t>Exit door did not latch after closing.</t>
        </is>
      </c>
      <c r="L9" s="24" t="inlineStr">
        <is>
          <t>Secured the area and notified the manager and maintenance.</t>
        </is>
      </c>
      <c r="M9" s="21" t="inlineStr">
        <is>
          <t>Management</t>
        </is>
      </c>
      <c r="N9" s="21" t="inlineStr">
        <is>
          <t>Manager on Duty</t>
        </is>
      </c>
      <c r="O9" s="42" t="n">
        <v>46270</v>
      </c>
      <c r="P9" s="23" t="n">
        <v>0.3333333333333333</v>
      </c>
      <c r="Q9" s="21" t="inlineStr">
        <is>
          <t>In Progress</t>
        </is>
      </c>
      <c r="R9" s="21" t="inlineStr">
        <is>
          <t>No</t>
        </is>
      </c>
      <c r="S9" s="21" t="inlineStr">
        <is>
          <t>Yes</t>
        </is>
      </c>
      <c r="T9" s="43" t="n">
        <v>0</v>
      </c>
      <c r="U9" s="24" t="inlineStr"/>
      <c r="V9" s="42" t="n"/>
      <c r="W9" s="23" t="n"/>
      <c r="X9" s="26">
        <f>IF(A9="","",MAX(0,24*(IF(ISNUMBER(V9),V9+IF(ISNUMBER(W9),W9,0),NOW())-(IF(ISNUMBER(B9),B9,TODAY())+IF(ISNUMBER(C9),C9,0)))))</f>
        <v/>
      </c>
      <c r="Y9" s="27">
        <f>IF(A9="","",IF(Q9="Closed","Closed",IF(AND(ISNUMBER(O9),NOW()&gt;O9+IF(ISNUMBER(P9),P9,0)),"Overdue",IF(AND(NOT(ISNUMBER(O9)),X9&gt;'Lists and Settings'!$B$7),"Overdue","On Track"))))</f>
        <v/>
      </c>
      <c r="Z9" s="28">
        <f>IF(A9="","",IF(NOT(ISNUMBER(B9)),"Missing date opened",IF(D9="","Missing shift",IF(K9="","Missing description",IF(M9="","Missing assigned department",IF(AND(Q9="Closed",U9=""),"Closed without resolution",IF(AND(Q9="Closed",NOT(ISNUMBER(V9))),"Closed without close date",IF(AND(ISNUMBER(V9),ISNUMBER(B9),V9&lt;B9),"Close date before open date",IF(AND(S9="Yes",N9=""),"Handoff needs assignment",IF(AND(R9="Yes",Q9&lt;&gt;"Closed",NOT(ISNUMBER(O9))),"Guest follow-up needs due date","OK"))))))))))</f>
        <v/>
      </c>
    </row>
    <row r="10">
      <c r="A10" s="21" t="inlineStr">
        <is>
          <t>FD-2026-005</t>
        </is>
      </c>
      <c r="B10" s="42" t="n">
        <v>46270</v>
      </c>
      <c r="C10" s="23" t="n">
        <v>0.3506944444444444</v>
      </c>
      <c r="D10" s="21" t="inlineStr">
        <is>
          <t>Morning</t>
        </is>
      </c>
      <c r="E10" s="21" t="inlineStr">
        <is>
          <t>Morgan S.</t>
        </is>
      </c>
      <c r="F10" s="21" t="inlineStr">
        <is>
          <t>Group or Event</t>
        </is>
      </c>
      <c r="G10" s="21" t="inlineStr">
        <is>
          <t>Normal</t>
        </is>
      </c>
      <c r="H10" s="21" t="inlineStr"/>
      <c r="I10" s="21" t="inlineStr">
        <is>
          <t>Ballroom Foyer</t>
        </is>
      </c>
      <c r="J10" s="21" t="inlineStr">
        <is>
          <t>EVT-26117</t>
        </is>
      </c>
      <c r="K10" s="24" t="inlineStr">
        <is>
          <t>Event organizer requested updated directional signage before guest arrival.</t>
        </is>
      </c>
      <c r="L10" s="24" t="inlineStr">
        <is>
          <t>Confirmed the requested wording and sent the update to the sales coordinator.</t>
        </is>
      </c>
      <c r="M10" s="21" t="inlineStr">
        <is>
          <t>Sales</t>
        </is>
      </c>
      <c r="N10" s="21" t="inlineStr">
        <is>
          <t>Event Sales Coordinator</t>
        </is>
      </c>
      <c r="O10" s="42" t="n">
        <v>46270</v>
      </c>
      <c r="P10" s="23" t="n">
        <v>0.5833333333333334</v>
      </c>
      <c r="Q10" s="21" t="inlineStr">
        <is>
          <t>Open</t>
        </is>
      </c>
      <c r="R10" s="21" t="inlineStr">
        <is>
          <t>No</t>
        </is>
      </c>
      <c r="S10" s="21" t="inlineStr">
        <is>
          <t>No</t>
        </is>
      </c>
      <c r="T10" s="43" t="n">
        <v>0</v>
      </c>
      <c r="U10" s="24" t="inlineStr"/>
      <c r="V10" s="42" t="n"/>
      <c r="W10" s="23" t="n"/>
      <c r="X10" s="26">
        <f>IF(A10="","",MAX(0,24*(IF(ISNUMBER(V10),V10+IF(ISNUMBER(W10),W10,0),NOW())-(IF(ISNUMBER(B10),B10,TODAY())+IF(ISNUMBER(C10),C10,0)))))</f>
        <v/>
      </c>
      <c r="Y10" s="27">
        <f>IF(A10="","",IF(Q10="Closed","Closed",IF(AND(ISNUMBER(O10),NOW()&gt;O10+IF(ISNUMBER(P10),P10,0)),"Overdue",IF(AND(NOT(ISNUMBER(O10)),X10&gt;'Lists and Settings'!$B$7),"Overdue","On Track"))))</f>
        <v/>
      </c>
      <c r="Z10" s="28">
        <f>IF(A10="","",IF(NOT(ISNUMBER(B10)),"Missing date opened",IF(D10="","Missing shift",IF(K10="","Missing description",IF(M10="","Missing assigned department",IF(AND(Q10="Closed",U10=""),"Closed without resolution",IF(AND(Q10="Closed",NOT(ISNUMBER(V10))),"Closed without close date",IF(AND(ISNUMBER(V10),ISNUMBER(B10),V10&lt;B10),"Close date before open date",IF(AND(S10="Yes",N10=""),"Handoff needs assignment",IF(AND(R10="Yes",Q10&lt;&gt;"Closed",NOT(ISNUMBER(O10))),"Guest follow-up needs due date","OK"))))))))))</f>
        <v/>
      </c>
    </row>
    <row r="11">
      <c r="A11" s="21" t="n"/>
      <c r="B11" s="42" t="n"/>
      <c r="C11" s="23" t="n"/>
      <c r="D11" s="21" t="n"/>
      <c r="E11" s="21" t="n"/>
      <c r="F11" s="21" t="n"/>
      <c r="G11" s="21" t="n"/>
      <c r="H11" s="21" t="n"/>
      <c r="I11" s="21" t="n"/>
      <c r="J11" s="21" t="n"/>
      <c r="K11" s="24" t="n"/>
      <c r="L11" s="24" t="n"/>
      <c r="M11" s="21" t="n"/>
      <c r="N11" s="21" t="n"/>
      <c r="O11" s="42" t="n"/>
      <c r="P11" s="23" t="n"/>
      <c r="Q11" s="21" t="n"/>
      <c r="R11" s="21" t="n"/>
      <c r="S11" s="21" t="n"/>
      <c r="T11" s="43" t="n"/>
      <c r="U11" s="24" t="n"/>
      <c r="V11" s="42" t="n"/>
      <c r="W11" s="23" t="n"/>
      <c r="X11" s="26">
        <f>IF(A11="","",MAX(0,24*(IF(ISNUMBER(V11),V11+IF(ISNUMBER(W11),W11,0),NOW())-(IF(ISNUMBER(B11),B11,TODAY())+IF(ISNUMBER(C11),C11,0)))))</f>
        <v/>
      </c>
      <c r="Y11" s="27">
        <f>IF(A11="","",IF(Q11="Closed","Closed",IF(AND(ISNUMBER(O11),NOW()&gt;O11+IF(ISNUMBER(P11),P11,0)),"Overdue",IF(AND(NOT(ISNUMBER(O11)),X11&gt;'Lists and Settings'!$B$7),"Overdue","On Track"))))</f>
        <v/>
      </c>
      <c r="Z11" s="28">
        <f>IF(A11="","",IF(NOT(ISNUMBER(B11)),"Missing date opened",IF(D11="","Missing shift",IF(K11="","Missing description",IF(M11="","Missing assigned department",IF(AND(Q11="Closed",U11=""),"Closed without resolution",IF(AND(Q11="Closed",NOT(ISNUMBER(V11))),"Closed without close date",IF(AND(ISNUMBER(V11),ISNUMBER(B11),V11&lt;B11),"Close date before open date",IF(AND(S11="Yes",N11=""),"Handoff needs assignment",IF(AND(R11="Yes",Q11&lt;&gt;"Closed",NOT(ISNUMBER(O11))),"Guest follow-up needs due date","OK"))))))))))</f>
        <v/>
      </c>
    </row>
    <row r="12">
      <c r="A12" s="21" t="n"/>
      <c r="B12" s="42" t="n"/>
      <c r="C12" s="23" t="n"/>
      <c r="D12" s="21" t="n"/>
      <c r="E12" s="21" t="n"/>
      <c r="F12" s="21" t="n"/>
      <c r="G12" s="21" t="n"/>
      <c r="H12" s="21" t="n"/>
      <c r="I12" s="21" t="n"/>
      <c r="J12" s="21" t="n"/>
      <c r="K12" s="24" t="n"/>
      <c r="L12" s="24" t="n"/>
      <c r="M12" s="21" t="n"/>
      <c r="N12" s="21" t="n"/>
      <c r="O12" s="42" t="n"/>
      <c r="P12" s="23" t="n"/>
      <c r="Q12" s="21" t="n"/>
      <c r="R12" s="21" t="n"/>
      <c r="S12" s="21" t="n"/>
      <c r="T12" s="43" t="n"/>
      <c r="U12" s="24" t="n"/>
      <c r="V12" s="42" t="n"/>
      <c r="W12" s="23" t="n"/>
      <c r="X12" s="26">
        <f>IF(A12="","",MAX(0,24*(IF(ISNUMBER(V12),V12+IF(ISNUMBER(W12),W12,0),NOW())-(IF(ISNUMBER(B12),B12,TODAY())+IF(ISNUMBER(C12),C12,0)))))</f>
        <v/>
      </c>
      <c r="Y12" s="27">
        <f>IF(A12="","",IF(Q12="Closed","Closed",IF(AND(ISNUMBER(O12),NOW()&gt;O12+IF(ISNUMBER(P12),P12,0)),"Overdue",IF(AND(NOT(ISNUMBER(O12)),X12&gt;'Lists and Settings'!$B$7),"Overdue","On Track"))))</f>
        <v/>
      </c>
      <c r="Z12" s="28">
        <f>IF(A12="","",IF(NOT(ISNUMBER(B12)),"Missing date opened",IF(D12="","Missing shift",IF(K12="","Missing description",IF(M12="","Missing assigned department",IF(AND(Q12="Closed",U12=""),"Closed without resolution",IF(AND(Q12="Closed",NOT(ISNUMBER(V12))),"Closed without close date",IF(AND(ISNUMBER(V12),ISNUMBER(B12),V12&lt;B12),"Close date before open date",IF(AND(S12="Yes",N12=""),"Handoff needs assignment",IF(AND(R12="Yes",Q12&lt;&gt;"Closed",NOT(ISNUMBER(O12))),"Guest follow-up needs due date","OK"))))))))))</f>
        <v/>
      </c>
    </row>
    <row r="13">
      <c r="A13" s="21" t="n"/>
      <c r="B13" s="42" t="n"/>
      <c r="C13" s="23" t="n"/>
      <c r="D13" s="21" t="n"/>
      <c r="E13" s="21" t="n"/>
      <c r="F13" s="21" t="n"/>
      <c r="G13" s="21" t="n"/>
      <c r="H13" s="21" t="n"/>
      <c r="I13" s="21" t="n"/>
      <c r="J13" s="21" t="n"/>
      <c r="K13" s="24" t="n"/>
      <c r="L13" s="24" t="n"/>
      <c r="M13" s="21" t="n"/>
      <c r="N13" s="21" t="n"/>
      <c r="O13" s="42" t="n"/>
      <c r="P13" s="23" t="n"/>
      <c r="Q13" s="21" t="n"/>
      <c r="R13" s="21" t="n"/>
      <c r="S13" s="21" t="n"/>
      <c r="T13" s="43" t="n"/>
      <c r="U13" s="24" t="n"/>
      <c r="V13" s="42" t="n"/>
      <c r="W13" s="23" t="n"/>
      <c r="X13" s="26">
        <f>IF(A13="","",MAX(0,24*(IF(ISNUMBER(V13),V13+IF(ISNUMBER(W13),W13,0),NOW())-(IF(ISNUMBER(B13),B13,TODAY())+IF(ISNUMBER(C13),C13,0)))))</f>
        <v/>
      </c>
      <c r="Y13" s="27">
        <f>IF(A13="","",IF(Q13="Closed","Closed",IF(AND(ISNUMBER(O13),NOW()&gt;O13+IF(ISNUMBER(P13),P13,0)),"Overdue",IF(AND(NOT(ISNUMBER(O13)),X13&gt;'Lists and Settings'!$B$7),"Overdue","On Track"))))</f>
        <v/>
      </c>
      <c r="Z13" s="28">
        <f>IF(A13="","",IF(NOT(ISNUMBER(B13)),"Missing date opened",IF(D13="","Missing shift",IF(K13="","Missing description",IF(M13="","Missing assigned department",IF(AND(Q13="Closed",U13=""),"Closed without resolution",IF(AND(Q13="Closed",NOT(ISNUMBER(V13))),"Closed without close date",IF(AND(ISNUMBER(V13),ISNUMBER(B13),V13&lt;B13),"Close date before open date",IF(AND(S13="Yes",N13=""),"Handoff needs assignment",IF(AND(R13="Yes",Q13&lt;&gt;"Closed",NOT(ISNUMBER(O13))),"Guest follow-up needs due date","OK"))))))))))</f>
        <v/>
      </c>
    </row>
    <row r="14">
      <c r="A14" s="21" t="n"/>
      <c r="B14" s="42" t="n"/>
      <c r="C14" s="23" t="n"/>
      <c r="D14" s="21" t="n"/>
      <c r="E14" s="21" t="n"/>
      <c r="F14" s="21" t="n"/>
      <c r="G14" s="21" t="n"/>
      <c r="H14" s="21" t="n"/>
      <c r="I14" s="21" t="n"/>
      <c r="J14" s="21" t="n"/>
      <c r="K14" s="24" t="n"/>
      <c r="L14" s="24" t="n"/>
      <c r="M14" s="21" t="n"/>
      <c r="N14" s="21" t="n"/>
      <c r="O14" s="42" t="n"/>
      <c r="P14" s="23" t="n"/>
      <c r="Q14" s="21" t="n"/>
      <c r="R14" s="21" t="n"/>
      <c r="S14" s="21" t="n"/>
      <c r="T14" s="43" t="n"/>
      <c r="U14" s="24" t="n"/>
      <c r="V14" s="42" t="n"/>
      <c r="W14" s="23" t="n"/>
      <c r="X14" s="26">
        <f>IF(A14="","",MAX(0,24*(IF(ISNUMBER(V14),V14+IF(ISNUMBER(W14),W14,0),NOW())-(IF(ISNUMBER(B14),B14,TODAY())+IF(ISNUMBER(C14),C14,0)))))</f>
        <v/>
      </c>
      <c r="Y14" s="27">
        <f>IF(A14="","",IF(Q14="Closed","Closed",IF(AND(ISNUMBER(O14),NOW()&gt;O14+IF(ISNUMBER(P14),P14,0)),"Overdue",IF(AND(NOT(ISNUMBER(O14)),X14&gt;'Lists and Settings'!$B$7),"Overdue","On Track"))))</f>
        <v/>
      </c>
      <c r="Z14" s="28">
        <f>IF(A14="","",IF(NOT(ISNUMBER(B14)),"Missing date opened",IF(D14="","Missing shift",IF(K14="","Missing description",IF(M14="","Missing assigned department",IF(AND(Q14="Closed",U14=""),"Closed without resolution",IF(AND(Q14="Closed",NOT(ISNUMBER(V14))),"Closed without close date",IF(AND(ISNUMBER(V14),ISNUMBER(B14),V14&lt;B14),"Close date before open date",IF(AND(S14="Yes",N14=""),"Handoff needs assignment",IF(AND(R14="Yes",Q14&lt;&gt;"Closed",NOT(ISNUMBER(O14))),"Guest follow-up needs due date","OK"))))))))))</f>
        <v/>
      </c>
    </row>
    <row r="15">
      <c r="A15" s="21" t="n"/>
      <c r="B15" s="42" t="n"/>
      <c r="C15" s="23" t="n"/>
      <c r="D15" s="21" t="n"/>
      <c r="E15" s="21" t="n"/>
      <c r="F15" s="21" t="n"/>
      <c r="G15" s="21" t="n"/>
      <c r="H15" s="21" t="n"/>
      <c r="I15" s="21" t="n"/>
      <c r="J15" s="21" t="n"/>
      <c r="K15" s="24" t="n"/>
      <c r="L15" s="24" t="n"/>
      <c r="M15" s="21" t="n"/>
      <c r="N15" s="21" t="n"/>
      <c r="O15" s="42" t="n"/>
      <c r="P15" s="23" t="n"/>
      <c r="Q15" s="21" t="n"/>
      <c r="R15" s="21" t="n"/>
      <c r="S15" s="21" t="n"/>
      <c r="T15" s="43" t="n"/>
      <c r="U15" s="24" t="n"/>
      <c r="V15" s="42" t="n"/>
      <c r="W15" s="23" t="n"/>
      <c r="X15" s="26">
        <f>IF(A15="","",MAX(0,24*(IF(ISNUMBER(V15),V15+IF(ISNUMBER(W15),W15,0),NOW())-(IF(ISNUMBER(B15),B15,TODAY())+IF(ISNUMBER(C15),C15,0)))))</f>
        <v/>
      </c>
      <c r="Y15" s="27">
        <f>IF(A15="","",IF(Q15="Closed","Closed",IF(AND(ISNUMBER(O15),NOW()&gt;O15+IF(ISNUMBER(P15),P15,0)),"Overdue",IF(AND(NOT(ISNUMBER(O15)),X15&gt;'Lists and Settings'!$B$7),"Overdue","On Track"))))</f>
        <v/>
      </c>
      <c r="Z15" s="28">
        <f>IF(A15="","",IF(NOT(ISNUMBER(B15)),"Missing date opened",IF(D15="","Missing shift",IF(K15="","Missing description",IF(M15="","Missing assigned department",IF(AND(Q15="Closed",U15=""),"Closed without resolution",IF(AND(Q15="Closed",NOT(ISNUMBER(V15))),"Closed without close date",IF(AND(ISNUMBER(V15),ISNUMBER(B15),V15&lt;B15),"Close date before open date",IF(AND(S15="Yes",N15=""),"Handoff needs assignment",IF(AND(R15="Yes",Q15&lt;&gt;"Closed",NOT(ISNUMBER(O15))),"Guest follow-up needs due date","OK"))))))))))</f>
        <v/>
      </c>
    </row>
    <row r="16">
      <c r="A16" s="21" t="n"/>
      <c r="B16" s="42" t="n"/>
      <c r="C16" s="23" t="n"/>
      <c r="D16" s="21" t="n"/>
      <c r="E16" s="21" t="n"/>
      <c r="F16" s="21" t="n"/>
      <c r="G16" s="21" t="n"/>
      <c r="H16" s="21" t="n"/>
      <c r="I16" s="21" t="n"/>
      <c r="J16" s="21" t="n"/>
      <c r="K16" s="24" t="n"/>
      <c r="L16" s="24" t="n"/>
      <c r="M16" s="21" t="n"/>
      <c r="N16" s="21" t="n"/>
      <c r="O16" s="42" t="n"/>
      <c r="P16" s="23" t="n"/>
      <c r="Q16" s="21" t="n"/>
      <c r="R16" s="21" t="n"/>
      <c r="S16" s="21" t="n"/>
      <c r="T16" s="43" t="n"/>
      <c r="U16" s="24" t="n"/>
      <c r="V16" s="42" t="n"/>
      <c r="W16" s="23" t="n"/>
      <c r="X16" s="26">
        <f>IF(A16="","",MAX(0,24*(IF(ISNUMBER(V16),V16+IF(ISNUMBER(W16),W16,0),NOW())-(IF(ISNUMBER(B16),B16,TODAY())+IF(ISNUMBER(C16),C16,0)))))</f>
        <v/>
      </c>
      <c r="Y16" s="27">
        <f>IF(A16="","",IF(Q16="Closed","Closed",IF(AND(ISNUMBER(O16),NOW()&gt;O16+IF(ISNUMBER(P16),P16,0)),"Overdue",IF(AND(NOT(ISNUMBER(O16)),X16&gt;'Lists and Settings'!$B$7),"Overdue","On Track"))))</f>
        <v/>
      </c>
      <c r="Z16" s="28">
        <f>IF(A16="","",IF(NOT(ISNUMBER(B16)),"Missing date opened",IF(D16="","Missing shift",IF(K16="","Missing description",IF(M16="","Missing assigned department",IF(AND(Q16="Closed",U16=""),"Closed without resolution",IF(AND(Q16="Closed",NOT(ISNUMBER(V16))),"Closed without close date",IF(AND(ISNUMBER(V16),ISNUMBER(B16),V16&lt;B16),"Close date before open date",IF(AND(S16="Yes",N16=""),"Handoff needs assignment",IF(AND(R16="Yes",Q16&lt;&gt;"Closed",NOT(ISNUMBER(O16))),"Guest follow-up needs due date","OK"))))))))))</f>
        <v/>
      </c>
    </row>
    <row r="17">
      <c r="A17" s="21" t="n"/>
      <c r="B17" s="42" t="n"/>
      <c r="C17" s="23" t="n"/>
      <c r="D17" s="21" t="n"/>
      <c r="E17" s="21" t="n"/>
      <c r="F17" s="21" t="n"/>
      <c r="G17" s="21" t="n"/>
      <c r="H17" s="21" t="n"/>
      <c r="I17" s="21" t="n"/>
      <c r="J17" s="21" t="n"/>
      <c r="K17" s="24" t="n"/>
      <c r="L17" s="24" t="n"/>
      <c r="M17" s="21" t="n"/>
      <c r="N17" s="21" t="n"/>
      <c r="O17" s="42" t="n"/>
      <c r="P17" s="23" t="n"/>
      <c r="Q17" s="21" t="n"/>
      <c r="R17" s="21" t="n"/>
      <c r="S17" s="21" t="n"/>
      <c r="T17" s="43" t="n"/>
      <c r="U17" s="24" t="n"/>
      <c r="V17" s="42" t="n"/>
      <c r="W17" s="23" t="n"/>
      <c r="X17" s="26">
        <f>IF(A17="","",MAX(0,24*(IF(ISNUMBER(V17),V17+IF(ISNUMBER(W17),W17,0),NOW())-(IF(ISNUMBER(B17),B17,TODAY())+IF(ISNUMBER(C17),C17,0)))))</f>
        <v/>
      </c>
      <c r="Y17" s="27">
        <f>IF(A17="","",IF(Q17="Closed","Closed",IF(AND(ISNUMBER(O17),NOW()&gt;O17+IF(ISNUMBER(P17),P17,0)),"Overdue",IF(AND(NOT(ISNUMBER(O17)),X17&gt;'Lists and Settings'!$B$7),"Overdue","On Track"))))</f>
        <v/>
      </c>
      <c r="Z17" s="28">
        <f>IF(A17="","",IF(NOT(ISNUMBER(B17)),"Missing date opened",IF(D17="","Missing shift",IF(K17="","Missing description",IF(M17="","Missing assigned department",IF(AND(Q17="Closed",U17=""),"Closed without resolution",IF(AND(Q17="Closed",NOT(ISNUMBER(V17))),"Closed without close date",IF(AND(ISNUMBER(V17),ISNUMBER(B17),V17&lt;B17),"Close date before open date",IF(AND(S17="Yes",N17=""),"Handoff needs assignment",IF(AND(R17="Yes",Q17&lt;&gt;"Closed",NOT(ISNUMBER(O17))),"Guest follow-up needs due date","OK"))))))))))</f>
        <v/>
      </c>
    </row>
    <row r="18">
      <c r="A18" s="21" t="n"/>
      <c r="B18" s="42" t="n"/>
      <c r="C18" s="23" t="n"/>
      <c r="D18" s="21" t="n"/>
      <c r="E18" s="21" t="n"/>
      <c r="F18" s="21" t="n"/>
      <c r="G18" s="21" t="n"/>
      <c r="H18" s="21" t="n"/>
      <c r="I18" s="21" t="n"/>
      <c r="J18" s="21" t="n"/>
      <c r="K18" s="24" t="n"/>
      <c r="L18" s="24" t="n"/>
      <c r="M18" s="21" t="n"/>
      <c r="N18" s="21" t="n"/>
      <c r="O18" s="42" t="n"/>
      <c r="P18" s="23" t="n"/>
      <c r="Q18" s="21" t="n"/>
      <c r="R18" s="21" t="n"/>
      <c r="S18" s="21" t="n"/>
      <c r="T18" s="43" t="n"/>
      <c r="U18" s="24" t="n"/>
      <c r="V18" s="42" t="n"/>
      <c r="W18" s="23" t="n"/>
      <c r="X18" s="26">
        <f>IF(A18="","",MAX(0,24*(IF(ISNUMBER(V18),V18+IF(ISNUMBER(W18),W18,0),NOW())-(IF(ISNUMBER(B18),B18,TODAY())+IF(ISNUMBER(C18),C18,0)))))</f>
        <v/>
      </c>
      <c r="Y18" s="27">
        <f>IF(A18="","",IF(Q18="Closed","Closed",IF(AND(ISNUMBER(O18),NOW()&gt;O18+IF(ISNUMBER(P18),P18,0)),"Overdue",IF(AND(NOT(ISNUMBER(O18)),X18&gt;'Lists and Settings'!$B$7),"Overdue","On Track"))))</f>
        <v/>
      </c>
      <c r="Z18" s="28">
        <f>IF(A18="","",IF(NOT(ISNUMBER(B18)),"Missing date opened",IF(D18="","Missing shift",IF(K18="","Missing description",IF(M18="","Missing assigned department",IF(AND(Q18="Closed",U18=""),"Closed without resolution",IF(AND(Q18="Closed",NOT(ISNUMBER(V18))),"Closed without close date",IF(AND(ISNUMBER(V18),ISNUMBER(B18),V18&lt;B18),"Close date before open date",IF(AND(S18="Yes",N18=""),"Handoff needs assignment",IF(AND(R18="Yes",Q18&lt;&gt;"Closed",NOT(ISNUMBER(O18))),"Guest follow-up needs due date","OK"))))))))))</f>
        <v/>
      </c>
    </row>
    <row r="19">
      <c r="A19" s="21" t="n"/>
      <c r="B19" s="42" t="n"/>
      <c r="C19" s="23" t="n"/>
      <c r="D19" s="21" t="n"/>
      <c r="E19" s="21" t="n"/>
      <c r="F19" s="21" t="n"/>
      <c r="G19" s="21" t="n"/>
      <c r="H19" s="21" t="n"/>
      <c r="I19" s="21" t="n"/>
      <c r="J19" s="21" t="n"/>
      <c r="K19" s="24" t="n"/>
      <c r="L19" s="24" t="n"/>
      <c r="M19" s="21" t="n"/>
      <c r="N19" s="21" t="n"/>
      <c r="O19" s="42" t="n"/>
      <c r="P19" s="23" t="n"/>
      <c r="Q19" s="21" t="n"/>
      <c r="R19" s="21" t="n"/>
      <c r="S19" s="21" t="n"/>
      <c r="T19" s="43" t="n"/>
      <c r="U19" s="24" t="n"/>
      <c r="V19" s="42" t="n"/>
      <c r="W19" s="23" t="n"/>
      <c r="X19" s="26">
        <f>IF(A19="","",MAX(0,24*(IF(ISNUMBER(V19),V19+IF(ISNUMBER(W19),W19,0),NOW())-(IF(ISNUMBER(B19),B19,TODAY())+IF(ISNUMBER(C19),C19,0)))))</f>
        <v/>
      </c>
      <c r="Y19" s="27">
        <f>IF(A19="","",IF(Q19="Closed","Closed",IF(AND(ISNUMBER(O19),NOW()&gt;O19+IF(ISNUMBER(P19),P19,0)),"Overdue",IF(AND(NOT(ISNUMBER(O19)),X19&gt;'Lists and Settings'!$B$7),"Overdue","On Track"))))</f>
        <v/>
      </c>
      <c r="Z19" s="28">
        <f>IF(A19="","",IF(NOT(ISNUMBER(B19)),"Missing date opened",IF(D19="","Missing shift",IF(K19="","Missing description",IF(M19="","Missing assigned department",IF(AND(Q19="Closed",U19=""),"Closed without resolution",IF(AND(Q19="Closed",NOT(ISNUMBER(V19))),"Closed without close date",IF(AND(ISNUMBER(V19),ISNUMBER(B19),V19&lt;B19),"Close date before open date",IF(AND(S19="Yes",N19=""),"Handoff needs assignment",IF(AND(R19="Yes",Q19&lt;&gt;"Closed",NOT(ISNUMBER(O19))),"Guest follow-up needs due date","OK"))))))))))</f>
        <v/>
      </c>
    </row>
    <row r="20">
      <c r="A20" s="21" t="n"/>
      <c r="B20" s="42" t="n"/>
      <c r="C20" s="23" t="n"/>
      <c r="D20" s="21" t="n"/>
      <c r="E20" s="21" t="n"/>
      <c r="F20" s="21" t="n"/>
      <c r="G20" s="21" t="n"/>
      <c r="H20" s="21" t="n"/>
      <c r="I20" s="21" t="n"/>
      <c r="J20" s="21" t="n"/>
      <c r="K20" s="24" t="n"/>
      <c r="L20" s="24" t="n"/>
      <c r="M20" s="21" t="n"/>
      <c r="N20" s="21" t="n"/>
      <c r="O20" s="42" t="n"/>
      <c r="P20" s="23" t="n"/>
      <c r="Q20" s="21" t="n"/>
      <c r="R20" s="21" t="n"/>
      <c r="S20" s="21" t="n"/>
      <c r="T20" s="43" t="n"/>
      <c r="U20" s="24" t="n"/>
      <c r="V20" s="42" t="n"/>
      <c r="W20" s="23" t="n"/>
      <c r="X20" s="26">
        <f>IF(A20="","",MAX(0,24*(IF(ISNUMBER(V20),V20+IF(ISNUMBER(W20),W20,0),NOW())-(IF(ISNUMBER(B20),B20,TODAY())+IF(ISNUMBER(C20),C20,0)))))</f>
        <v/>
      </c>
      <c r="Y20" s="27">
        <f>IF(A20="","",IF(Q20="Closed","Closed",IF(AND(ISNUMBER(O20),NOW()&gt;O20+IF(ISNUMBER(P20),P20,0)),"Overdue",IF(AND(NOT(ISNUMBER(O20)),X20&gt;'Lists and Settings'!$B$7),"Overdue","On Track"))))</f>
        <v/>
      </c>
      <c r="Z20" s="28">
        <f>IF(A20="","",IF(NOT(ISNUMBER(B20)),"Missing date opened",IF(D20="","Missing shift",IF(K20="","Missing description",IF(M20="","Missing assigned department",IF(AND(Q20="Closed",U20=""),"Closed without resolution",IF(AND(Q20="Closed",NOT(ISNUMBER(V20))),"Closed without close date",IF(AND(ISNUMBER(V20),ISNUMBER(B20),V20&lt;B20),"Close date before open date",IF(AND(S20="Yes",N20=""),"Handoff needs assignment",IF(AND(R20="Yes",Q20&lt;&gt;"Closed",NOT(ISNUMBER(O20))),"Guest follow-up needs due date","OK"))))))))))</f>
        <v/>
      </c>
    </row>
    <row r="21">
      <c r="A21" s="21" t="n"/>
      <c r="B21" s="42" t="n"/>
      <c r="C21" s="23" t="n"/>
      <c r="D21" s="21" t="n"/>
      <c r="E21" s="21" t="n"/>
      <c r="F21" s="21" t="n"/>
      <c r="G21" s="21" t="n"/>
      <c r="H21" s="21" t="n"/>
      <c r="I21" s="21" t="n"/>
      <c r="J21" s="21" t="n"/>
      <c r="K21" s="24" t="n"/>
      <c r="L21" s="24" t="n"/>
      <c r="M21" s="21" t="n"/>
      <c r="N21" s="21" t="n"/>
      <c r="O21" s="42" t="n"/>
      <c r="P21" s="23" t="n"/>
      <c r="Q21" s="21" t="n"/>
      <c r="R21" s="21" t="n"/>
      <c r="S21" s="21" t="n"/>
      <c r="T21" s="43" t="n"/>
      <c r="U21" s="24" t="n"/>
      <c r="V21" s="42" t="n"/>
      <c r="W21" s="23" t="n"/>
      <c r="X21" s="26">
        <f>IF(A21="","",MAX(0,24*(IF(ISNUMBER(V21),V21+IF(ISNUMBER(W21),W21,0),NOW())-(IF(ISNUMBER(B21),B21,TODAY())+IF(ISNUMBER(C21),C21,0)))))</f>
        <v/>
      </c>
      <c r="Y21" s="27">
        <f>IF(A21="","",IF(Q21="Closed","Closed",IF(AND(ISNUMBER(O21),NOW()&gt;O21+IF(ISNUMBER(P21),P21,0)),"Overdue",IF(AND(NOT(ISNUMBER(O21)),X21&gt;'Lists and Settings'!$B$7),"Overdue","On Track"))))</f>
        <v/>
      </c>
      <c r="Z21" s="28">
        <f>IF(A21="","",IF(NOT(ISNUMBER(B21)),"Missing date opened",IF(D21="","Missing shift",IF(K21="","Missing description",IF(M21="","Missing assigned department",IF(AND(Q21="Closed",U21=""),"Closed without resolution",IF(AND(Q21="Closed",NOT(ISNUMBER(V21))),"Closed without close date",IF(AND(ISNUMBER(V21),ISNUMBER(B21),V21&lt;B21),"Close date before open date",IF(AND(S21="Yes",N21=""),"Handoff needs assignment",IF(AND(R21="Yes",Q21&lt;&gt;"Closed",NOT(ISNUMBER(O21))),"Guest follow-up needs due date","OK"))))))))))</f>
        <v/>
      </c>
    </row>
    <row r="22">
      <c r="A22" s="21" t="n"/>
      <c r="B22" s="42" t="n"/>
      <c r="C22" s="23" t="n"/>
      <c r="D22" s="21" t="n"/>
      <c r="E22" s="21" t="n"/>
      <c r="F22" s="21" t="n"/>
      <c r="G22" s="21" t="n"/>
      <c r="H22" s="21" t="n"/>
      <c r="I22" s="21" t="n"/>
      <c r="J22" s="21" t="n"/>
      <c r="K22" s="24" t="n"/>
      <c r="L22" s="24" t="n"/>
      <c r="M22" s="21" t="n"/>
      <c r="N22" s="21" t="n"/>
      <c r="O22" s="42" t="n"/>
      <c r="P22" s="23" t="n"/>
      <c r="Q22" s="21" t="n"/>
      <c r="R22" s="21" t="n"/>
      <c r="S22" s="21" t="n"/>
      <c r="T22" s="43" t="n"/>
      <c r="U22" s="24" t="n"/>
      <c r="V22" s="42" t="n"/>
      <c r="W22" s="23" t="n"/>
      <c r="X22" s="26">
        <f>IF(A22="","",MAX(0,24*(IF(ISNUMBER(V22),V22+IF(ISNUMBER(W22),W22,0),NOW())-(IF(ISNUMBER(B22),B22,TODAY())+IF(ISNUMBER(C22),C22,0)))))</f>
        <v/>
      </c>
      <c r="Y22" s="27">
        <f>IF(A22="","",IF(Q22="Closed","Closed",IF(AND(ISNUMBER(O22),NOW()&gt;O22+IF(ISNUMBER(P22),P22,0)),"Overdue",IF(AND(NOT(ISNUMBER(O22)),X22&gt;'Lists and Settings'!$B$7),"Overdue","On Track"))))</f>
        <v/>
      </c>
      <c r="Z22" s="28">
        <f>IF(A22="","",IF(NOT(ISNUMBER(B22)),"Missing date opened",IF(D22="","Missing shift",IF(K22="","Missing description",IF(M22="","Missing assigned department",IF(AND(Q22="Closed",U22=""),"Closed without resolution",IF(AND(Q22="Closed",NOT(ISNUMBER(V22))),"Closed without close date",IF(AND(ISNUMBER(V22),ISNUMBER(B22),V22&lt;B22),"Close date before open date",IF(AND(S22="Yes",N22=""),"Handoff needs assignment",IF(AND(R22="Yes",Q22&lt;&gt;"Closed",NOT(ISNUMBER(O22))),"Guest follow-up needs due date","OK"))))))))))</f>
        <v/>
      </c>
    </row>
    <row r="23">
      <c r="A23" s="21" t="n"/>
      <c r="B23" s="42" t="n"/>
      <c r="C23" s="23" t="n"/>
      <c r="D23" s="21" t="n"/>
      <c r="E23" s="21" t="n"/>
      <c r="F23" s="21" t="n"/>
      <c r="G23" s="21" t="n"/>
      <c r="H23" s="21" t="n"/>
      <c r="I23" s="21" t="n"/>
      <c r="J23" s="21" t="n"/>
      <c r="K23" s="24" t="n"/>
      <c r="L23" s="24" t="n"/>
      <c r="M23" s="21" t="n"/>
      <c r="N23" s="21" t="n"/>
      <c r="O23" s="42" t="n"/>
      <c r="P23" s="23" t="n"/>
      <c r="Q23" s="21" t="n"/>
      <c r="R23" s="21" t="n"/>
      <c r="S23" s="21" t="n"/>
      <c r="T23" s="43" t="n"/>
      <c r="U23" s="24" t="n"/>
      <c r="V23" s="42" t="n"/>
      <c r="W23" s="23" t="n"/>
      <c r="X23" s="26">
        <f>IF(A23="","",MAX(0,24*(IF(ISNUMBER(V23),V23+IF(ISNUMBER(W23),W23,0),NOW())-(IF(ISNUMBER(B23),B23,TODAY())+IF(ISNUMBER(C23),C23,0)))))</f>
        <v/>
      </c>
      <c r="Y23" s="27">
        <f>IF(A23="","",IF(Q23="Closed","Closed",IF(AND(ISNUMBER(O23),NOW()&gt;O23+IF(ISNUMBER(P23),P23,0)),"Overdue",IF(AND(NOT(ISNUMBER(O23)),X23&gt;'Lists and Settings'!$B$7),"Overdue","On Track"))))</f>
        <v/>
      </c>
      <c r="Z23" s="28">
        <f>IF(A23="","",IF(NOT(ISNUMBER(B23)),"Missing date opened",IF(D23="","Missing shift",IF(K23="","Missing description",IF(M23="","Missing assigned department",IF(AND(Q23="Closed",U23=""),"Closed without resolution",IF(AND(Q23="Closed",NOT(ISNUMBER(V23))),"Closed without close date",IF(AND(ISNUMBER(V23),ISNUMBER(B23),V23&lt;B23),"Close date before open date",IF(AND(S23="Yes",N23=""),"Handoff needs assignment",IF(AND(R23="Yes",Q23&lt;&gt;"Closed",NOT(ISNUMBER(O23))),"Guest follow-up needs due date","OK"))))))))))</f>
        <v/>
      </c>
    </row>
    <row r="24">
      <c r="A24" s="21" t="n"/>
      <c r="B24" s="42" t="n"/>
      <c r="C24" s="23" t="n"/>
      <c r="D24" s="21" t="n"/>
      <c r="E24" s="21" t="n"/>
      <c r="F24" s="21" t="n"/>
      <c r="G24" s="21" t="n"/>
      <c r="H24" s="21" t="n"/>
      <c r="I24" s="21" t="n"/>
      <c r="J24" s="21" t="n"/>
      <c r="K24" s="24" t="n"/>
      <c r="L24" s="24" t="n"/>
      <c r="M24" s="21" t="n"/>
      <c r="N24" s="21" t="n"/>
      <c r="O24" s="42" t="n"/>
      <c r="P24" s="23" t="n"/>
      <c r="Q24" s="21" t="n"/>
      <c r="R24" s="21" t="n"/>
      <c r="S24" s="21" t="n"/>
      <c r="T24" s="43" t="n"/>
      <c r="U24" s="24" t="n"/>
      <c r="V24" s="42" t="n"/>
      <c r="W24" s="23" t="n"/>
      <c r="X24" s="26">
        <f>IF(A24="","",MAX(0,24*(IF(ISNUMBER(V24),V24+IF(ISNUMBER(W24),W24,0),NOW())-(IF(ISNUMBER(B24),B24,TODAY())+IF(ISNUMBER(C24),C24,0)))))</f>
        <v/>
      </c>
      <c r="Y24" s="27">
        <f>IF(A24="","",IF(Q24="Closed","Closed",IF(AND(ISNUMBER(O24),NOW()&gt;O24+IF(ISNUMBER(P24),P24,0)),"Overdue",IF(AND(NOT(ISNUMBER(O24)),X24&gt;'Lists and Settings'!$B$7),"Overdue","On Track"))))</f>
        <v/>
      </c>
      <c r="Z24" s="28">
        <f>IF(A24="","",IF(NOT(ISNUMBER(B24)),"Missing date opened",IF(D24="","Missing shift",IF(K24="","Missing description",IF(M24="","Missing assigned department",IF(AND(Q24="Closed",U24=""),"Closed without resolution",IF(AND(Q24="Closed",NOT(ISNUMBER(V24))),"Closed without close date",IF(AND(ISNUMBER(V24),ISNUMBER(B24),V24&lt;B24),"Close date before open date",IF(AND(S24="Yes",N24=""),"Handoff needs assignment",IF(AND(R24="Yes",Q24&lt;&gt;"Closed",NOT(ISNUMBER(O24))),"Guest follow-up needs due date","OK"))))))))))</f>
        <v/>
      </c>
    </row>
    <row r="25">
      <c r="A25" s="21" t="n"/>
      <c r="B25" s="42" t="n"/>
      <c r="C25" s="23" t="n"/>
      <c r="D25" s="21" t="n"/>
      <c r="E25" s="21" t="n"/>
      <c r="F25" s="21" t="n"/>
      <c r="G25" s="21" t="n"/>
      <c r="H25" s="21" t="n"/>
      <c r="I25" s="21" t="n"/>
      <c r="J25" s="21" t="n"/>
      <c r="K25" s="24" t="n"/>
      <c r="L25" s="24" t="n"/>
      <c r="M25" s="21" t="n"/>
      <c r="N25" s="21" t="n"/>
      <c r="O25" s="42" t="n"/>
      <c r="P25" s="23" t="n"/>
      <c r="Q25" s="21" t="n"/>
      <c r="R25" s="21" t="n"/>
      <c r="S25" s="21" t="n"/>
      <c r="T25" s="43" t="n"/>
      <c r="U25" s="24" t="n"/>
      <c r="V25" s="42" t="n"/>
      <c r="W25" s="23" t="n"/>
      <c r="X25" s="26">
        <f>IF(A25="","",MAX(0,24*(IF(ISNUMBER(V25),V25+IF(ISNUMBER(W25),W25,0),NOW())-(IF(ISNUMBER(B25),B25,TODAY())+IF(ISNUMBER(C25),C25,0)))))</f>
        <v/>
      </c>
      <c r="Y25" s="27">
        <f>IF(A25="","",IF(Q25="Closed","Closed",IF(AND(ISNUMBER(O25),NOW()&gt;O25+IF(ISNUMBER(P25),P25,0)),"Overdue",IF(AND(NOT(ISNUMBER(O25)),X25&gt;'Lists and Settings'!$B$7),"Overdue","On Track"))))</f>
        <v/>
      </c>
      <c r="Z25" s="28">
        <f>IF(A25="","",IF(NOT(ISNUMBER(B25)),"Missing date opened",IF(D25="","Missing shift",IF(K25="","Missing description",IF(M25="","Missing assigned department",IF(AND(Q25="Closed",U25=""),"Closed without resolution",IF(AND(Q25="Closed",NOT(ISNUMBER(V25))),"Closed without close date",IF(AND(ISNUMBER(V25),ISNUMBER(B25),V25&lt;B25),"Close date before open date",IF(AND(S25="Yes",N25=""),"Handoff needs assignment",IF(AND(R25="Yes",Q25&lt;&gt;"Closed",NOT(ISNUMBER(O25))),"Guest follow-up needs due date","OK"))))))))))</f>
        <v/>
      </c>
    </row>
    <row r="26">
      <c r="A26" s="21" t="n"/>
      <c r="B26" s="42" t="n"/>
      <c r="C26" s="23" t="n"/>
      <c r="D26" s="21" t="n"/>
      <c r="E26" s="21" t="n"/>
      <c r="F26" s="21" t="n"/>
      <c r="G26" s="21" t="n"/>
      <c r="H26" s="21" t="n"/>
      <c r="I26" s="21" t="n"/>
      <c r="J26" s="21" t="n"/>
      <c r="K26" s="24" t="n"/>
      <c r="L26" s="24" t="n"/>
      <c r="M26" s="21" t="n"/>
      <c r="N26" s="21" t="n"/>
      <c r="O26" s="42" t="n"/>
      <c r="P26" s="23" t="n"/>
      <c r="Q26" s="21" t="n"/>
      <c r="R26" s="21" t="n"/>
      <c r="S26" s="21" t="n"/>
      <c r="T26" s="43" t="n"/>
      <c r="U26" s="24" t="n"/>
      <c r="V26" s="42" t="n"/>
      <c r="W26" s="23" t="n"/>
      <c r="X26" s="26">
        <f>IF(A26="","",MAX(0,24*(IF(ISNUMBER(V26),V26+IF(ISNUMBER(W26),W26,0),NOW())-(IF(ISNUMBER(B26),B26,TODAY())+IF(ISNUMBER(C26),C26,0)))))</f>
        <v/>
      </c>
      <c r="Y26" s="27">
        <f>IF(A26="","",IF(Q26="Closed","Closed",IF(AND(ISNUMBER(O26),NOW()&gt;O26+IF(ISNUMBER(P26),P26,0)),"Overdue",IF(AND(NOT(ISNUMBER(O26)),X26&gt;'Lists and Settings'!$B$7),"Overdue","On Track"))))</f>
        <v/>
      </c>
      <c r="Z26" s="28">
        <f>IF(A26="","",IF(NOT(ISNUMBER(B26)),"Missing date opened",IF(D26="","Missing shift",IF(K26="","Missing description",IF(M26="","Missing assigned department",IF(AND(Q26="Closed",U26=""),"Closed without resolution",IF(AND(Q26="Closed",NOT(ISNUMBER(V26))),"Closed without close date",IF(AND(ISNUMBER(V26),ISNUMBER(B26),V26&lt;B26),"Close date before open date",IF(AND(S26="Yes",N26=""),"Handoff needs assignment",IF(AND(R26="Yes",Q26&lt;&gt;"Closed",NOT(ISNUMBER(O26))),"Guest follow-up needs due date","OK"))))))))))</f>
        <v/>
      </c>
    </row>
    <row r="27">
      <c r="A27" s="21" t="n"/>
      <c r="B27" s="42" t="n"/>
      <c r="C27" s="23" t="n"/>
      <c r="D27" s="21" t="n"/>
      <c r="E27" s="21" t="n"/>
      <c r="F27" s="21" t="n"/>
      <c r="G27" s="21" t="n"/>
      <c r="H27" s="21" t="n"/>
      <c r="I27" s="21" t="n"/>
      <c r="J27" s="21" t="n"/>
      <c r="K27" s="24" t="n"/>
      <c r="L27" s="24" t="n"/>
      <c r="M27" s="21" t="n"/>
      <c r="N27" s="21" t="n"/>
      <c r="O27" s="42" t="n"/>
      <c r="P27" s="23" t="n"/>
      <c r="Q27" s="21" t="n"/>
      <c r="R27" s="21" t="n"/>
      <c r="S27" s="21" t="n"/>
      <c r="T27" s="43" t="n"/>
      <c r="U27" s="24" t="n"/>
      <c r="V27" s="42" t="n"/>
      <c r="W27" s="23" t="n"/>
      <c r="X27" s="26">
        <f>IF(A27="","",MAX(0,24*(IF(ISNUMBER(V27),V27+IF(ISNUMBER(W27),W27,0),NOW())-(IF(ISNUMBER(B27),B27,TODAY())+IF(ISNUMBER(C27),C27,0)))))</f>
        <v/>
      </c>
      <c r="Y27" s="27">
        <f>IF(A27="","",IF(Q27="Closed","Closed",IF(AND(ISNUMBER(O27),NOW()&gt;O27+IF(ISNUMBER(P27),P27,0)),"Overdue",IF(AND(NOT(ISNUMBER(O27)),X27&gt;'Lists and Settings'!$B$7),"Overdue","On Track"))))</f>
        <v/>
      </c>
      <c r="Z27" s="28">
        <f>IF(A27="","",IF(NOT(ISNUMBER(B27)),"Missing date opened",IF(D27="","Missing shift",IF(K27="","Missing description",IF(M27="","Missing assigned department",IF(AND(Q27="Closed",U27=""),"Closed without resolution",IF(AND(Q27="Closed",NOT(ISNUMBER(V27))),"Closed without close date",IF(AND(ISNUMBER(V27),ISNUMBER(B27),V27&lt;B27),"Close date before open date",IF(AND(S27="Yes",N27=""),"Handoff needs assignment",IF(AND(R27="Yes",Q27&lt;&gt;"Closed",NOT(ISNUMBER(O27))),"Guest follow-up needs due date","OK"))))))))))</f>
        <v/>
      </c>
    </row>
    <row r="28">
      <c r="A28" s="21" t="n"/>
      <c r="B28" s="42" t="n"/>
      <c r="C28" s="23" t="n"/>
      <c r="D28" s="21" t="n"/>
      <c r="E28" s="21" t="n"/>
      <c r="F28" s="21" t="n"/>
      <c r="G28" s="21" t="n"/>
      <c r="H28" s="21" t="n"/>
      <c r="I28" s="21" t="n"/>
      <c r="J28" s="21" t="n"/>
      <c r="K28" s="24" t="n"/>
      <c r="L28" s="24" t="n"/>
      <c r="M28" s="21" t="n"/>
      <c r="N28" s="21" t="n"/>
      <c r="O28" s="42" t="n"/>
      <c r="P28" s="23" t="n"/>
      <c r="Q28" s="21" t="n"/>
      <c r="R28" s="21" t="n"/>
      <c r="S28" s="21" t="n"/>
      <c r="T28" s="43" t="n"/>
      <c r="U28" s="24" t="n"/>
      <c r="V28" s="42" t="n"/>
      <c r="W28" s="23" t="n"/>
      <c r="X28" s="26">
        <f>IF(A28="","",MAX(0,24*(IF(ISNUMBER(V28),V28+IF(ISNUMBER(W28),W28,0),NOW())-(IF(ISNUMBER(B28),B28,TODAY())+IF(ISNUMBER(C28),C28,0)))))</f>
        <v/>
      </c>
      <c r="Y28" s="27">
        <f>IF(A28="","",IF(Q28="Closed","Closed",IF(AND(ISNUMBER(O28),NOW()&gt;O28+IF(ISNUMBER(P28),P28,0)),"Overdue",IF(AND(NOT(ISNUMBER(O28)),X28&gt;'Lists and Settings'!$B$7),"Overdue","On Track"))))</f>
        <v/>
      </c>
      <c r="Z28" s="28">
        <f>IF(A28="","",IF(NOT(ISNUMBER(B28)),"Missing date opened",IF(D28="","Missing shift",IF(K28="","Missing description",IF(M28="","Missing assigned department",IF(AND(Q28="Closed",U28=""),"Closed without resolution",IF(AND(Q28="Closed",NOT(ISNUMBER(V28))),"Closed without close date",IF(AND(ISNUMBER(V28),ISNUMBER(B28),V28&lt;B28),"Close date before open date",IF(AND(S28="Yes",N28=""),"Handoff needs assignment",IF(AND(R28="Yes",Q28&lt;&gt;"Closed",NOT(ISNUMBER(O28))),"Guest follow-up needs due date","OK"))))))))))</f>
        <v/>
      </c>
    </row>
    <row r="29">
      <c r="A29" s="21" t="n"/>
      <c r="B29" s="42" t="n"/>
      <c r="C29" s="23" t="n"/>
      <c r="D29" s="21" t="n"/>
      <c r="E29" s="21" t="n"/>
      <c r="F29" s="21" t="n"/>
      <c r="G29" s="21" t="n"/>
      <c r="H29" s="21" t="n"/>
      <c r="I29" s="21" t="n"/>
      <c r="J29" s="21" t="n"/>
      <c r="K29" s="24" t="n"/>
      <c r="L29" s="24" t="n"/>
      <c r="M29" s="21" t="n"/>
      <c r="N29" s="21" t="n"/>
      <c r="O29" s="42" t="n"/>
      <c r="P29" s="23" t="n"/>
      <c r="Q29" s="21" t="n"/>
      <c r="R29" s="21" t="n"/>
      <c r="S29" s="21" t="n"/>
      <c r="T29" s="43" t="n"/>
      <c r="U29" s="24" t="n"/>
      <c r="V29" s="42" t="n"/>
      <c r="W29" s="23" t="n"/>
      <c r="X29" s="26">
        <f>IF(A29="","",MAX(0,24*(IF(ISNUMBER(V29),V29+IF(ISNUMBER(W29),W29,0),NOW())-(IF(ISNUMBER(B29),B29,TODAY())+IF(ISNUMBER(C29),C29,0)))))</f>
        <v/>
      </c>
      <c r="Y29" s="27">
        <f>IF(A29="","",IF(Q29="Closed","Closed",IF(AND(ISNUMBER(O29),NOW()&gt;O29+IF(ISNUMBER(P29),P29,0)),"Overdue",IF(AND(NOT(ISNUMBER(O29)),X29&gt;'Lists and Settings'!$B$7),"Overdue","On Track"))))</f>
        <v/>
      </c>
      <c r="Z29" s="28">
        <f>IF(A29="","",IF(NOT(ISNUMBER(B29)),"Missing date opened",IF(D29="","Missing shift",IF(K29="","Missing description",IF(M29="","Missing assigned department",IF(AND(Q29="Closed",U29=""),"Closed without resolution",IF(AND(Q29="Closed",NOT(ISNUMBER(V29))),"Closed without close date",IF(AND(ISNUMBER(V29),ISNUMBER(B29),V29&lt;B29),"Close date before open date",IF(AND(S29="Yes",N29=""),"Handoff needs assignment",IF(AND(R29="Yes",Q29&lt;&gt;"Closed",NOT(ISNUMBER(O29))),"Guest follow-up needs due date","OK"))))))))))</f>
        <v/>
      </c>
    </row>
    <row r="30">
      <c r="A30" s="21" t="n"/>
      <c r="B30" s="42" t="n"/>
      <c r="C30" s="23" t="n"/>
      <c r="D30" s="21" t="n"/>
      <c r="E30" s="21" t="n"/>
      <c r="F30" s="21" t="n"/>
      <c r="G30" s="21" t="n"/>
      <c r="H30" s="21" t="n"/>
      <c r="I30" s="21" t="n"/>
      <c r="J30" s="21" t="n"/>
      <c r="K30" s="24" t="n"/>
      <c r="L30" s="24" t="n"/>
      <c r="M30" s="21" t="n"/>
      <c r="N30" s="21" t="n"/>
      <c r="O30" s="42" t="n"/>
      <c r="P30" s="23" t="n"/>
      <c r="Q30" s="21" t="n"/>
      <c r="R30" s="21" t="n"/>
      <c r="S30" s="21" t="n"/>
      <c r="T30" s="43" t="n"/>
      <c r="U30" s="24" t="n"/>
      <c r="V30" s="42" t="n"/>
      <c r="W30" s="23" t="n"/>
      <c r="X30" s="26">
        <f>IF(A30="","",MAX(0,24*(IF(ISNUMBER(V30),V30+IF(ISNUMBER(W30),W30,0),NOW())-(IF(ISNUMBER(B30),B30,TODAY())+IF(ISNUMBER(C30),C30,0)))))</f>
        <v/>
      </c>
      <c r="Y30" s="27">
        <f>IF(A30="","",IF(Q30="Closed","Closed",IF(AND(ISNUMBER(O30),NOW()&gt;O30+IF(ISNUMBER(P30),P30,0)),"Overdue",IF(AND(NOT(ISNUMBER(O30)),X30&gt;'Lists and Settings'!$B$7),"Overdue","On Track"))))</f>
        <v/>
      </c>
      <c r="Z30" s="28">
        <f>IF(A30="","",IF(NOT(ISNUMBER(B30)),"Missing date opened",IF(D30="","Missing shift",IF(K30="","Missing description",IF(M30="","Missing assigned department",IF(AND(Q30="Closed",U30=""),"Closed without resolution",IF(AND(Q30="Closed",NOT(ISNUMBER(V30))),"Closed without close date",IF(AND(ISNUMBER(V30),ISNUMBER(B30),V30&lt;B30),"Close date before open date",IF(AND(S30="Yes",N30=""),"Handoff needs assignment",IF(AND(R30="Yes",Q30&lt;&gt;"Closed",NOT(ISNUMBER(O30))),"Guest follow-up needs due date","OK"))))))))))</f>
        <v/>
      </c>
    </row>
    <row r="31">
      <c r="A31" s="21" t="n"/>
      <c r="B31" s="42" t="n"/>
      <c r="C31" s="23" t="n"/>
      <c r="D31" s="21" t="n"/>
      <c r="E31" s="21" t="n"/>
      <c r="F31" s="21" t="n"/>
      <c r="G31" s="21" t="n"/>
      <c r="H31" s="21" t="n"/>
      <c r="I31" s="21" t="n"/>
      <c r="J31" s="21" t="n"/>
      <c r="K31" s="24" t="n"/>
      <c r="L31" s="24" t="n"/>
      <c r="M31" s="21" t="n"/>
      <c r="N31" s="21" t="n"/>
      <c r="O31" s="42" t="n"/>
      <c r="P31" s="23" t="n"/>
      <c r="Q31" s="21" t="n"/>
      <c r="R31" s="21" t="n"/>
      <c r="S31" s="21" t="n"/>
      <c r="T31" s="43" t="n"/>
      <c r="U31" s="24" t="n"/>
      <c r="V31" s="42" t="n"/>
      <c r="W31" s="23" t="n"/>
      <c r="X31" s="26">
        <f>IF(A31="","",MAX(0,24*(IF(ISNUMBER(V31),V31+IF(ISNUMBER(W31),W31,0),NOW())-(IF(ISNUMBER(B31),B31,TODAY())+IF(ISNUMBER(C31),C31,0)))))</f>
        <v/>
      </c>
      <c r="Y31" s="27">
        <f>IF(A31="","",IF(Q31="Closed","Closed",IF(AND(ISNUMBER(O31),NOW()&gt;O31+IF(ISNUMBER(P31),P31,0)),"Overdue",IF(AND(NOT(ISNUMBER(O31)),X31&gt;'Lists and Settings'!$B$7),"Overdue","On Track"))))</f>
        <v/>
      </c>
      <c r="Z31" s="28">
        <f>IF(A31="","",IF(NOT(ISNUMBER(B31)),"Missing date opened",IF(D31="","Missing shift",IF(K31="","Missing description",IF(M31="","Missing assigned department",IF(AND(Q31="Closed",U31=""),"Closed without resolution",IF(AND(Q31="Closed",NOT(ISNUMBER(V31))),"Closed without close date",IF(AND(ISNUMBER(V31),ISNUMBER(B31),V31&lt;B31),"Close date before open date",IF(AND(S31="Yes",N31=""),"Handoff needs assignment",IF(AND(R31="Yes",Q31&lt;&gt;"Closed",NOT(ISNUMBER(O31))),"Guest follow-up needs due date","OK"))))))))))</f>
        <v/>
      </c>
    </row>
    <row r="32">
      <c r="A32" s="21" t="n"/>
      <c r="B32" s="42" t="n"/>
      <c r="C32" s="23" t="n"/>
      <c r="D32" s="21" t="n"/>
      <c r="E32" s="21" t="n"/>
      <c r="F32" s="21" t="n"/>
      <c r="G32" s="21" t="n"/>
      <c r="H32" s="21" t="n"/>
      <c r="I32" s="21" t="n"/>
      <c r="J32" s="21" t="n"/>
      <c r="K32" s="24" t="n"/>
      <c r="L32" s="24" t="n"/>
      <c r="M32" s="21" t="n"/>
      <c r="N32" s="21" t="n"/>
      <c r="O32" s="42" t="n"/>
      <c r="P32" s="23" t="n"/>
      <c r="Q32" s="21" t="n"/>
      <c r="R32" s="21" t="n"/>
      <c r="S32" s="21" t="n"/>
      <c r="T32" s="43" t="n"/>
      <c r="U32" s="24" t="n"/>
      <c r="V32" s="42" t="n"/>
      <c r="W32" s="23" t="n"/>
      <c r="X32" s="26">
        <f>IF(A32="","",MAX(0,24*(IF(ISNUMBER(V32),V32+IF(ISNUMBER(W32),W32,0),NOW())-(IF(ISNUMBER(B32),B32,TODAY())+IF(ISNUMBER(C32),C32,0)))))</f>
        <v/>
      </c>
      <c r="Y32" s="27">
        <f>IF(A32="","",IF(Q32="Closed","Closed",IF(AND(ISNUMBER(O32),NOW()&gt;O32+IF(ISNUMBER(P32),P32,0)),"Overdue",IF(AND(NOT(ISNUMBER(O32)),X32&gt;'Lists and Settings'!$B$7),"Overdue","On Track"))))</f>
        <v/>
      </c>
      <c r="Z32" s="28">
        <f>IF(A32="","",IF(NOT(ISNUMBER(B32)),"Missing date opened",IF(D32="","Missing shift",IF(K32="","Missing description",IF(M32="","Missing assigned department",IF(AND(Q32="Closed",U32=""),"Closed without resolution",IF(AND(Q32="Closed",NOT(ISNUMBER(V32))),"Closed without close date",IF(AND(ISNUMBER(V32),ISNUMBER(B32),V32&lt;B32),"Close date before open date",IF(AND(S32="Yes",N32=""),"Handoff needs assignment",IF(AND(R32="Yes",Q32&lt;&gt;"Closed",NOT(ISNUMBER(O32))),"Guest follow-up needs due date","OK"))))))))))</f>
        <v/>
      </c>
    </row>
    <row r="33">
      <c r="A33" s="21" t="n"/>
      <c r="B33" s="42" t="n"/>
      <c r="C33" s="23" t="n"/>
      <c r="D33" s="21" t="n"/>
      <c r="E33" s="21" t="n"/>
      <c r="F33" s="21" t="n"/>
      <c r="G33" s="21" t="n"/>
      <c r="H33" s="21" t="n"/>
      <c r="I33" s="21" t="n"/>
      <c r="J33" s="21" t="n"/>
      <c r="K33" s="24" t="n"/>
      <c r="L33" s="24" t="n"/>
      <c r="M33" s="21" t="n"/>
      <c r="N33" s="21" t="n"/>
      <c r="O33" s="42" t="n"/>
      <c r="P33" s="23" t="n"/>
      <c r="Q33" s="21" t="n"/>
      <c r="R33" s="21" t="n"/>
      <c r="S33" s="21" t="n"/>
      <c r="T33" s="43" t="n"/>
      <c r="U33" s="24" t="n"/>
      <c r="V33" s="42" t="n"/>
      <c r="W33" s="23" t="n"/>
      <c r="X33" s="26">
        <f>IF(A33="","",MAX(0,24*(IF(ISNUMBER(V33),V33+IF(ISNUMBER(W33),W33,0),NOW())-(IF(ISNUMBER(B33),B33,TODAY())+IF(ISNUMBER(C33),C33,0)))))</f>
        <v/>
      </c>
      <c r="Y33" s="27">
        <f>IF(A33="","",IF(Q33="Closed","Closed",IF(AND(ISNUMBER(O33),NOW()&gt;O33+IF(ISNUMBER(P33),P33,0)),"Overdue",IF(AND(NOT(ISNUMBER(O33)),X33&gt;'Lists and Settings'!$B$7),"Overdue","On Track"))))</f>
        <v/>
      </c>
      <c r="Z33" s="28">
        <f>IF(A33="","",IF(NOT(ISNUMBER(B33)),"Missing date opened",IF(D33="","Missing shift",IF(K33="","Missing description",IF(M33="","Missing assigned department",IF(AND(Q33="Closed",U33=""),"Closed without resolution",IF(AND(Q33="Closed",NOT(ISNUMBER(V33))),"Closed without close date",IF(AND(ISNUMBER(V33),ISNUMBER(B33),V33&lt;B33),"Close date before open date",IF(AND(S33="Yes",N33=""),"Handoff needs assignment",IF(AND(R33="Yes",Q33&lt;&gt;"Closed",NOT(ISNUMBER(O33))),"Guest follow-up needs due date","OK"))))))))))</f>
        <v/>
      </c>
    </row>
    <row r="34">
      <c r="A34" s="21" t="n"/>
      <c r="B34" s="42" t="n"/>
      <c r="C34" s="23" t="n"/>
      <c r="D34" s="21" t="n"/>
      <c r="E34" s="21" t="n"/>
      <c r="F34" s="21" t="n"/>
      <c r="G34" s="21" t="n"/>
      <c r="H34" s="21" t="n"/>
      <c r="I34" s="21" t="n"/>
      <c r="J34" s="21" t="n"/>
      <c r="K34" s="24" t="n"/>
      <c r="L34" s="24" t="n"/>
      <c r="M34" s="21" t="n"/>
      <c r="N34" s="21" t="n"/>
      <c r="O34" s="42" t="n"/>
      <c r="P34" s="23" t="n"/>
      <c r="Q34" s="21" t="n"/>
      <c r="R34" s="21" t="n"/>
      <c r="S34" s="21" t="n"/>
      <c r="T34" s="43" t="n"/>
      <c r="U34" s="24" t="n"/>
      <c r="V34" s="42" t="n"/>
      <c r="W34" s="23" t="n"/>
      <c r="X34" s="26">
        <f>IF(A34="","",MAX(0,24*(IF(ISNUMBER(V34),V34+IF(ISNUMBER(W34),W34,0),NOW())-(IF(ISNUMBER(B34),B34,TODAY())+IF(ISNUMBER(C34),C34,0)))))</f>
        <v/>
      </c>
      <c r="Y34" s="27">
        <f>IF(A34="","",IF(Q34="Closed","Closed",IF(AND(ISNUMBER(O34),NOW()&gt;O34+IF(ISNUMBER(P34),P34,0)),"Overdue",IF(AND(NOT(ISNUMBER(O34)),X34&gt;'Lists and Settings'!$B$7),"Overdue","On Track"))))</f>
        <v/>
      </c>
      <c r="Z34" s="28">
        <f>IF(A34="","",IF(NOT(ISNUMBER(B34)),"Missing date opened",IF(D34="","Missing shift",IF(K34="","Missing description",IF(M34="","Missing assigned department",IF(AND(Q34="Closed",U34=""),"Closed without resolution",IF(AND(Q34="Closed",NOT(ISNUMBER(V34))),"Closed without close date",IF(AND(ISNUMBER(V34),ISNUMBER(B34),V34&lt;B34),"Close date before open date",IF(AND(S34="Yes",N34=""),"Handoff needs assignment",IF(AND(R34="Yes",Q34&lt;&gt;"Closed",NOT(ISNUMBER(O34))),"Guest follow-up needs due date","OK"))))))))))</f>
        <v/>
      </c>
    </row>
    <row r="35">
      <c r="A35" s="21" t="n"/>
      <c r="B35" s="42" t="n"/>
      <c r="C35" s="23" t="n"/>
      <c r="D35" s="21" t="n"/>
      <c r="E35" s="21" t="n"/>
      <c r="F35" s="21" t="n"/>
      <c r="G35" s="21" t="n"/>
      <c r="H35" s="21" t="n"/>
      <c r="I35" s="21" t="n"/>
      <c r="J35" s="21" t="n"/>
      <c r="K35" s="24" t="n"/>
      <c r="L35" s="24" t="n"/>
      <c r="M35" s="21" t="n"/>
      <c r="N35" s="21" t="n"/>
      <c r="O35" s="42" t="n"/>
      <c r="P35" s="23" t="n"/>
      <c r="Q35" s="21" t="n"/>
      <c r="R35" s="21" t="n"/>
      <c r="S35" s="21" t="n"/>
      <c r="T35" s="43" t="n"/>
      <c r="U35" s="24" t="n"/>
      <c r="V35" s="42" t="n"/>
      <c r="W35" s="23" t="n"/>
      <c r="X35" s="26">
        <f>IF(A35="","",MAX(0,24*(IF(ISNUMBER(V35),V35+IF(ISNUMBER(W35),W35,0),NOW())-(IF(ISNUMBER(B35),B35,TODAY())+IF(ISNUMBER(C35),C35,0)))))</f>
        <v/>
      </c>
      <c r="Y35" s="27">
        <f>IF(A35="","",IF(Q35="Closed","Closed",IF(AND(ISNUMBER(O35),NOW()&gt;O35+IF(ISNUMBER(P35),P35,0)),"Overdue",IF(AND(NOT(ISNUMBER(O35)),X35&gt;'Lists and Settings'!$B$7),"Overdue","On Track"))))</f>
        <v/>
      </c>
      <c r="Z35" s="28">
        <f>IF(A35="","",IF(NOT(ISNUMBER(B35)),"Missing date opened",IF(D35="","Missing shift",IF(K35="","Missing description",IF(M35="","Missing assigned department",IF(AND(Q35="Closed",U35=""),"Closed without resolution",IF(AND(Q35="Closed",NOT(ISNUMBER(V35))),"Closed without close date",IF(AND(ISNUMBER(V35),ISNUMBER(B35),V35&lt;B35),"Close date before open date",IF(AND(S35="Yes",N35=""),"Handoff needs assignment",IF(AND(R35="Yes",Q35&lt;&gt;"Closed",NOT(ISNUMBER(O35))),"Guest follow-up needs due date","OK"))))))))))</f>
        <v/>
      </c>
    </row>
    <row r="36">
      <c r="A36" s="21" t="n"/>
      <c r="B36" s="42" t="n"/>
      <c r="C36" s="23" t="n"/>
      <c r="D36" s="21" t="n"/>
      <c r="E36" s="21" t="n"/>
      <c r="F36" s="21" t="n"/>
      <c r="G36" s="21" t="n"/>
      <c r="H36" s="21" t="n"/>
      <c r="I36" s="21" t="n"/>
      <c r="J36" s="21" t="n"/>
      <c r="K36" s="24" t="n"/>
      <c r="L36" s="24" t="n"/>
      <c r="M36" s="21" t="n"/>
      <c r="N36" s="21" t="n"/>
      <c r="O36" s="42" t="n"/>
      <c r="P36" s="23" t="n"/>
      <c r="Q36" s="21" t="n"/>
      <c r="R36" s="21" t="n"/>
      <c r="S36" s="21" t="n"/>
      <c r="T36" s="43" t="n"/>
      <c r="U36" s="24" t="n"/>
      <c r="V36" s="42" t="n"/>
      <c r="W36" s="23" t="n"/>
      <c r="X36" s="26">
        <f>IF(A36="","",MAX(0,24*(IF(ISNUMBER(V36),V36+IF(ISNUMBER(W36),W36,0),NOW())-(IF(ISNUMBER(B36),B36,TODAY())+IF(ISNUMBER(C36),C36,0)))))</f>
        <v/>
      </c>
      <c r="Y36" s="27">
        <f>IF(A36="","",IF(Q36="Closed","Closed",IF(AND(ISNUMBER(O36),NOW()&gt;O36+IF(ISNUMBER(P36),P36,0)),"Overdue",IF(AND(NOT(ISNUMBER(O36)),X36&gt;'Lists and Settings'!$B$7),"Overdue","On Track"))))</f>
        <v/>
      </c>
      <c r="Z36" s="28">
        <f>IF(A36="","",IF(NOT(ISNUMBER(B36)),"Missing date opened",IF(D36="","Missing shift",IF(K36="","Missing description",IF(M36="","Missing assigned department",IF(AND(Q36="Closed",U36=""),"Closed without resolution",IF(AND(Q36="Closed",NOT(ISNUMBER(V36))),"Closed without close date",IF(AND(ISNUMBER(V36),ISNUMBER(B36),V36&lt;B36),"Close date before open date",IF(AND(S36="Yes",N36=""),"Handoff needs assignment",IF(AND(R36="Yes",Q36&lt;&gt;"Closed",NOT(ISNUMBER(O36))),"Guest follow-up needs due date","OK"))))))))))</f>
        <v/>
      </c>
    </row>
    <row r="37">
      <c r="A37" s="21" t="n"/>
      <c r="B37" s="42" t="n"/>
      <c r="C37" s="23" t="n"/>
      <c r="D37" s="21" t="n"/>
      <c r="E37" s="21" t="n"/>
      <c r="F37" s="21" t="n"/>
      <c r="G37" s="21" t="n"/>
      <c r="H37" s="21" t="n"/>
      <c r="I37" s="21" t="n"/>
      <c r="J37" s="21" t="n"/>
      <c r="K37" s="24" t="n"/>
      <c r="L37" s="24" t="n"/>
      <c r="M37" s="21" t="n"/>
      <c r="N37" s="21" t="n"/>
      <c r="O37" s="42" t="n"/>
      <c r="P37" s="23" t="n"/>
      <c r="Q37" s="21" t="n"/>
      <c r="R37" s="21" t="n"/>
      <c r="S37" s="21" t="n"/>
      <c r="T37" s="43" t="n"/>
      <c r="U37" s="24" t="n"/>
      <c r="V37" s="42" t="n"/>
      <c r="W37" s="23" t="n"/>
      <c r="X37" s="26">
        <f>IF(A37="","",MAX(0,24*(IF(ISNUMBER(V37),V37+IF(ISNUMBER(W37),W37,0),NOW())-(IF(ISNUMBER(B37),B37,TODAY())+IF(ISNUMBER(C37),C37,0)))))</f>
        <v/>
      </c>
      <c r="Y37" s="27">
        <f>IF(A37="","",IF(Q37="Closed","Closed",IF(AND(ISNUMBER(O37),NOW()&gt;O37+IF(ISNUMBER(P37),P37,0)),"Overdue",IF(AND(NOT(ISNUMBER(O37)),X37&gt;'Lists and Settings'!$B$7),"Overdue","On Track"))))</f>
        <v/>
      </c>
      <c r="Z37" s="28">
        <f>IF(A37="","",IF(NOT(ISNUMBER(B37)),"Missing date opened",IF(D37="","Missing shift",IF(K37="","Missing description",IF(M37="","Missing assigned department",IF(AND(Q37="Closed",U37=""),"Closed without resolution",IF(AND(Q37="Closed",NOT(ISNUMBER(V37))),"Closed without close date",IF(AND(ISNUMBER(V37),ISNUMBER(B37),V37&lt;B37),"Close date before open date",IF(AND(S37="Yes",N37=""),"Handoff needs assignment",IF(AND(R37="Yes",Q37&lt;&gt;"Closed",NOT(ISNUMBER(O37))),"Guest follow-up needs due date","OK"))))))))))</f>
        <v/>
      </c>
    </row>
    <row r="38">
      <c r="A38" s="21" t="n"/>
      <c r="B38" s="42" t="n"/>
      <c r="C38" s="23" t="n"/>
      <c r="D38" s="21" t="n"/>
      <c r="E38" s="21" t="n"/>
      <c r="F38" s="21" t="n"/>
      <c r="G38" s="21" t="n"/>
      <c r="H38" s="21" t="n"/>
      <c r="I38" s="21" t="n"/>
      <c r="J38" s="21" t="n"/>
      <c r="K38" s="24" t="n"/>
      <c r="L38" s="24" t="n"/>
      <c r="M38" s="21" t="n"/>
      <c r="N38" s="21" t="n"/>
      <c r="O38" s="42" t="n"/>
      <c r="P38" s="23" t="n"/>
      <c r="Q38" s="21" t="n"/>
      <c r="R38" s="21" t="n"/>
      <c r="S38" s="21" t="n"/>
      <c r="T38" s="43" t="n"/>
      <c r="U38" s="24" t="n"/>
      <c r="V38" s="42" t="n"/>
      <c r="W38" s="23" t="n"/>
      <c r="X38" s="26">
        <f>IF(A38="","",MAX(0,24*(IF(ISNUMBER(V38),V38+IF(ISNUMBER(W38),W38,0),NOW())-(IF(ISNUMBER(B38),B38,TODAY())+IF(ISNUMBER(C38),C38,0)))))</f>
        <v/>
      </c>
      <c r="Y38" s="27">
        <f>IF(A38="","",IF(Q38="Closed","Closed",IF(AND(ISNUMBER(O38),NOW()&gt;O38+IF(ISNUMBER(P38),P38,0)),"Overdue",IF(AND(NOT(ISNUMBER(O38)),X38&gt;'Lists and Settings'!$B$7),"Overdue","On Track"))))</f>
        <v/>
      </c>
      <c r="Z38" s="28">
        <f>IF(A38="","",IF(NOT(ISNUMBER(B38)),"Missing date opened",IF(D38="","Missing shift",IF(K38="","Missing description",IF(M38="","Missing assigned department",IF(AND(Q38="Closed",U38=""),"Closed without resolution",IF(AND(Q38="Closed",NOT(ISNUMBER(V38))),"Closed without close date",IF(AND(ISNUMBER(V38),ISNUMBER(B38),V38&lt;B38),"Close date before open date",IF(AND(S38="Yes",N38=""),"Handoff needs assignment",IF(AND(R38="Yes",Q38&lt;&gt;"Closed",NOT(ISNUMBER(O38))),"Guest follow-up needs due date","OK"))))))))))</f>
        <v/>
      </c>
    </row>
    <row r="39">
      <c r="A39" s="21" t="n"/>
      <c r="B39" s="42" t="n"/>
      <c r="C39" s="23" t="n"/>
      <c r="D39" s="21" t="n"/>
      <c r="E39" s="21" t="n"/>
      <c r="F39" s="21" t="n"/>
      <c r="G39" s="21" t="n"/>
      <c r="H39" s="21" t="n"/>
      <c r="I39" s="21" t="n"/>
      <c r="J39" s="21" t="n"/>
      <c r="K39" s="24" t="n"/>
      <c r="L39" s="24" t="n"/>
      <c r="M39" s="21" t="n"/>
      <c r="N39" s="21" t="n"/>
      <c r="O39" s="42" t="n"/>
      <c r="P39" s="23" t="n"/>
      <c r="Q39" s="21" t="n"/>
      <c r="R39" s="21" t="n"/>
      <c r="S39" s="21" t="n"/>
      <c r="T39" s="43" t="n"/>
      <c r="U39" s="24" t="n"/>
      <c r="V39" s="42" t="n"/>
      <c r="W39" s="23" t="n"/>
      <c r="X39" s="26">
        <f>IF(A39="","",MAX(0,24*(IF(ISNUMBER(V39),V39+IF(ISNUMBER(W39),W39,0),NOW())-(IF(ISNUMBER(B39),B39,TODAY())+IF(ISNUMBER(C39),C39,0)))))</f>
        <v/>
      </c>
      <c r="Y39" s="27">
        <f>IF(A39="","",IF(Q39="Closed","Closed",IF(AND(ISNUMBER(O39),NOW()&gt;O39+IF(ISNUMBER(P39),P39,0)),"Overdue",IF(AND(NOT(ISNUMBER(O39)),X39&gt;'Lists and Settings'!$B$7),"Overdue","On Track"))))</f>
        <v/>
      </c>
      <c r="Z39" s="28">
        <f>IF(A39="","",IF(NOT(ISNUMBER(B39)),"Missing date opened",IF(D39="","Missing shift",IF(K39="","Missing description",IF(M39="","Missing assigned department",IF(AND(Q39="Closed",U39=""),"Closed without resolution",IF(AND(Q39="Closed",NOT(ISNUMBER(V39))),"Closed without close date",IF(AND(ISNUMBER(V39),ISNUMBER(B39),V39&lt;B39),"Close date before open date",IF(AND(S39="Yes",N39=""),"Handoff needs assignment",IF(AND(R39="Yes",Q39&lt;&gt;"Closed",NOT(ISNUMBER(O39))),"Guest follow-up needs due date","OK"))))))))))</f>
        <v/>
      </c>
    </row>
    <row r="40">
      <c r="A40" s="21" t="n"/>
      <c r="B40" s="42" t="n"/>
      <c r="C40" s="23" t="n"/>
      <c r="D40" s="21" t="n"/>
      <c r="E40" s="21" t="n"/>
      <c r="F40" s="21" t="n"/>
      <c r="G40" s="21" t="n"/>
      <c r="H40" s="21" t="n"/>
      <c r="I40" s="21" t="n"/>
      <c r="J40" s="21" t="n"/>
      <c r="K40" s="24" t="n"/>
      <c r="L40" s="24" t="n"/>
      <c r="M40" s="21" t="n"/>
      <c r="N40" s="21" t="n"/>
      <c r="O40" s="42" t="n"/>
      <c r="P40" s="23" t="n"/>
      <c r="Q40" s="21" t="n"/>
      <c r="R40" s="21" t="n"/>
      <c r="S40" s="21" t="n"/>
      <c r="T40" s="43" t="n"/>
      <c r="U40" s="24" t="n"/>
      <c r="V40" s="42" t="n"/>
      <c r="W40" s="23" t="n"/>
      <c r="X40" s="26">
        <f>IF(A40="","",MAX(0,24*(IF(ISNUMBER(V40),V40+IF(ISNUMBER(W40),W40,0),NOW())-(IF(ISNUMBER(B40),B40,TODAY())+IF(ISNUMBER(C40),C40,0)))))</f>
        <v/>
      </c>
      <c r="Y40" s="27">
        <f>IF(A40="","",IF(Q40="Closed","Closed",IF(AND(ISNUMBER(O40),NOW()&gt;O40+IF(ISNUMBER(P40),P40,0)),"Overdue",IF(AND(NOT(ISNUMBER(O40)),X40&gt;'Lists and Settings'!$B$7),"Overdue","On Track"))))</f>
        <v/>
      </c>
      <c r="Z40" s="28">
        <f>IF(A40="","",IF(NOT(ISNUMBER(B40)),"Missing date opened",IF(D40="","Missing shift",IF(K40="","Missing description",IF(M40="","Missing assigned department",IF(AND(Q40="Closed",U40=""),"Closed without resolution",IF(AND(Q40="Closed",NOT(ISNUMBER(V40))),"Closed without close date",IF(AND(ISNUMBER(V40),ISNUMBER(B40),V40&lt;B40),"Close date before open date",IF(AND(S40="Yes",N40=""),"Handoff needs assignment",IF(AND(R40="Yes",Q40&lt;&gt;"Closed",NOT(ISNUMBER(O40))),"Guest follow-up needs due date","OK"))))))))))</f>
        <v/>
      </c>
    </row>
    <row r="41">
      <c r="A41" s="21" t="n"/>
      <c r="B41" s="42" t="n"/>
      <c r="C41" s="23" t="n"/>
      <c r="D41" s="21" t="n"/>
      <c r="E41" s="21" t="n"/>
      <c r="F41" s="21" t="n"/>
      <c r="G41" s="21" t="n"/>
      <c r="H41" s="21" t="n"/>
      <c r="I41" s="21" t="n"/>
      <c r="J41" s="21" t="n"/>
      <c r="K41" s="24" t="n"/>
      <c r="L41" s="24" t="n"/>
      <c r="M41" s="21" t="n"/>
      <c r="N41" s="21" t="n"/>
      <c r="O41" s="42" t="n"/>
      <c r="P41" s="23" t="n"/>
      <c r="Q41" s="21" t="n"/>
      <c r="R41" s="21" t="n"/>
      <c r="S41" s="21" t="n"/>
      <c r="T41" s="43" t="n"/>
      <c r="U41" s="24" t="n"/>
      <c r="V41" s="42" t="n"/>
      <c r="W41" s="23" t="n"/>
      <c r="X41" s="26">
        <f>IF(A41="","",MAX(0,24*(IF(ISNUMBER(V41),V41+IF(ISNUMBER(W41),W41,0),NOW())-(IF(ISNUMBER(B41),B41,TODAY())+IF(ISNUMBER(C41),C41,0)))))</f>
        <v/>
      </c>
      <c r="Y41" s="27">
        <f>IF(A41="","",IF(Q41="Closed","Closed",IF(AND(ISNUMBER(O41),NOW()&gt;O41+IF(ISNUMBER(P41),P41,0)),"Overdue",IF(AND(NOT(ISNUMBER(O41)),X41&gt;'Lists and Settings'!$B$7),"Overdue","On Track"))))</f>
        <v/>
      </c>
      <c r="Z41" s="28">
        <f>IF(A41="","",IF(NOT(ISNUMBER(B41)),"Missing date opened",IF(D41="","Missing shift",IF(K41="","Missing description",IF(M41="","Missing assigned department",IF(AND(Q41="Closed",U41=""),"Closed without resolution",IF(AND(Q41="Closed",NOT(ISNUMBER(V41))),"Closed without close date",IF(AND(ISNUMBER(V41),ISNUMBER(B41),V41&lt;B41),"Close date before open date",IF(AND(S41="Yes",N41=""),"Handoff needs assignment",IF(AND(R41="Yes",Q41&lt;&gt;"Closed",NOT(ISNUMBER(O41))),"Guest follow-up needs due date","OK"))))))))))</f>
        <v/>
      </c>
    </row>
    <row r="42">
      <c r="A42" s="21" t="n"/>
      <c r="B42" s="42" t="n"/>
      <c r="C42" s="23" t="n"/>
      <c r="D42" s="21" t="n"/>
      <c r="E42" s="21" t="n"/>
      <c r="F42" s="21" t="n"/>
      <c r="G42" s="21" t="n"/>
      <c r="H42" s="21" t="n"/>
      <c r="I42" s="21" t="n"/>
      <c r="J42" s="21" t="n"/>
      <c r="K42" s="24" t="n"/>
      <c r="L42" s="24" t="n"/>
      <c r="M42" s="21" t="n"/>
      <c r="N42" s="21" t="n"/>
      <c r="O42" s="42" t="n"/>
      <c r="P42" s="23" t="n"/>
      <c r="Q42" s="21" t="n"/>
      <c r="R42" s="21" t="n"/>
      <c r="S42" s="21" t="n"/>
      <c r="T42" s="43" t="n"/>
      <c r="U42" s="24" t="n"/>
      <c r="V42" s="42" t="n"/>
      <c r="W42" s="23" t="n"/>
      <c r="X42" s="26">
        <f>IF(A42="","",MAX(0,24*(IF(ISNUMBER(V42),V42+IF(ISNUMBER(W42),W42,0),NOW())-(IF(ISNUMBER(B42),B42,TODAY())+IF(ISNUMBER(C42),C42,0)))))</f>
        <v/>
      </c>
      <c r="Y42" s="27">
        <f>IF(A42="","",IF(Q42="Closed","Closed",IF(AND(ISNUMBER(O42),NOW()&gt;O42+IF(ISNUMBER(P42),P42,0)),"Overdue",IF(AND(NOT(ISNUMBER(O42)),X42&gt;'Lists and Settings'!$B$7),"Overdue","On Track"))))</f>
        <v/>
      </c>
      <c r="Z42" s="28">
        <f>IF(A42="","",IF(NOT(ISNUMBER(B42)),"Missing date opened",IF(D42="","Missing shift",IF(K42="","Missing description",IF(M42="","Missing assigned department",IF(AND(Q42="Closed",U42=""),"Closed without resolution",IF(AND(Q42="Closed",NOT(ISNUMBER(V42))),"Closed without close date",IF(AND(ISNUMBER(V42),ISNUMBER(B42),V42&lt;B42),"Close date before open date",IF(AND(S42="Yes",N42=""),"Handoff needs assignment",IF(AND(R42="Yes",Q42&lt;&gt;"Closed",NOT(ISNUMBER(O42))),"Guest follow-up needs due date","OK"))))))))))</f>
        <v/>
      </c>
    </row>
    <row r="43">
      <c r="A43" s="21" t="n"/>
      <c r="B43" s="42" t="n"/>
      <c r="C43" s="23" t="n"/>
      <c r="D43" s="21" t="n"/>
      <c r="E43" s="21" t="n"/>
      <c r="F43" s="21" t="n"/>
      <c r="G43" s="21" t="n"/>
      <c r="H43" s="21" t="n"/>
      <c r="I43" s="21" t="n"/>
      <c r="J43" s="21" t="n"/>
      <c r="K43" s="24" t="n"/>
      <c r="L43" s="24" t="n"/>
      <c r="M43" s="21" t="n"/>
      <c r="N43" s="21" t="n"/>
      <c r="O43" s="42" t="n"/>
      <c r="P43" s="23" t="n"/>
      <c r="Q43" s="21" t="n"/>
      <c r="R43" s="21" t="n"/>
      <c r="S43" s="21" t="n"/>
      <c r="T43" s="43" t="n"/>
      <c r="U43" s="24" t="n"/>
      <c r="V43" s="42" t="n"/>
      <c r="W43" s="23" t="n"/>
      <c r="X43" s="26">
        <f>IF(A43="","",MAX(0,24*(IF(ISNUMBER(V43),V43+IF(ISNUMBER(W43),W43,0),NOW())-(IF(ISNUMBER(B43),B43,TODAY())+IF(ISNUMBER(C43),C43,0)))))</f>
        <v/>
      </c>
      <c r="Y43" s="27">
        <f>IF(A43="","",IF(Q43="Closed","Closed",IF(AND(ISNUMBER(O43),NOW()&gt;O43+IF(ISNUMBER(P43),P43,0)),"Overdue",IF(AND(NOT(ISNUMBER(O43)),X43&gt;'Lists and Settings'!$B$7),"Overdue","On Track"))))</f>
        <v/>
      </c>
      <c r="Z43" s="28">
        <f>IF(A43="","",IF(NOT(ISNUMBER(B43)),"Missing date opened",IF(D43="","Missing shift",IF(K43="","Missing description",IF(M43="","Missing assigned department",IF(AND(Q43="Closed",U43=""),"Closed without resolution",IF(AND(Q43="Closed",NOT(ISNUMBER(V43))),"Closed without close date",IF(AND(ISNUMBER(V43),ISNUMBER(B43),V43&lt;B43),"Close date before open date",IF(AND(S43="Yes",N43=""),"Handoff needs assignment",IF(AND(R43="Yes",Q43&lt;&gt;"Closed",NOT(ISNUMBER(O43))),"Guest follow-up needs due date","OK"))))))))))</f>
        <v/>
      </c>
    </row>
    <row r="44">
      <c r="A44" s="21" t="n"/>
      <c r="B44" s="42" t="n"/>
      <c r="C44" s="23" t="n"/>
      <c r="D44" s="21" t="n"/>
      <c r="E44" s="21" t="n"/>
      <c r="F44" s="21" t="n"/>
      <c r="G44" s="21" t="n"/>
      <c r="H44" s="21" t="n"/>
      <c r="I44" s="21" t="n"/>
      <c r="J44" s="21" t="n"/>
      <c r="K44" s="24" t="n"/>
      <c r="L44" s="24" t="n"/>
      <c r="M44" s="21" t="n"/>
      <c r="N44" s="21" t="n"/>
      <c r="O44" s="42" t="n"/>
      <c r="P44" s="23" t="n"/>
      <c r="Q44" s="21" t="n"/>
      <c r="R44" s="21" t="n"/>
      <c r="S44" s="21" t="n"/>
      <c r="T44" s="43" t="n"/>
      <c r="U44" s="24" t="n"/>
      <c r="V44" s="42" t="n"/>
      <c r="W44" s="23" t="n"/>
      <c r="X44" s="26">
        <f>IF(A44="","",MAX(0,24*(IF(ISNUMBER(V44),V44+IF(ISNUMBER(W44),W44,0),NOW())-(IF(ISNUMBER(B44),B44,TODAY())+IF(ISNUMBER(C44),C44,0)))))</f>
        <v/>
      </c>
      <c r="Y44" s="27">
        <f>IF(A44="","",IF(Q44="Closed","Closed",IF(AND(ISNUMBER(O44),NOW()&gt;O44+IF(ISNUMBER(P44),P44,0)),"Overdue",IF(AND(NOT(ISNUMBER(O44)),X44&gt;'Lists and Settings'!$B$7),"Overdue","On Track"))))</f>
        <v/>
      </c>
      <c r="Z44" s="28">
        <f>IF(A44="","",IF(NOT(ISNUMBER(B44)),"Missing date opened",IF(D44="","Missing shift",IF(K44="","Missing description",IF(M44="","Missing assigned department",IF(AND(Q44="Closed",U44=""),"Closed without resolution",IF(AND(Q44="Closed",NOT(ISNUMBER(V44))),"Closed without close date",IF(AND(ISNUMBER(V44),ISNUMBER(B44),V44&lt;B44),"Close date before open date",IF(AND(S44="Yes",N44=""),"Handoff needs assignment",IF(AND(R44="Yes",Q44&lt;&gt;"Closed",NOT(ISNUMBER(O44))),"Guest follow-up needs due date","OK"))))))))))</f>
        <v/>
      </c>
    </row>
    <row r="45">
      <c r="A45" s="21" t="n"/>
      <c r="B45" s="42" t="n"/>
      <c r="C45" s="23" t="n"/>
      <c r="D45" s="21" t="n"/>
      <c r="E45" s="21" t="n"/>
      <c r="F45" s="21" t="n"/>
      <c r="G45" s="21" t="n"/>
      <c r="H45" s="21" t="n"/>
      <c r="I45" s="21" t="n"/>
      <c r="J45" s="21" t="n"/>
      <c r="K45" s="24" t="n"/>
      <c r="L45" s="24" t="n"/>
      <c r="M45" s="21" t="n"/>
      <c r="N45" s="21" t="n"/>
      <c r="O45" s="42" t="n"/>
      <c r="P45" s="23" t="n"/>
      <c r="Q45" s="21" t="n"/>
      <c r="R45" s="21" t="n"/>
      <c r="S45" s="21" t="n"/>
      <c r="T45" s="43" t="n"/>
      <c r="U45" s="24" t="n"/>
      <c r="V45" s="42" t="n"/>
      <c r="W45" s="23" t="n"/>
      <c r="X45" s="26">
        <f>IF(A45="","",MAX(0,24*(IF(ISNUMBER(V45),V45+IF(ISNUMBER(W45),W45,0),NOW())-(IF(ISNUMBER(B45),B45,TODAY())+IF(ISNUMBER(C45),C45,0)))))</f>
        <v/>
      </c>
      <c r="Y45" s="27">
        <f>IF(A45="","",IF(Q45="Closed","Closed",IF(AND(ISNUMBER(O45),NOW()&gt;O45+IF(ISNUMBER(P45),P45,0)),"Overdue",IF(AND(NOT(ISNUMBER(O45)),X45&gt;'Lists and Settings'!$B$7),"Overdue","On Track"))))</f>
        <v/>
      </c>
      <c r="Z45" s="28">
        <f>IF(A45="","",IF(NOT(ISNUMBER(B45)),"Missing date opened",IF(D45="","Missing shift",IF(K45="","Missing description",IF(M45="","Missing assigned department",IF(AND(Q45="Closed",U45=""),"Closed without resolution",IF(AND(Q45="Closed",NOT(ISNUMBER(V45))),"Closed without close date",IF(AND(ISNUMBER(V45),ISNUMBER(B45),V45&lt;B45),"Close date before open date",IF(AND(S45="Yes",N45=""),"Handoff needs assignment",IF(AND(R45="Yes",Q45&lt;&gt;"Closed",NOT(ISNUMBER(O45))),"Guest follow-up needs due date","OK"))))))))))</f>
        <v/>
      </c>
    </row>
    <row r="46">
      <c r="A46" s="21" t="n"/>
      <c r="B46" s="42" t="n"/>
      <c r="C46" s="23" t="n"/>
      <c r="D46" s="21" t="n"/>
      <c r="E46" s="21" t="n"/>
      <c r="F46" s="21" t="n"/>
      <c r="G46" s="21" t="n"/>
      <c r="H46" s="21" t="n"/>
      <c r="I46" s="21" t="n"/>
      <c r="J46" s="21" t="n"/>
      <c r="K46" s="24" t="n"/>
      <c r="L46" s="24" t="n"/>
      <c r="M46" s="21" t="n"/>
      <c r="N46" s="21" t="n"/>
      <c r="O46" s="42" t="n"/>
      <c r="P46" s="23" t="n"/>
      <c r="Q46" s="21" t="n"/>
      <c r="R46" s="21" t="n"/>
      <c r="S46" s="21" t="n"/>
      <c r="T46" s="43" t="n"/>
      <c r="U46" s="24" t="n"/>
      <c r="V46" s="42" t="n"/>
      <c r="W46" s="23" t="n"/>
      <c r="X46" s="26">
        <f>IF(A46="","",MAX(0,24*(IF(ISNUMBER(V46),V46+IF(ISNUMBER(W46),W46,0),NOW())-(IF(ISNUMBER(B46),B46,TODAY())+IF(ISNUMBER(C46),C46,0)))))</f>
        <v/>
      </c>
      <c r="Y46" s="27">
        <f>IF(A46="","",IF(Q46="Closed","Closed",IF(AND(ISNUMBER(O46),NOW()&gt;O46+IF(ISNUMBER(P46),P46,0)),"Overdue",IF(AND(NOT(ISNUMBER(O46)),X46&gt;'Lists and Settings'!$B$7),"Overdue","On Track"))))</f>
        <v/>
      </c>
      <c r="Z46" s="28">
        <f>IF(A46="","",IF(NOT(ISNUMBER(B46)),"Missing date opened",IF(D46="","Missing shift",IF(K46="","Missing description",IF(M46="","Missing assigned department",IF(AND(Q46="Closed",U46=""),"Closed without resolution",IF(AND(Q46="Closed",NOT(ISNUMBER(V46))),"Closed without close date",IF(AND(ISNUMBER(V46),ISNUMBER(B46),V46&lt;B46),"Close date before open date",IF(AND(S46="Yes",N46=""),"Handoff needs assignment",IF(AND(R46="Yes",Q46&lt;&gt;"Closed",NOT(ISNUMBER(O46))),"Guest follow-up needs due date","OK"))))))))))</f>
        <v/>
      </c>
    </row>
    <row r="47">
      <c r="A47" s="21" t="n"/>
      <c r="B47" s="42" t="n"/>
      <c r="C47" s="23" t="n"/>
      <c r="D47" s="21" t="n"/>
      <c r="E47" s="21" t="n"/>
      <c r="F47" s="21" t="n"/>
      <c r="G47" s="21" t="n"/>
      <c r="H47" s="21" t="n"/>
      <c r="I47" s="21" t="n"/>
      <c r="J47" s="21" t="n"/>
      <c r="K47" s="24" t="n"/>
      <c r="L47" s="24" t="n"/>
      <c r="M47" s="21" t="n"/>
      <c r="N47" s="21" t="n"/>
      <c r="O47" s="42" t="n"/>
      <c r="P47" s="23" t="n"/>
      <c r="Q47" s="21" t="n"/>
      <c r="R47" s="21" t="n"/>
      <c r="S47" s="21" t="n"/>
      <c r="T47" s="43" t="n"/>
      <c r="U47" s="24" t="n"/>
      <c r="V47" s="42" t="n"/>
      <c r="W47" s="23" t="n"/>
      <c r="X47" s="26">
        <f>IF(A47="","",MAX(0,24*(IF(ISNUMBER(V47),V47+IF(ISNUMBER(W47),W47,0),NOW())-(IF(ISNUMBER(B47),B47,TODAY())+IF(ISNUMBER(C47),C47,0)))))</f>
        <v/>
      </c>
      <c r="Y47" s="27">
        <f>IF(A47="","",IF(Q47="Closed","Closed",IF(AND(ISNUMBER(O47),NOW()&gt;O47+IF(ISNUMBER(P47),P47,0)),"Overdue",IF(AND(NOT(ISNUMBER(O47)),X47&gt;'Lists and Settings'!$B$7),"Overdue","On Track"))))</f>
        <v/>
      </c>
      <c r="Z47" s="28">
        <f>IF(A47="","",IF(NOT(ISNUMBER(B47)),"Missing date opened",IF(D47="","Missing shift",IF(K47="","Missing description",IF(M47="","Missing assigned department",IF(AND(Q47="Closed",U47=""),"Closed without resolution",IF(AND(Q47="Closed",NOT(ISNUMBER(V47))),"Closed without close date",IF(AND(ISNUMBER(V47),ISNUMBER(B47),V47&lt;B47),"Close date before open date",IF(AND(S47="Yes",N47=""),"Handoff needs assignment",IF(AND(R47="Yes",Q47&lt;&gt;"Closed",NOT(ISNUMBER(O47))),"Guest follow-up needs due date","OK"))))))))))</f>
        <v/>
      </c>
    </row>
    <row r="48">
      <c r="A48" s="21" t="n"/>
      <c r="B48" s="42" t="n"/>
      <c r="C48" s="23" t="n"/>
      <c r="D48" s="21" t="n"/>
      <c r="E48" s="21" t="n"/>
      <c r="F48" s="21" t="n"/>
      <c r="G48" s="21" t="n"/>
      <c r="H48" s="21" t="n"/>
      <c r="I48" s="21" t="n"/>
      <c r="J48" s="21" t="n"/>
      <c r="K48" s="24" t="n"/>
      <c r="L48" s="24" t="n"/>
      <c r="M48" s="21" t="n"/>
      <c r="N48" s="21" t="n"/>
      <c r="O48" s="42" t="n"/>
      <c r="P48" s="23" t="n"/>
      <c r="Q48" s="21" t="n"/>
      <c r="R48" s="21" t="n"/>
      <c r="S48" s="21" t="n"/>
      <c r="T48" s="43" t="n"/>
      <c r="U48" s="24" t="n"/>
      <c r="V48" s="42" t="n"/>
      <c r="W48" s="23" t="n"/>
      <c r="X48" s="26">
        <f>IF(A48="","",MAX(0,24*(IF(ISNUMBER(V48),V48+IF(ISNUMBER(W48),W48,0),NOW())-(IF(ISNUMBER(B48),B48,TODAY())+IF(ISNUMBER(C48),C48,0)))))</f>
        <v/>
      </c>
      <c r="Y48" s="27">
        <f>IF(A48="","",IF(Q48="Closed","Closed",IF(AND(ISNUMBER(O48),NOW()&gt;O48+IF(ISNUMBER(P48),P48,0)),"Overdue",IF(AND(NOT(ISNUMBER(O48)),X48&gt;'Lists and Settings'!$B$7),"Overdue","On Track"))))</f>
        <v/>
      </c>
      <c r="Z48" s="28">
        <f>IF(A48="","",IF(NOT(ISNUMBER(B48)),"Missing date opened",IF(D48="","Missing shift",IF(K48="","Missing description",IF(M48="","Missing assigned department",IF(AND(Q48="Closed",U48=""),"Closed without resolution",IF(AND(Q48="Closed",NOT(ISNUMBER(V48))),"Closed without close date",IF(AND(ISNUMBER(V48),ISNUMBER(B48),V48&lt;B48),"Close date before open date",IF(AND(S48="Yes",N48=""),"Handoff needs assignment",IF(AND(R48="Yes",Q48&lt;&gt;"Closed",NOT(ISNUMBER(O48))),"Guest follow-up needs due date","OK"))))))))))</f>
        <v/>
      </c>
    </row>
    <row r="49">
      <c r="A49" s="21" t="n"/>
      <c r="B49" s="42" t="n"/>
      <c r="C49" s="23" t="n"/>
      <c r="D49" s="21" t="n"/>
      <c r="E49" s="21" t="n"/>
      <c r="F49" s="21" t="n"/>
      <c r="G49" s="21" t="n"/>
      <c r="H49" s="21" t="n"/>
      <c r="I49" s="21" t="n"/>
      <c r="J49" s="21" t="n"/>
      <c r="K49" s="24" t="n"/>
      <c r="L49" s="24" t="n"/>
      <c r="M49" s="21" t="n"/>
      <c r="N49" s="21" t="n"/>
      <c r="O49" s="42" t="n"/>
      <c r="P49" s="23" t="n"/>
      <c r="Q49" s="21" t="n"/>
      <c r="R49" s="21" t="n"/>
      <c r="S49" s="21" t="n"/>
      <c r="T49" s="43" t="n"/>
      <c r="U49" s="24" t="n"/>
      <c r="V49" s="42" t="n"/>
      <c r="W49" s="23" t="n"/>
      <c r="X49" s="26">
        <f>IF(A49="","",MAX(0,24*(IF(ISNUMBER(V49),V49+IF(ISNUMBER(W49),W49,0),NOW())-(IF(ISNUMBER(B49),B49,TODAY())+IF(ISNUMBER(C49),C49,0)))))</f>
        <v/>
      </c>
      <c r="Y49" s="27">
        <f>IF(A49="","",IF(Q49="Closed","Closed",IF(AND(ISNUMBER(O49),NOW()&gt;O49+IF(ISNUMBER(P49),P49,0)),"Overdue",IF(AND(NOT(ISNUMBER(O49)),X49&gt;'Lists and Settings'!$B$7),"Overdue","On Track"))))</f>
        <v/>
      </c>
      <c r="Z49" s="28">
        <f>IF(A49="","",IF(NOT(ISNUMBER(B49)),"Missing date opened",IF(D49="","Missing shift",IF(K49="","Missing description",IF(M49="","Missing assigned department",IF(AND(Q49="Closed",U49=""),"Closed without resolution",IF(AND(Q49="Closed",NOT(ISNUMBER(V49))),"Closed without close date",IF(AND(ISNUMBER(V49),ISNUMBER(B49),V49&lt;B49),"Close date before open date",IF(AND(S49="Yes",N49=""),"Handoff needs assignment",IF(AND(R49="Yes",Q49&lt;&gt;"Closed",NOT(ISNUMBER(O49))),"Guest follow-up needs due date","OK"))))))))))</f>
        <v/>
      </c>
    </row>
    <row r="50">
      <c r="A50" s="21" t="n"/>
      <c r="B50" s="42" t="n"/>
      <c r="C50" s="23" t="n"/>
      <c r="D50" s="21" t="n"/>
      <c r="E50" s="21" t="n"/>
      <c r="F50" s="21" t="n"/>
      <c r="G50" s="21" t="n"/>
      <c r="H50" s="21" t="n"/>
      <c r="I50" s="21" t="n"/>
      <c r="J50" s="21" t="n"/>
      <c r="K50" s="24" t="n"/>
      <c r="L50" s="24" t="n"/>
      <c r="M50" s="21" t="n"/>
      <c r="N50" s="21" t="n"/>
      <c r="O50" s="42" t="n"/>
      <c r="P50" s="23" t="n"/>
      <c r="Q50" s="21" t="n"/>
      <c r="R50" s="21" t="n"/>
      <c r="S50" s="21" t="n"/>
      <c r="T50" s="43" t="n"/>
      <c r="U50" s="24" t="n"/>
      <c r="V50" s="42" t="n"/>
      <c r="W50" s="23" t="n"/>
      <c r="X50" s="26">
        <f>IF(A50="","",MAX(0,24*(IF(ISNUMBER(V50),V50+IF(ISNUMBER(W50),W50,0),NOW())-(IF(ISNUMBER(B50),B50,TODAY())+IF(ISNUMBER(C50),C50,0)))))</f>
        <v/>
      </c>
      <c r="Y50" s="27">
        <f>IF(A50="","",IF(Q50="Closed","Closed",IF(AND(ISNUMBER(O50),NOW()&gt;O50+IF(ISNUMBER(P50),P50,0)),"Overdue",IF(AND(NOT(ISNUMBER(O50)),X50&gt;'Lists and Settings'!$B$7),"Overdue","On Track"))))</f>
        <v/>
      </c>
      <c r="Z50" s="28">
        <f>IF(A50="","",IF(NOT(ISNUMBER(B50)),"Missing date opened",IF(D50="","Missing shift",IF(K50="","Missing description",IF(M50="","Missing assigned department",IF(AND(Q50="Closed",U50=""),"Closed without resolution",IF(AND(Q50="Closed",NOT(ISNUMBER(V50))),"Closed without close date",IF(AND(ISNUMBER(V50),ISNUMBER(B50),V50&lt;B50),"Close date before open date",IF(AND(S50="Yes",N50=""),"Handoff needs assignment",IF(AND(R50="Yes",Q50&lt;&gt;"Closed",NOT(ISNUMBER(O50))),"Guest follow-up needs due date","OK"))))))))))</f>
        <v/>
      </c>
    </row>
    <row r="51">
      <c r="A51" s="21" t="n"/>
      <c r="B51" s="42" t="n"/>
      <c r="C51" s="23" t="n"/>
      <c r="D51" s="21" t="n"/>
      <c r="E51" s="21" t="n"/>
      <c r="F51" s="21" t="n"/>
      <c r="G51" s="21" t="n"/>
      <c r="H51" s="21" t="n"/>
      <c r="I51" s="21" t="n"/>
      <c r="J51" s="21" t="n"/>
      <c r="K51" s="24" t="n"/>
      <c r="L51" s="24" t="n"/>
      <c r="M51" s="21" t="n"/>
      <c r="N51" s="21" t="n"/>
      <c r="O51" s="42" t="n"/>
      <c r="P51" s="23" t="n"/>
      <c r="Q51" s="21" t="n"/>
      <c r="R51" s="21" t="n"/>
      <c r="S51" s="21" t="n"/>
      <c r="T51" s="43" t="n"/>
      <c r="U51" s="24" t="n"/>
      <c r="V51" s="42" t="n"/>
      <c r="W51" s="23" t="n"/>
      <c r="X51" s="26">
        <f>IF(A51="","",MAX(0,24*(IF(ISNUMBER(V51),V51+IF(ISNUMBER(W51),W51,0),NOW())-(IF(ISNUMBER(B51),B51,TODAY())+IF(ISNUMBER(C51),C51,0)))))</f>
        <v/>
      </c>
      <c r="Y51" s="27">
        <f>IF(A51="","",IF(Q51="Closed","Closed",IF(AND(ISNUMBER(O51),NOW()&gt;O51+IF(ISNUMBER(P51),P51,0)),"Overdue",IF(AND(NOT(ISNUMBER(O51)),X51&gt;'Lists and Settings'!$B$7),"Overdue","On Track"))))</f>
        <v/>
      </c>
      <c r="Z51" s="28">
        <f>IF(A51="","",IF(NOT(ISNUMBER(B51)),"Missing date opened",IF(D51="","Missing shift",IF(K51="","Missing description",IF(M51="","Missing assigned department",IF(AND(Q51="Closed",U51=""),"Closed without resolution",IF(AND(Q51="Closed",NOT(ISNUMBER(V51))),"Closed without close date",IF(AND(ISNUMBER(V51),ISNUMBER(B51),V51&lt;B51),"Close date before open date",IF(AND(S51="Yes",N51=""),"Handoff needs assignment",IF(AND(R51="Yes",Q51&lt;&gt;"Closed",NOT(ISNUMBER(O51))),"Guest follow-up needs due date","OK"))))))))))</f>
        <v/>
      </c>
    </row>
    <row r="52">
      <c r="A52" s="21" t="n"/>
      <c r="B52" s="42" t="n"/>
      <c r="C52" s="23" t="n"/>
      <c r="D52" s="21" t="n"/>
      <c r="E52" s="21" t="n"/>
      <c r="F52" s="21" t="n"/>
      <c r="G52" s="21" t="n"/>
      <c r="H52" s="21" t="n"/>
      <c r="I52" s="21" t="n"/>
      <c r="J52" s="21" t="n"/>
      <c r="K52" s="24" t="n"/>
      <c r="L52" s="24" t="n"/>
      <c r="M52" s="21" t="n"/>
      <c r="N52" s="21" t="n"/>
      <c r="O52" s="42" t="n"/>
      <c r="P52" s="23" t="n"/>
      <c r="Q52" s="21" t="n"/>
      <c r="R52" s="21" t="n"/>
      <c r="S52" s="21" t="n"/>
      <c r="T52" s="43" t="n"/>
      <c r="U52" s="24" t="n"/>
      <c r="V52" s="42" t="n"/>
      <c r="W52" s="23" t="n"/>
      <c r="X52" s="26">
        <f>IF(A52="","",MAX(0,24*(IF(ISNUMBER(V52),V52+IF(ISNUMBER(W52),W52,0),NOW())-(IF(ISNUMBER(B52),B52,TODAY())+IF(ISNUMBER(C52),C52,0)))))</f>
        <v/>
      </c>
      <c r="Y52" s="27">
        <f>IF(A52="","",IF(Q52="Closed","Closed",IF(AND(ISNUMBER(O52),NOW()&gt;O52+IF(ISNUMBER(P52),P52,0)),"Overdue",IF(AND(NOT(ISNUMBER(O52)),X52&gt;'Lists and Settings'!$B$7),"Overdue","On Track"))))</f>
        <v/>
      </c>
      <c r="Z52" s="28">
        <f>IF(A52="","",IF(NOT(ISNUMBER(B52)),"Missing date opened",IF(D52="","Missing shift",IF(K52="","Missing description",IF(M52="","Missing assigned department",IF(AND(Q52="Closed",U52=""),"Closed without resolution",IF(AND(Q52="Closed",NOT(ISNUMBER(V52))),"Closed without close date",IF(AND(ISNUMBER(V52),ISNUMBER(B52),V52&lt;B52),"Close date before open date",IF(AND(S52="Yes",N52=""),"Handoff needs assignment",IF(AND(R52="Yes",Q52&lt;&gt;"Closed",NOT(ISNUMBER(O52))),"Guest follow-up needs due date","OK"))))))))))</f>
        <v/>
      </c>
    </row>
    <row r="53">
      <c r="A53" s="21" t="n"/>
      <c r="B53" s="42" t="n"/>
      <c r="C53" s="23" t="n"/>
      <c r="D53" s="21" t="n"/>
      <c r="E53" s="21" t="n"/>
      <c r="F53" s="21" t="n"/>
      <c r="G53" s="21" t="n"/>
      <c r="H53" s="21" t="n"/>
      <c r="I53" s="21" t="n"/>
      <c r="J53" s="21" t="n"/>
      <c r="K53" s="24" t="n"/>
      <c r="L53" s="24" t="n"/>
      <c r="M53" s="21" t="n"/>
      <c r="N53" s="21" t="n"/>
      <c r="O53" s="42" t="n"/>
      <c r="P53" s="23" t="n"/>
      <c r="Q53" s="21" t="n"/>
      <c r="R53" s="21" t="n"/>
      <c r="S53" s="21" t="n"/>
      <c r="T53" s="43" t="n"/>
      <c r="U53" s="24" t="n"/>
      <c r="V53" s="42" t="n"/>
      <c r="W53" s="23" t="n"/>
      <c r="X53" s="26">
        <f>IF(A53="","",MAX(0,24*(IF(ISNUMBER(V53),V53+IF(ISNUMBER(W53),W53,0),NOW())-(IF(ISNUMBER(B53),B53,TODAY())+IF(ISNUMBER(C53),C53,0)))))</f>
        <v/>
      </c>
      <c r="Y53" s="27">
        <f>IF(A53="","",IF(Q53="Closed","Closed",IF(AND(ISNUMBER(O53),NOW()&gt;O53+IF(ISNUMBER(P53),P53,0)),"Overdue",IF(AND(NOT(ISNUMBER(O53)),X53&gt;'Lists and Settings'!$B$7),"Overdue","On Track"))))</f>
        <v/>
      </c>
      <c r="Z53" s="28">
        <f>IF(A53="","",IF(NOT(ISNUMBER(B53)),"Missing date opened",IF(D53="","Missing shift",IF(K53="","Missing description",IF(M53="","Missing assigned department",IF(AND(Q53="Closed",U53=""),"Closed without resolution",IF(AND(Q53="Closed",NOT(ISNUMBER(V53))),"Closed without close date",IF(AND(ISNUMBER(V53),ISNUMBER(B53),V53&lt;B53),"Close date before open date",IF(AND(S53="Yes",N53=""),"Handoff needs assignment",IF(AND(R53="Yes",Q53&lt;&gt;"Closed",NOT(ISNUMBER(O53))),"Guest follow-up needs due date","OK"))))))))))</f>
        <v/>
      </c>
    </row>
    <row r="54">
      <c r="A54" s="21" t="n"/>
      <c r="B54" s="42" t="n"/>
      <c r="C54" s="23" t="n"/>
      <c r="D54" s="21" t="n"/>
      <c r="E54" s="21" t="n"/>
      <c r="F54" s="21" t="n"/>
      <c r="G54" s="21" t="n"/>
      <c r="H54" s="21" t="n"/>
      <c r="I54" s="21" t="n"/>
      <c r="J54" s="21" t="n"/>
      <c r="K54" s="24" t="n"/>
      <c r="L54" s="24" t="n"/>
      <c r="M54" s="21" t="n"/>
      <c r="N54" s="21" t="n"/>
      <c r="O54" s="42" t="n"/>
      <c r="P54" s="23" t="n"/>
      <c r="Q54" s="21" t="n"/>
      <c r="R54" s="21" t="n"/>
      <c r="S54" s="21" t="n"/>
      <c r="T54" s="43" t="n"/>
      <c r="U54" s="24" t="n"/>
      <c r="V54" s="42" t="n"/>
      <c r="W54" s="23" t="n"/>
      <c r="X54" s="26">
        <f>IF(A54="","",MAX(0,24*(IF(ISNUMBER(V54),V54+IF(ISNUMBER(W54),W54,0),NOW())-(IF(ISNUMBER(B54),B54,TODAY())+IF(ISNUMBER(C54),C54,0)))))</f>
        <v/>
      </c>
      <c r="Y54" s="27">
        <f>IF(A54="","",IF(Q54="Closed","Closed",IF(AND(ISNUMBER(O54),NOW()&gt;O54+IF(ISNUMBER(P54),P54,0)),"Overdue",IF(AND(NOT(ISNUMBER(O54)),X54&gt;'Lists and Settings'!$B$7),"Overdue","On Track"))))</f>
        <v/>
      </c>
      <c r="Z54" s="28">
        <f>IF(A54="","",IF(NOT(ISNUMBER(B54)),"Missing date opened",IF(D54="","Missing shift",IF(K54="","Missing description",IF(M54="","Missing assigned department",IF(AND(Q54="Closed",U54=""),"Closed without resolution",IF(AND(Q54="Closed",NOT(ISNUMBER(V54))),"Closed without close date",IF(AND(ISNUMBER(V54),ISNUMBER(B54),V54&lt;B54),"Close date before open date",IF(AND(S54="Yes",N54=""),"Handoff needs assignment",IF(AND(R54="Yes",Q54&lt;&gt;"Closed",NOT(ISNUMBER(O54))),"Guest follow-up needs due date","OK"))))))))))</f>
        <v/>
      </c>
    </row>
    <row r="55">
      <c r="A55" s="21" t="n"/>
      <c r="B55" s="42" t="n"/>
      <c r="C55" s="23" t="n"/>
      <c r="D55" s="21" t="n"/>
      <c r="E55" s="21" t="n"/>
      <c r="F55" s="21" t="n"/>
      <c r="G55" s="21" t="n"/>
      <c r="H55" s="21" t="n"/>
      <c r="I55" s="21" t="n"/>
      <c r="J55" s="21" t="n"/>
      <c r="K55" s="24" t="n"/>
      <c r="L55" s="24" t="n"/>
      <c r="M55" s="21" t="n"/>
      <c r="N55" s="21" t="n"/>
      <c r="O55" s="42" t="n"/>
      <c r="P55" s="23" t="n"/>
      <c r="Q55" s="21" t="n"/>
      <c r="R55" s="21" t="n"/>
      <c r="S55" s="21" t="n"/>
      <c r="T55" s="43" t="n"/>
      <c r="U55" s="24" t="n"/>
      <c r="V55" s="42" t="n"/>
      <c r="W55" s="23" t="n"/>
      <c r="X55" s="26">
        <f>IF(A55="","",MAX(0,24*(IF(ISNUMBER(V55),V55+IF(ISNUMBER(W55),W55,0),NOW())-(IF(ISNUMBER(B55),B55,TODAY())+IF(ISNUMBER(C55),C55,0)))))</f>
        <v/>
      </c>
      <c r="Y55" s="27">
        <f>IF(A55="","",IF(Q55="Closed","Closed",IF(AND(ISNUMBER(O55),NOW()&gt;O55+IF(ISNUMBER(P55),P55,0)),"Overdue",IF(AND(NOT(ISNUMBER(O55)),X55&gt;'Lists and Settings'!$B$7),"Overdue","On Track"))))</f>
        <v/>
      </c>
      <c r="Z55" s="28">
        <f>IF(A55="","",IF(NOT(ISNUMBER(B55)),"Missing date opened",IF(D55="","Missing shift",IF(K55="","Missing description",IF(M55="","Missing assigned department",IF(AND(Q55="Closed",U55=""),"Closed without resolution",IF(AND(Q55="Closed",NOT(ISNUMBER(V55))),"Closed without close date",IF(AND(ISNUMBER(V55),ISNUMBER(B55),V55&lt;B55),"Close date before open date",IF(AND(S55="Yes",N55=""),"Handoff needs assignment",IF(AND(R55="Yes",Q55&lt;&gt;"Closed",NOT(ISNUMBER(O55))),"Guest follow-up needs due date","OK"))))))))))</f>
        <v/>
      </c>
    </row>
    <row r="56">
      <c r="A56" s="21" t="n"/>
      <c r="B56" s="42" t="n"/>
      <c r="C56" s="23" t="n"/>
      <c r="D56" s="21" t="n"/>
      <c r="E56" s="21" t="n"/>
      <c r="F56" s="21" t="n"/>
      <c r="G56" s="21" t="n"/>
      <c r="H56" s="21" t="n"/>
      <c r="I56" s="21" t="n"/>
      <c r="J56" s="21" t="n"/>
      <c r="K56" s="24" t="n"/>
      <c r="L56" s="24" t="n"/>
      <c r="M56" s="21" t="n"/>
      <c r="N56" s="21" t="n"/>
      <c r="O56" s="42" t="n"/>
      <c r="P56" s="23" t="n"/>
      <c r="Q56" s="21" t="n"/>
      <c r="R56" s="21" t="n"/>
      <c r="S56" s="21" t="n"/>
      <c r="T56" s="43" t="n"/>
      <c r="U56" s="24" t="n"/>
      <c r="V56" s="42" t="n"/>
      <c r="W56" s="23" t="n"/>
      <c r="X56" s="26">
        <f>IF(A56="","",MAX(0,24*(IF(ISNUMBER(V56),V56+IF(ISNUMBER(W56),W56,0),NOW())-(IF(ISNUMBER(B56),B56,TODAY())+IF(ISNUMBER(C56),C56,0)))))</f>
        <v/>
      </c>
      <c r="Y56" s="27">
        <f>IF(A56="","",IF(Q56="Closed","Closed",IF(AND(ISNUMBER(O56),NOW()&gt;O56+IF(ISNUMBER(P56),P56,0)),"Overdue",IF(AND(NOT(ISNUMBER(O56)),X56&gt;'Lists and Settings'!$B$7),"Overdue","On Track"))))</f>
        <v/>
      </c>
      <c r="Z56" s="28">
        <f>IF(A56="","",IF(NOT(ISNUMBER(B56)),"Missing date opened",IF(D56="","Missing shift",IF(K56="","Missing description",IF(M56="","Missing assigned department",IF(AND(Q56="Closed",U56=""),"Closed without resolution",IF(AND(Q56="Closed",NOT(ISNUMBER(V56))),"Closed without close date",IF(AND(ISNUMBER(V56),ISNUMBER(B56),V56&lt;B56),"Close date before open date",IF(AND(S56="Yes",N56=""),"Handoff needs assignment",IF(AND(R56="Yes",Q56&lt;&gt;"Closed",NOT(ISNUMBER(O56))),"Guest follow-up needs due date","OK"))))))))))</f>
        <v/>
      </c>
    </row>
    <row r="57">
      <c r="A57" s="21" t="n"/>
      <c r="B57" s="42" t="n"/>
      <c r="C57" s="23" t="n"/>
      <c r="D57" s="21" t="n"/>
      <c r="E57" s="21" t="n"/>
      <c r="F57" s="21" t="n"/>
      <c r="G57" s="21" t="n"/>
      <c r="H57" s="21" t="n"/>
      <c r="I57" s="21" t="n"/>
      <c r="J57" s="21" t="n"/>
      <c r="K57" s="24" t="n"/>
      <c r="L57" s="24" t="n"/>
      <c r="M57" s="21" t="n"/>
      <c r="N57" s="21" t="n"/>
      <c r="O57" s="42" t="n"/>
      <c r="P57" s="23" t="n"/>
      <c r="Q57" s="21" t="n"/>
      <c r="R57" s="21" t="n"/>
      <c r="S57" s="21" t="n"/>
      <c r="T57" s="43" t="n"/>
      <c r="U57" s="24" t="n"/>
      <c r="V57" s="42" t="n"/>
      <c r="W57" s="23" t="n"/>
      <c r="X57" s="26">
        <f>IF(A57="","",MAX(0,24*(IF(ISNUMBER(V57),V57+IF(ISNUMBER(W57),W57,0),NOW())-(IF(ISNUMBER(B57),B57,TODAY())+IF(ISNUMBER(C57),C57,0)))))</f>
        <v/>
      </c>
      <c r="Y57" s="27">
        <f>IF(A57="","",IF(Q57="Closed","Closed",IF(AND(ISNUMBER(O57),NOW()&gt;O57+IF(ISNUMBER(P57),P57,0)),"Overdue",IF(AND(NOT(ISNUMBER(O57)),X57&gt;'Lists and Settings'!$B$7),"Overdue","On Track"))))</f>
        <v/>
      </c>
      <c r="Z57" s="28">
        <f>IF(A57="","",IF(NOT(ISNUMBER(B57)),"Missing date opened",IF(D57="","Missing shift",IF(K57="","Missing description",IF(M57="","Missing assigned department",IF(AND(Q57="Closed",U57=""),"Closed without resolution",IF(AND(Q57="Closed",NOT(ISNUMBER(V57))),"Closed without close date",IF(AND(ISNUMBER(V57),ISNUMBER(B57),V57&lt;B57),"Close date before open date",IF(AND(S57="Yes",N57=""),"Handoff needs assignment",IF(AND(R57="Yes",Q57&lt;&gt;"Closed",NOT(ISNUMBER(O57))),"Guest follow-up needs due date","OK"))))))))))</f>
        <v/>
      </c>
    </row>
    <row r="58">
      <c r="A58" s="21" t="n"/>
      <c r="B58" s="42" t="n"/>
      <c r="C58" s="23" t="n"/>
      <c r="D58" s="21" t="n"/>
      <c r="E58" s="21" t="n"/>
      <c r="F58" s="21" t="n"/>
      <c r="G58" s="21" t="n"/>
      <c r="H58" s="21" t="n"/>
      <c r="I58" s="21" t="n"/>
      <c r="J58" s="21" t="n"/>
      <c r="K58" s="24" t="n"/>
      <c r="L58" s="24" t="n"/>
      <c r="M58" s="21" t="n"/>
      <c r="N58" s="21" t="n"/>
      <c r="O58" s="42" t="n"/>
      <c r="P58" s="23" t="n"/>
      <c r="Q58" s="21" t="n"/>
      <c r="R58" s="21" t="n"/>
      <c r="S58" s="21" t="n"/>
      <c r="T58" s="43" t="n"/>
      <c r="U58" s="24" t="n"/>
      <c r="V58" s="42" t="n"/>
      <c r="W58" s="23" t="n"/>
      <c r="X58" s="26">
        <f>IF(A58="","",MAX(0,24*(IF(ISNUMBER(V58),V58+IF(ISNUMBER(W58),W58,0),NOW())-(IF(ISNUMBER(B58),B58,TODAY())+IF(ISNUMBER(C58),C58,0)))))</f>
        <v/>
      </c>
      <c r="Y58" s="27">
        <f>IF(A58="","",IF(Q58="Closed","Closed",IF(AND(ISNUMBER(O58),NOW()&gt;O58+IF(ISNUMBER(P58),P58,0)),"Overdue",IF(AND(NOT(ISNUMBER(O58)),X58&gt;'Lists and Settings'!$B$7),"Overdue","On Track"))))</f>
        <v/>
      </c>
      <c r="Z58" s="28">
        <f>IF(A58="","",IF(NOT(ISNUMBER(B58)),"Missing date opened",IF(D58="","Missing shift",IF(K58="","Missing description",IF(M58="","Missing assigned department",IF(AND(Q58="Closed",U58=""),"Closed without resolution",IF(AND(Q58="Closed",NOT(ISNUMBER(V58))),"Closed without close date",IF(AND(ISNUMBER(V58),ISNUMBER(B58),V58&lt;B58),"Close date before open date",IF(AND(S58="Yes",N58=""),"Handoff needs assignment",IF(AND(R58="Yes",Q58&lt;&gt;"Closed",NOT(ISNUMBER(O58))),"Guest follow-up needs due date","OK"))))))))))</f>
        <v/>
      </c>
    </row>
    <row r="59">
      <c r="A59" s="21" t="n"/>
      <c r="B59" s="42" t="n"/>
      <c r="C59" s="23" t="n"/>
      <c r="D59" s="21" t="n"/>
      <c r="E59" s="21" t="n"/>
      <c r="F59" s="21" t="n"/>
      <c r="G59" s="21" t="n"/>
      <c r="H59" s="21" t="n"/>
      <c r="I59" s="21" t="n"/>
      <c r="J59" s="21" t="n"/>
      <c r="K59" s="24" t="n"/>
      <c r="L59" s="24" t="n"/>
      <c r="M59" s="21" t="n"/>
      <c r="N59" s="21" t="n"/>
      <c r="O59" s="42" t="n"/>
      <c r="P59" s="23" t="n"/>
      <c r="Q59" s="21" t="n"/>
      <c r="R59" s="21" t="n"/>
      <c r="S59" s="21" t="n"/>
      <c r="T59" s="43" t="n"/>
      <c r="U59" s="24" t="n"/>
      <c r="V59" s="42" t="n"/>
      <c r="W59" s="23" t="n"/>
      <c r="X59" s="26">
        <f>IF(A59="","",MAX(0,24*(IF(ISNUMBER(V59),V59+IF(ISNUMBER(W59),W59,0),NOW())-(IF(ISNUMBER(B59),B59,TODAY())+IF(ISNUMBER(C59),C59,0)))))</f>
        <v/>
      </c>
      <c r="Y59" s="27">
        <f>IF(A59="","",IF(Q59="Closed","Closed",IF(AND(ISNUMBER(O59),NOW()&gt;O59+IF(ISNUMBER(P59),P59,0)),"Overdue",IF(AND(NOT(ISNUMBER(O59)),X59&gt;'Lists and Settings'!$B$7),"Overdue","On Track"))))</f>
        <v/>
      </c>
      <c r="Z59" s="28">
        <f>IF(A59="","",IF(NOT(ISNUMBER(B59)),"Missing date opened",IF(D59="","Missing shift",IF(K59="","Missing description",IF(M59="","Missing assigned department",IF(AND(Q59="Closed",U59=""),"Closed without resolution",IF(AND(Q59="Closed",NOT(ISNUMBER(V59))),"Closed without close date",IF(AND(ISNUMBER(V59),ISNUMBER(B59),V59&lt;B59),"Close date before open date",IF(AND(S59="Yes",N59=""),"Handoff needs assignment",IF(AND(R59="Yes",Q59&lt;&gt;"Closed",NOT(ISNUMBER(O59))),"Guest follow-up needs due date","OK"))))))))))</f>
        <v/>
      </c>
    </row>
    <row r="60">
      <c r="A60" s="21" t="n"/>
      <c r="B60" s="42" t="n"/>
      <c r="C60" s="23" t="n"/>
      <c r="D60" s="21" t="n"/>
      <c r="E60" s="21" t="n"/>
      <c r="F60" s="21" t="n"/>
      <c r="G60" s="21" t="n"/>
      <c r="H60" s="21" t="n"/>
      <c r="I60" s="21" t="n"/>
      <c r="J60" s="21" t="n"/>
      <c r="K60" s="24" t="n"/>
      <c r="L60" s="24" t="n"/>
      <c r="M60" s="21" t="n"/>
      <c r="N60" s="21" t="n"/>
      <c r="O60" s="42" t="n"/>
      <c r="P60" s="23" t="n"/>
      <c r="Q60" s="21" t="n"/>
      <c r="R60" s="21" t="n"/>
      <c r="S60" s="21" t="n"/>
      <c r="T60" s="43" t="n"/>
      <c r="U60" s="24" t="n"/>
      <c r="V60" s="42" t="n"/>
      <c r="W60" s="23" t="n"/>
      <c r="X60" s="26">
        <f>IF(A60="","",MAX(0,24*(IF(ISNUMBER(V60),V60+IF(ISNUMBER(W60),W60,0),NOW())-(IF(ISNUMBER(B60),B60,TODAY())+IF(ISNUMBER(C60),C60,0)))))</f>
        <v/>
      </c>
      <c r="Y60" s="27">
        <f>IF(A60="","",IF(Q60="Closed","Closed",IF(AND(ISNUMBER(O60),NOW()&gt;O60+IF(ISNUMBER(P60),P60,0)),"Overdue",IF(AND(NOT(ISNUMBER(O60)),X60&gt;'Lists and Settings'!$B$7),"Overdue","On Track"))))</f>
        <v/>
      </c>
      <c r="Z60" s="28">
        <f>IF(A60="","",IF(NOT(ISNUMBER(B60)),"Missing date opened",IF(D60="","Missing shift",IF(K60="","Missing description",IF(M60="","Missing assigned department",IF(AND(Q60="Closed",U60=""),"Closed without resolution",IF(AND(Q60="Closed",NOT(ISNUMBER(V60))),"Closed without close date",IF(AND(ISNUMBER(V60),ISNUMBER(B60),V60&lt;B60),"Close date before open date",IF(AND(S60="Yes",N60=""),"Handoff needs assignment",IF(AND(R60="Yes",Q60&lt;&gt;"Closed",NOT(ISNUMBER(O60))),"Guest follow-up needs due date","OK"))))))))))</f>
        <v/>
      </c>
    </row>
    <row r="61">
      <c r="A61" s="21" t="n"/>
      <c r="B61" s="42" t="n"/>
      <c r="C61" s="23" t="n"/>
      <c r="D61" s="21" t="n"/>
      <c r="E61" s="21" t="n"/>
      <c r="F61" s="21" t="n"/>
      <c r="G61" s="21" t="n"/>
      <c r="H61" s="21" t="n"/>
      <c r="I61" s="21" t="n"/>
      <c r="J61" s="21" t="n"/>
      <c r="K61" s="24" t="n"/>
      <c r="L61" s="24" t="n"/>
      <c r="M61" s="21" t="n"/>
      <c r="N61" s="21" t="n"/>
      <c r="O61" s="42" t="n"/>
      <c r="P61" s="23" t="n"/>
      <c r="Q61" s="21" t="n"/>
      <c r="R61" s="21" t="n"/>
      <c r="S61" s="21" t="n"/>
      <c r="T61" s="43" t="n"/>
      <c r="U61" s="24" t="n"/>
      <c r="V61" s="42" t="n"/>
      <c r="W61" s="23" t="n"/>
      <c r="X61" s="26">
        <f>IF(A61="","",MAX(0,24*(IF(ISNUMBER(V61),V61+IF(ISNUMBER(W61),W61,0),NOW())-(IF(ISNUMBER(B61),B61,TODAY())+IF(ISNUMBER(C61),C61,0)))))</f>
        <v/>
      </c>
      <c r="Y61" s="27">
        <f>IF(A61="","",IF(Q61="Closed","Closed",IF(AND(ISNUMBER(O61),NOW()&gt;O61+IF(ISNUMBER(P61),P61,0)),"Overdue",IF(AND(NOT(ISNUMBER(O61)),X61&gt;'Lists and Settings'!$B$7),"Overdue","On Track"))))</f>
        <v/>
      </c>
      <c r="Z61" s="28">
        <f>IF(A61="","",IF(NOT(ISNUMBER(B61)),"Missing date opened",IF(D61="","Missing shift",IF(K61="","Missing description",IF(M61="","Missing assigned department",IF(AND(Q61="Closed",U61=""),"Closed without resolution",IF(AND(Q61="Closed",NOT(ISNUMBER(V61))),"Closed without close date",IF(AND(ISNUMBER(V61),ISNUMBER(B61),V61&lt;B61),"Close date before open date",IF(AND(S61="Yes",N61=""),"Handoff needs assignment",IF(AND(R61="Yes",Q61&lt;&gt;"Closed",NOT(ISNUMBER(O61))),"Guest follow-up needs due date","OK"))))))))))</f>
        <v/>
      </c>
    </row>
    <row r="62">
      <c r="A62" s="21" t="n"/>
      <c r="B62" s="42" t="n"/>
      <c r="C62" s="23" t="n"/>
      <c r="D62" s="21" t="n"/>
      <c r="E62" s="21" t="n"/>
      <c r="F62" s="21" t="n"/>
      <c r="G62" s="21" t="n"/>
      <c r="H62" s="21" t="n"/>
      <c r="I62" s="21" t="n"/>
      <c r="J62" s="21" t="n"/>
      <c r="K62" s="24" t="n"/>
      <c r="L62" s="24" t="n"/>
      <c r="M62" s="21" t="n"/>
      <c r="N62" s="21" t="n"/>
      <c r="O62" s="42" t="n"/>
      <c r="P62" s="23" t="n"/>
      <c r="Q62" s="21" t="n"/>
      <c r="R62" s="21" t="n"/>
      <c r="S62" s="21" t="n"/>
      <c r="T62" s="43" t="n"/>
      <c r="U62" s="24" t="n"/>
      <c r="V62" s="42" t="n"/>
      <c r="W62" s="23" t="n"/>
      <c r="X62" s="26">
        <f>IF(A62="","",MAX(0,24*(IF(ISNUMBER(V62),V62+IF(ISNUMBER(W62),W62,0),NOW())-(IF(ISNUMBER(B62),B62,TODAY())+IF(ISNUMBER(C62),C62,0)))))</f>
        <v/>
      </c>
      <c r="Y62" s="27">
        <f>IF(A62="","",IF(Q62="Closed","Closed",IF(AND(ISNUMBER(O62),NOW()&gt;O62+IF(ISNUMBER(P62),P62,0)),"Overdue",IF(AND(NOT(ISNUMBER(O62)),X62&gt;'Lists and Settings'!$B$7),"Overdue","On Track"))))</f>
        <v/>
      </c>
      <c r="Z62" s="28">
        <f>IF(A62="","",IF(NOT(ISNUMBER(B62)),"Missing date opened",IF(D62="","Missing shift",IF(K62="","Missing description",IF(M62="","Missing assigned department",IF(AND(Q62="Closed",U62=""),"Closed without resolution",IF(AND(Q62="Closed",NOT(ISNUMBER(V62))),"Closed without close date",IF(AND(ISNUMBER(V62),ISNUMBER(B62),V62&lt;B62),"Close date before open date",IF(AND(S62="Yes",N62=""),"Handoff needs assignment",IF(AND(R62="Yes",Q62&lt;&gt;"Closed",NOT(ISNUMBER(O62))),"Guest follow-up needs due date","OK"))))))))))</f>
        <v/>
      </c>
    </row>
    <row r="63">
      <c r="A63" s="21" t="n"/>
      <c r="B63" s="42" t="n"/>
      <c r="C63" s="23" t="n"/>
      <c r="D63" s="21" t="n"/>
      <c r="E63" s="21" t="n"/>
      <c r="F63" s="21" t="n"/>
      <c r="G63" s="21" t="n"/>
      <c r="H63" s="21" t="n"/>
      <c r="I63" s="21" t="n"/>
      <c r="J63" s="21" t="n"/>
      <c r="K63" s="24" t="n"/>
      <c r="L63" s="24" t="n"/>
      <c r="M63" s="21" t="n"/>
      <c r="N63" s="21" t="n"/>
      <c r="O63" s="42" t="n"/>
      <c r="P63" s="23" t="n"/>
      <c r="Q63" s="21" t="n"/>
      <c r="R63" s="21" t="n"/>
      <c r="S63" s="21" t="n"/>
      <c r="T63" s="43" t="n"/>
      <c r="U63" s="24" t="n"/>
      <c r="V63" s="42" t="n"/>
      <c r="W63" s="23" t="n"/>
      <c r="X63" s="26">
        <f>IF(A63="","",MAX(0,24*(IF(ISNUMBER(V63),V63+IF(ISNUMBER(W63),W63,0),NOW())-(IF(ISNUMBER(B63),B63,TODAY())+IF(ISNUMBER(C63),C63,0)))))</f>
        <v/>
      </c>
      <c r="Y63" s="27">
        <f>IF(A63="","",IF(Q63="Closed","Closed",IF(AND(ISNUMBER(O63),NOW()&gt;O63+IF(ISNUMBER(P63),P63,0)),"Overdue",IF(AND(NOT(ISNUMBER(O63)),X63&gt;'Lists and Settings'!$B$7),"Overdue","On Track"))))</f>
        <v/>
      </c>
      <c r="Z63" s="28">
        <f>IF(A63="","",IF(NOT(ISNUMBER(B63)),"Missing date opened",IF(D63="","Missing shift",IF(K63="","Missing description",IF(M63="","Missing assigned department",IF(AND(Q63="Closed",U63=""),"Closed without resolution",IF(AND(Q63="Closed",NOT(ISNUMBER(V63))),"Closed without close date",IF(AND(ISNUMBER(V63),ISNUMBER(B63),V63&lt;B63),"Close date before open date",IF(AND(S63="Yes",N63=""),"Handoff needs assignment",IF(AND(R63="Yes",Q63&lt;&gt;"Closed",NOT(ISNUMBER(O63))),"Guest follow-up needs due date","OK"))))))))))</f>
        <v/>
      </c>
    </row>
    <row r="64">
      <c r="A64" s="21" t="n"/>
      <c r="B64" s="42" t="n"/>
      <c r="C64" s="23" t="n"/>
      <c r="D64" s="21" t="n"/>
      <c r="E64" s="21" t="n"/>
      <c r="F64" s="21" t="n"/>
      <c r="G64" s="21" t="n"/>
      <c r="H64" s="21" t="n"/>
      <c r="I64" s="21" t="n"/>
      <c r="J64" s="21" t="n"/>
      <c r="K64" s="24" t="n"/>
      <c r="L64" s="24" t="n"/>
      <c r="M64" s="21" t="n"/>
      <c r="N64" s="21" t="n"/>
      <c r="O64" s="42" t="n"/>
      <c r="P64" s="23" t="n"/>
      <c r="Q64" s="21" t="n"/>
      <c r="R64" s="21" t="n"/>
      <c r="S64" s="21" t="n"/>
      <c r="T64" s="43" t="n"/>
      <c r="U64" s="24" t="n"/>
      <c r="V64" s="42" t="n"/>
      <c r="W64" s="23" t="n"/>
      <c r="X64" s="26">
        <f>IF(A64="","",MAX(0,24*(IF(ISNUMBER(V64),V64+IF(ISNUMBER(W64),W64,0),NOW())-(IF(ISNUMBER(B64),B64,TODAY())+IF(ISNUMBER(C64),C64,0)))))</f>
        <v/>
      </c>
      <c r="Y64" s="27">
        <f>IF(A64="","",IF(Q64="Closed","Closed",IF(AND(ISNUMBER(O64),NOW()&gt;O64+IF(ISNUMBER(P64),P64,0)),"Overdue",IF(AND(NOT(ISNUMBER(O64)),X64&gt;'Lists and Settings'!$B$7),"Overdue","On Track"))))</f>
        <v/>
      </c>
      <c r="Z64" s="28">
        <f>IF(A64="","",IF(NOT(ISNUMBER(B64)),"Missing date opened",IF(D64="","Missing shift",IF(K64="","Missing description",IF(M64="","Missing assigned department",IF(AND(Q64="Closed",U64=""),"Closed without resolution",IF(AND(Q64="Closed",NOT(ISNUMBER(V64))),"Closed without close date",IF(AND(ISNUMBER(V64),ISNUMBER(B64),V64&lt;B64),"Close date before open date",IF(AND(S64="Yes",N64=""),"Handoff needs assignment",IF(AND(R64="Yes",Q64&lt;&gt;"Closed",NOT(ISNUMBER(O64))),"Guest follow-up needs due date","OK"))))))))))</f>
        <v/>
      </c>
    </row>
    <row r="65">
      <c r="A65" s="21" t="n"/>
      <c r="B65" s="42" t="n"/>
      <c r="C65" s="23" t="n"/>
      <c r="D65" s="21" t="n"/>
      <c r="E65" s="21" t="n"/>
      <c r="F65" s="21" t="n"/>
      <c r="G65" s="21" t="n"/>
      <c r="H65" s="21" t="n"/>
      <c r="I65" s="21" t="n"/>
      <c r="J65" s="21" t="n"/>
      <c r="K65" s="24" t="n"/>
      <c r="L65" s="24" t="n"/>
      <c r="M65" s="21" t="n"/>
      <c r="N65" s="21" t="n"/>
      <c r="O65" s="42" t="n"/>
      <c r="P65" s="23" t="n"/>
      <c r="Q65" s="21" t="n"/>
      <c r="R65" s="21" t="n"/>
      <c r="S65" s="21" t="n"/>
      <c r="T65" s="43" t="n"/>
      <c r="U65" s="24" t="n"/>
      <c r="V65" s="42" t="n"/>
      <c r="W65" s="23" t="n"/>
      <c r="X65" s="26">
        <f>IF(A65="","",MAX(0,24*(IF(ISNUMBER(V65),V65+IF(ISNUMBER(W65),W65,0),NOW())-(IF(ISNUMBER(B65),B65,TODAY())+IF(ISNUMBER(C65),C65,0)))))</f>
        <v/>
      </c>
      <c r="Y65" s="27">
        <f>IF(A65="","",IF(Q65="Closed","Closed",IF(AND(ISNUMBER(O65),NOW()&gt;O65+IF(ISNUMBER(P65),P65,0)),"Overdue",IF(AND(NOT(ISNUMBER(O65)),X65&gt;'Lists and Settings'!$B$7),"Overdue","On Track"))))</f>
        <v/>
      </c>
      <c r="Z65" s="28">
        <f>IF(A65="","",IF(NOT(ISNUMBER(B65)),"Missing date opened",IF(D65="","Missing shift",IF(K65="","Missing description",IF(M65="","Missing assigned department",IF(AND(Q65="Closed",U65=""),"Closed without resolution",IF(AND(Q65="Closed",NOT(ISNUMBER(V65))),"Closed without close date",IF(AND(ISNUMBER(V65),ISNUMBER(B65),V65&lt;B65),"Close date before open date",IF(AND(S65="Yes",N65=""),"Handoff needs assignment",IF(AND(R65="Yes",Q65&lt;&gt;"Closed",NOT(ISNUMBER(O65))),"Guest follow-up needs due date","OK"))))))))))</f>
        <v/>
      </c>
    </row>
    <row r="66">
      <c r="A66" s="21" t="n"/>
      <c r="B66" s="42" t="n"/>
      <c r="C66" s="23" t="n"/>
      <c r="D66" s="21" t="n"/>
      <c r="E66" s="21" t="n"/>
      <c r="F66" s="21" t="n"/>
      <c r="G66" s="21" t="n"/>
      <c r="H66" s="21" t="n"/>
      <c r="I66" s="21" t="n"/>
      <c r="J66" s="21" t="n"/>
      <c r="K66" s="24" t="n"/>
      <c r="L66" s="24" t="n"/>
      <c r="M66" s="21" t="n"/>
      <c r="N66" s="21" t="n"/>
      <c r="O66" s="42" t="n"/>
      <c r="P66" s="23" t="n"/>
      <c r="Q66" s="21" t="n"/>
      <c r="R66" s="21" t="n"/>
      <c r="S66" s="21" t="n"/>
      <c r="T66" s="43" t="n"/>
      <c r="U66" s="24" t="n"/>
      <c r="V66" s="42" t="n"/>
      <c r="W66" s="23" t="n"/>
      <c r="X66" s="26">
        <f>IF(A66="","",MAX(0,24*(IF(ISNUMBER(V66),V66+IF(ISNUMBER(W66),W66,0),NOW())-(IF(ISNUMBER(B66),B66,TODAY())+IF(ISNUMBER(C66),C66,0)))))</f>
        <v/>
      </c>
      <c r="Y66" s="27">
        <f>IF(A66="","",IF(Q66="Closed","Closed",IF(AND(ISNUMBER(O66),NOW()&gt;O66+IF(ISNUMBER(P66),P66,0)),"Overdue",IF(AND(NOT(ISNUMBER(O66)),X66&gt;'Lists and Settings'!$B$7),"Overdue","On Track"))))</f>
        <v/>
      </c>
      <c r="Z66" s="28">
        <f>IF(A66="","",IF(NOT(ISNUMBER(B66)),"Missing date opened",IF(D66="","Missing shift",IF(K66="","Missing description",IF(M66="","Missing assigned department",IF(AND(Q66="Closed",U66=""),"Closed without resolution",IF(AND(Q66="Closed",NOT(ISNUMBER(V66))),"Closed without close date",IF(AND(ISNUMBER(V66),ISNUMBER(B66),V66&lt;B66),"Close date before open date",IF(AND(S66="Yes",N66=""),"Handoff needs assignment",IF(AND(R66="Yes",Q66&lt;&gt;"Closed",NOT(ISNUMBER(O66))),"Guest follow-up needs due date","OK"))))))))))</f>
        <v/>
      </c>
    </row>
    <row r="67">
      <c r="A67" s="21" t="n"/>
      <c r="B67" s="42" t="n"/>
      <c r="C67" s="23" t="n"/>
      <c r="D67" s="21" t="n"/>
      <c r="E67" s="21" t="n"/>
      <c r="F67" s="21" t="n"/>
      <c r="G67" s="21" t="n"/>
      <c r="H67" s="21" t="n"/>
      <c r="I67" s="21" t="n"/>
      <c r="J67" s="21" t="n"/>
      <c r="K67" s="24" t="n"/>
      <c r="L67" s="24" t="n"/>
      <c r="M67" s="21" t="n"/>
      <c r="N67" s="21" t="n"/>
      <c r="O67" s="42" t="n"/>
      <c r="P67" s="23" t="n"/>
      <c r="Q67" s="21" t="n"/>
      <c r="R67" s="21" t="n"/>
      <c r="S67" s="21" t="n"/>
      <c r="T67" s="43" t="n"/>
      <c r="U67" s="24" t="n"/>
      <c r="V67" s="42" t="n"/>
      <c r="W67" s="23" t="n"/>
      <c r="X67" s="26">
        <f>IF(A67="","",MAX(0,24*(IF(ISNUMBER(V67),V67+IF(ISNUMBER(W67),W67,0),NOW())-(IF(ISNUMBER(B67),B67,TODAY())+IF(ISNUMBER(C67),C67,0)))))</f>
        <v/>
      </c>
      <c r="Y67" s="27">
        <f>IF(A67="","",IF(Q67="Closed","Closed",IF(AND(ISNUMBER(O67),NOW()&gt;O67+IF(ISNUMBER(P67),P67,0)),"Overdue",IF(AND(NOT(ISNUMBER(O67)),X67&gt;'Lists and Settings'!$B$7),"Overdue","On Track"))))</f>
        <v/>
      </c>
      <c r="Z67" s="28">
        <f>IF(A67="","",IF(NOT(ISNUMBER(B67)),"Missing date opened",IF(D67="","Missing shift",IF(K67="","Missing description",IF(M67="","Missing assigned department",IF(AND(Q67="Closed",U67=""),"Closed without resolution",IF(AND(Q67="Closed",NOT(ISNUMBER(V67))),"Closed without close date",IF(AND(ISNUMBER(V67),ISNUMBER(B67),V67&lt;B67),"Close date before open date",IF(AND(S67="Yes",N67=""),"Handoff needs assignment",IF(AND(R67="Yes",Q67&lt;&gt;"Closed",NOT(ISNUMBER(O67))),"Guest follow-up needs due date","OK"))))))))))</f>
        <v/>
      </c>
    </row>
    <row r="68">
      <c r="A68" s="21" t="n"/>
      <c r="B68" s="42" t="n"/>
      <c r="C68" s="23" t="n"/>
      <c r="D68" s="21" t="n"/>
      <c r="E68" s="21" t="n"/>
      <c r="F68" s="21" t="n"/>
      <c r="G68" s="21" t="n"/>
      <c r="H68" s="21" t="n"/>
      <c r="I68" s="21" t="n"/>
      <c r="J68" s="21" t="n"/>
      <c r="K68" s="24" t="n"/>
      <c r="L68" s="24" t="n"/>
      <c r="M68" s="21" t="n"/>
      <c r="N68" s="21" t="n"/>
      <c r="O68" s="42" t="n"/>
      <c r="P68" s="23" t="n"/>
      <c r="Q68" s="21" t="n"/>
      <c r="R68" s="21" t="n"/>
      <c r="S68" s="21" t="n"/>
      <c r="T68" s="43" t="n"/>
      <c r="U68" s="24" t="n"/>
      <c r="V68" s="42" t="n"/>
      <c r="W68" s="23" t="n"/>
      <c r="X68" s="26">
        <f>IF(A68="","",MAX(0,24*(IF(ISNUMBER(V68),V68+IF(ISNUMBER(W68),W68,0),NOW())-(IF(ISNUMBER(B68),B68,TODAY())+IF(ISNUMBER(C68),C68,0)))))</f>
        <v/>
      </c>
      <c r="Y68" s="27">
        <f>IF(A68="","",IF(Q68="Closed","Closed",IF(AND(ISNUMBER(O68),NOW()&gt;O68+IF(ISNUMBER(P68),P68,0)),"Overdue",IF(AND(NOT(ISNUMBER(O68)),X68&gt;'Lists and Settings'!$B$7),"Overdue","On Track"))))</f>
        <v/>
      </c>
      <c r="Z68" s="28">
        <f>IF(A68="","",IF(NOT(ISNUMBER(B68)),"Missing date opened",IF(D68="","Missing shift",IF(K68="","Missing description",IF(M68="","Missing assigned department",IF(AND(Q68="Closed",U68=""),"Closed without resolution",IF(AND(Q68="Closed",NOT(ISNUMBER(V68))),"Closed without close date",IF(AND(ISNUMBER(V68),ISNUMBER(B68),V68&lt;B68),"Close date before open date",IF(AND(S68="Yes",N68=""),"Handoff needs assignment",IF(AND(R68="Yes",Q68&lt;&gt;"Closed",NOT(ISNUMBER(O68))),"Guest follow-up needs due date","OK"))))))))))</f>
        <v/>
      </c>
    </row>
    <row r="69">
      <c r="A69" s="21" t="n"/>
      <c r="B69" s="42" t="n"/>
      <c r="C69" s="23" t="n"/>
      <c r="D69" s="21" t="n"/>
      <c r="E69" s="21" t="n"/>
      <c r="F69" s="21" t="n"/>
      <c r="G69" s="21" t="n"/>
      <c r="H69" s="21" t="n"/>
      <c r="I69" s="21" t="n"/>
      <c r="J69" s="21" t="n"/>
      <c r="K69" s="24" t="n"/>
      <c r="L69" s="24" t="n"/>
      <c r="M69" s="21" t="n"/>
      <c r="N69" s="21" t="n"/>
      <c r="O69" s="42" t="n"/>
      <c r="P69" s="23" t="n"/>
      <c r="Q69" s="21" t="n"/>
      <c r="R69" s="21" t="n"/>
      <c r="S69" s="21" t="n"/>
      <c r="T69" s="43" t="n"/>
      <c r="U69" s="24" t="n"/>
      <c r="V69" s="42" t="n"/>
      <c r="W69" s="23" t="n"/>
      <c r="X69" s="26">
        <f>IF(A69="","",MAX(0,24*(IF(ISNUMBER(V69),V69+IF(ISNUMBER(W69),W69,0),NOW())-(IF(ISNUMBER(B69),B69,TODAY())+IF(ISNUMBER(C69),C69,0)))))</f>
        <v/>
      </c>
      <c r="Y69" s="27">
        <f>IF(A69="","",IF(Q69="Closed","Closed",IF(AND(ISNUMBER(O69),NOW()&gt;O69+IF(ISNUMBER(P69),P69,0)),"Overdue",IF(AND(NOT(ISNUMBER(O69)),X69&gt;'Lists and Settings'!$B$7),"Overdue","On Track"))))</f>
        <v/>
      </c>
      <c r="Z69" s="28">
        <f>IF(A69="","",IF(NOT(ISNUMBER(B69)),"Missing date opened",IF(D69="","Missing shift",IF(K69="","Missing description",IF(M69="","Missing assigned department",IF(AND(Q69="Closed",U69=""),"Closed without resolution",IF(AND(Q69="Closed",NOT(ISNUMBER(V69))),"Closed without close date",IF(AND(ISNUMBER(V69),ISNUMBER(B69),V69&lt;B69),"Close date before open date",IF(AND(S69="Yes",N69=""),"Handoff needs assignment",IF(AND(R69="Yes",Q69&lt;&gt;"Closed",NOT(ISNUMBER(O69))),"Guest follow-up needs due date","OK"))))))))))</f>
        <v/>
      </c>
    </row>
    <row r="70">
      <c r="A70" s="21" t="n"/>
      <c r="B70" s="42" t="n"/>
      <c r="C70" s="23" t="n"/>
      <c r="D70" s="21" t="n"/>
      <c r="E70" s="21" t="n"/>
      <c r="F70" s="21" t="n"/>
      <c r="G70" s="21" t="n"/>
      <c r="H70" s="21" t="n"/>
      <c r="I70" s="21" t="n"/>
      <c r="J70" s="21" t="n"/>
      <c r="K70" s="24" t="n"/>
      <c r="L70" s="24" t="n"/>
      <c r="M70" s="21" t="n"/>
      <c r="N70" s="21" t="n"/>
      <c r="O70" s="42" t="n"/>
      <c r="P70" s="23" t="n"/>
      <c r="Q70" s="21" t="n"/>
      <c r="R70" s="21" t="n"/>
      <c r="S70" s="21" t="n"/>
      <c r="T70" s="43" t="n"/>
      <c r="U70" s="24" t="n"/>
      <c r="V70" s="42" t="n"/>
      <c r="W70" s="23" t="n"/>
      <c r="X70" s="26">
        <f>IF(A70="","",MAX(0,24*(IF(ISNUMBER(V70),V70+IF(ISNUMBER(W70),W70,0),NOW())-(IF(ISNUMBER(B70),B70,TODAY())+IF(ISNUMBER(C70),C70,0)))))</f>
        <v/>
      </c>
      <c r="Y70" s="27">
        <f>IF(A70="","",IF(Q70="Closed","Closed",IF(AND(ISNUMBER(O70),NOW()&gt;O70+IF(ISNUMBER(P70),P70,0)),"Overdue",IF(AND(NOT(ISNUMBER(O70)),X70&gt;'Lists and Settings'!$B$7),"Overdue","On Track"))))</f>
        <v/>
      </c>
      <c r="Z70" s="28">
        <f>IF(A70="","",IF(NOT(ISNUMBER(B70)),"Missing date opened",IF(D70="","Missing shift",IF(K70="","Missing description",IF(M70="","Missing assigned department",IF(AND(Q70="Closed",U70=""),"Closed without resolution",IF(AND(Q70="Closed",NOT(ISNUMBER(V70))),"Closed without close date",IF(AND(ISNUMBER(V70),ISNUMBER(B70),V70&lt;B70),"Close date before open date",IF(AND(S70="Yes",N70=""),"Handoff needs assignment",IF(AND(R70="Yes",Q70&lt;&gt;"Closed",NOT(ISNUMBER(O70))),"Guest follow-up needs due date","OK"))))))))))</f>
        <v/>
      </c>
    </row>
    <row r="71">
      <c r="A71" s="21" t="n"/>
      <c r="B71" s="42" t="n"/>
      <c r="C71" s="23" t="n"/>
      <c r="D71" s="21" t="n"/>
      <c r="E71" s="21" t="n"/>
      <c r="F71" s="21" t="n"/>
      <c r="G71" s="21" t="n"/>
      <c r="H71" s="21" t="n"/>
      <c r="I71" s="21" t="n"/>
      <c r="J71" s="21" t="n"/>
      <c r="K71" s="24" t="n"/>
      <c r="L71" s="24" t="n"/>
      <c r="M71" s="21" t="n"/>
      <c r="N71" s="21" t="n"/>
      <c r="O71" s="42" t="n"/>
      <c r="P71" s="23" t="n"/>
      <c r="Q71" s="21" t="n"/>
      <c r="R71" s="21" t="n"/>
      <c r="S71" s="21" t="n"/>
      <c r="T71" s="43" t="n"/>
      <c r="U71" s="24" t="n"/>
      <c r="V71" s="42" t="n"/>
      <c r="W71" s="23" t="n"/>
      <c r="X71" s="26">
        <f>IF(A71="","",MAX(0,24*(IF(ISNUMBER(V71),V71+IF(ISNUMBER(W71),W71,0),NOW())-(IF(ISNUMBER(B71),B71,TODAY())+IF(ISNUMBER(C71),C71,0)))))</f>
        <v/>
      </c>
      <c r="Y71" s="27">
        <f>IF(A71="","",IF(Q71="Closed","Closed",IF(AND(ISNUMBER(O71),NOW()&gt;O71+IF(ISNUMBER(P71),P71,0)),"Overdue",IF(AND(NOT(ISNUMBER(O71)),X71&gt;'Lists and Settings'!$B$7),"Overdue","On Track"))))</f>
        <v/>
      </c>
      <c r="Z71" s="28">
        <f>IF(A71="","",IF(NOT(ISNUMBER(B71)),"Missing date opened",IF(D71="","Missing shift",IF(K71="","Missing description",IF(M71="","Missing assigned department",IF(AND(Q71="Closed",U71=""),"Closed without resolution",IF(AND(Q71="Closed",NOT(ISNUMBER(V71))),"Closed without close date",IF(AND(ISNUMBER(V71),ISNUMBER(B71),V71&lt;B71),"Close date before open date",IF(AND(S71="Yes",N71=""),"Handoff needs assignment",IF(AND(R71="Yes",Q71&lt;&gt;"Closed",NOT(ISNUMBER(O71))),"Guest follow-up needs due date","OK"))))))))))</f>
        <v/>
      </c>
    </row>
    <row r="72">
      <c r="A72" s="21" t="n"/>
      <c r="B72" s="42" t="n"/>
      <c r="C72" s="23" t="n"/>
      <c r="D72" s="21" t="n"/>
      <c r="E72" s="21" t="n"/>
      <c r="F72" s="21" t="n"/>
      <c r="G72" s="21" t="n"/>
      <c r="H72" s="21" t="n"/>
      <c r="I72" s="21" t="n"/>
      <c r="J72" s="21" t="n"/>
      <c r="K72" s="24" t="n"/>
      <c r="L72" s="24" t="n"/>
      <c r="M72" s="21" t="n"/>
      <c r="N72" s="21" t="n"/>
      <c r="O72" s="42" t="n"/>
      <c r="P72" s="23" t="n"/>
      <c r="Q72" s="21" t="n"/>
      <c r="R72" s="21" t="n"/>
      <c r="S72" s="21" t="n"/>
      <c r="T72" s="43" t="n"/>
      <c r="U72" s="24" t="n"/>
      <c r="V72" s="42" t="n"/>
      <c r="W72" s="23" t="n"/>
      <c r="X72" s="26">
        <f>IF(A72="","",MAX(0,24*(IF(ISNUMBER(V72),V72+IF(ISNUMBER(W72),W72,0),NOW())-(IF(ISNUMBER(B72),B72,TODAY())+IF(ISNUMBER(C72),C72,0)))))</f>
        <v/>
      </c>
      <c r="Y72" s="27">
        <f>IF(A72="","",IF(Q72="Closed","Closed",IF(AND(ISNUMBER(O72),NOW()&gt;O72+IF(ISNUMBER(P72),P72,0)),"Overdue",IF(AND(NOT(ISNUMBER(O72)),X72&gt;'Lists and Settings'!$B$7),"Overdue","On Track"))))</f>
        <v/>
      </c>
      <c r="Z72" s="28">
        <f>IF(A72="","",IF(NOT(ISNUMBER(B72)),"Missing date opened",IF(D72="","Missing shift",IF(K72="","Missing description",IF(M72="","Missing assigned department",IF(AND(Q72="Closed",U72=""),"Closed without resolution",IF(AND(Q72="Closed",NOT(ISNUMBER(V72))),"Closed without close date",IF(AND(ISNUMBER(V72),ISNUMBER(B72),V72&lt;B72),"Close date before open date",IF(AND(S72="Yes",N72=""),"Handoff needs assignment",IF(AND(R72="Yes",Q72&lt;&gt;"Closed",NOT(ISNUMBER(O72))),"Guest follow-up needs due date","OK"))))))))))</f>
        <v/>
      </c>
    </row>
    <row r="73">
      <c r="A73" s="21" t="n"/>
      <c r="B73" s="42" t="n"/>
      <c r="C73" s="23" t="n"/>
      <c r="D73" s="21" t="n"/>
      <c r="E73" s="21" t="n"/>
      <c r="F73" s="21" t="n"/>
      <c r="G73" s="21" t="n"/>
      <c r="H73" s="21" t="n"/>
      <c r="I73" s="21" t="n"/>
      <c r="J73" s="21" t="n"/>
      <c r="K73" s="24" t="n"/>
      <c r="L73" s="24" t="n"/>
      <c r="M73" s="21" t="n"/>
      <c r="N73" s="21" t="n"/>
      <c r="O73" s="42" t="n"/>
      <c r="P73" s="23" t="n"/>
      <c r="Q73" s="21" t="n"/>
      <c r="R73" s="21" t="n"/>
      <c r="S73" s="21" t="n"/>
      <c r="T73" s="43" t="n"/>
      <c r="U73" s="24" t="n"/>
      <c r="V73" s="42" t="n"/>
      <c r="W73" s="23" t="n"/>
      <c r="X73" s="26">
        <f>IF(A73="","",MAX(0,24*(IF(ISNUMBER(V73),V73+IF(ISNUMBER(W73),W73,0),NOW())-(IF(ISNUMBER(B73),B73,TODAY())+IF(ISNUMBER(C73),C73,0)))))</f>
        <v/>
      </c>
      <c r="Y73" s="27">
        <f>IF(A73="","",IF(Q73="Closed","Closed",IF(AND(ISNUMBER(O73),NOW()&gt;O73+IF(ISNUMBER(P73),P73,0)),"Overdue",IF(AND(NOT(ISNUMBER(O73)),X73&gt;'Lists and Settings'!$B$7),"Overdue","On Track"))))</f>
        <v/>
      </c>
      <c r="Z73" s="28">
        <f>IF(A73="","",IF(NOT(ISNUMBER(B73)),"Missing date opened",IF(D73="","Missing shift",IF(K73="","Missing description",IF(M73="","Missing assigned department",IF(AND(Q73="Closed",U73=""),"Closed without resolution",IF(AND(Q73="Closed",NOT(ISNUMBER(V73))),"Closed without close date",IF(AND(ISNUMBER(V73),ISNUMBER(B73),V73&lt;B73),"Close date before open date",IF(AND(S73="Yes",N73=""),"Handoff needs assignment",IF(AND(R73="Yes",Q73&lt;&gt;"Closed",NOT(ISNUMBER(O73))),"Guest follow-up needs due date","OK"))))))))))</f>
        <v/>
      </c>
    </row>
    <row r="74">
      <c r="A74" s="21" t="n"/>
      <c r="B74" s="42" t="n"/>
      <c r="C74" s="23" t="n"/>
      <c r="D74" s="21" t="n"/>
      <c r="E74" s="21" t="n"/>
      <c r="F74" s="21" t="n"/>
      <c r="G74" s="21" t="n"/>
      <c r="H74" s="21" t="n"/>
      <c r="I74" s="21" t="n"/>
      <c r="J74" s="21" t="n"/>
      <c r="K74" s="24" t="n"/>
      <c r="L74" s="24" t="n"/>
      <c r="M74" s="21" t="n"/>
      <c r="N74" s="21" t="n"/>
      <c r="O74" s="42" t="n"/>
      <c r="P74" s="23" t="n"/>
      <c r="Q74" s="21" t="n"/>
      <c r="R74" s="21" t="n"/>
      <c r="S74" s="21" t="n"/>
      <c r="T74" s="43" t="n"/>
      <c r="U74" s="24" t="n"/>
      <c r="V74" s="42" t="n"/>
      <c r="W74" s="23" t="n"/>
      <c r="X74" s="26">
        <f>IF(A74="","",MAX(0,24*(IF(ISNUMBER(V74),V74+IF(ISNUMBER(W74),W74,0),NOW())-(IF(ISNUMBER(B74),B74,TODAY())+IF(ISNUMBER(C74),C74,0)))))</f>
        <v/>
      </c>
      <c r="Y74" s="27">
        <f>IF(A74="","",IF(Q74="Closed","Closed",IF(AND(ISNUMBER(O74),NOW()&gt;O74+IF(ISNUMBER(P74),P74,0)),"Overdue",IF(AND(NOT(ISNUMBER(O74)),X74&gt;'Lists and Settings'!$B$7),"Overdue","On Track"))))</f>
        <v/>
      </c>
      <c r="Z74" s="28">
        <f>IF(A74="","",IF(NOT(ISNUMBER(B74)),"Missing date opened",IF(D74="","Missing shift",IF(K74="","Missing description",IF(M74="","Missing assigned department",IF(AND(Q74="Closed",U74=""),"Closed without resolution",IF(AND(Q74="Closed",NOT(ISNUMBER(V74))),"Closed without close date",IF(AND(ISNUMBER(V74),ISNUMBER(B74),V74&lt;B74),"Close date before open date",IF(AND(S74="Yes",N74=""),"Handoff needs assignment",IF(AND(R74="Yes",Q74&lt;&gt;"Closed",NOT(ISNUMBER(O74))),"Guest follow-up needs due date","OK"))))))))))</f>
        <v/>
      </c>
    </row>
    <row r="75">
      <c r="A75" s="21" t="n"/>
      <c r="B75" s="42" t="n"/>
      <c r="C75" s="23" t="n"/>
      <c r="D75" s="21" t="n"/>
      <c r="E75" s="21" t="n"/>
      <c r="F75" s="21" t="n"/>
      <c r="G75" s="21" t="n"/>
      <c r="H75" s="21" t="n"/>
      <c r="I75" s="21" t="n"/>
      <c r="J75" s="21" t="n"/>
      <c r="K75" s="24" t="n"/>
      <c r="L75" s="24" t="n"/>
      <c r="M75" s="21" t="n"/>
      <c r="N75" s="21" t="n"/>
      <c r="O75" s="42" t="n"/>
      <c r="P75" s="23" t="n"/>
      <c r="Q75" s="21" t="n"/>
      <c r="R75" s="21" t="n"/>
      <c r="S75" s="21" t="n"/>
      <c r="T75" s="43" t="n"/>
      <c r="U75" s="24" t="n"/>
      <c r="V75" s="42" t="n"/>
      <c r="W75" s="23" t="n"/>
      <c r="X75" s="26">
        <f>IF(A75="","",MAX(0,24*(IF(ISNUMBER(V75),V75+IF(ISNUMBER(W75),W75,0),NOW())-(IF(ISNUMBER(B75),B75,TODAY())+IF(ISNUMBER(C75),C75,0)))))</f>
        <v/>
      </c>
      <c r="Y75" s="27">
        <f>IF(A75="","",IF(Q75="Closed","Closed",IF(AND(ISNUMBER(O75),NOW()&gt;O75+IF(ISNUMBER(P75),P75,0)),"Overdue",IF(AND(NOT(ISNUMBER(O75)),X75&gt;'Lists and Settings'!$B$7),"Overdue","On Track"))))</f>
        <v/>
      </c>
      <c r="Z75" s="28">
        <f>IF(A75="","",IF(NOT(ISNUMBER(B75)),"Missing date opened",IF(D75="","Missing shift",IF(K75="","Missing description",IF(M75="","Missing assigned department",IF(AND(Q75="Closed",U75=""),"Closed without resolution",IF(AND(Q75="Closed",NOT(ISNUMBER(V75))),"Closed without close date",IF(AND(ISNUMBER(V75),ISNUMBER(B75),V75&lt;B75),"Close date before open date",IF(AND(S75="Yes",N75=""),"Handoff needs assignment",IF(AND(R75="Yes",Q75&lt;&gt;"Closed",NOT(ISNUMBER(O75))),"Guest follow-up needs due date","OK"))))))))))</f>
        <v/>
      </c>
    </row>
    <row r="76">
      <c r="A76" s="21" t="n"/>
      <c r="B76" s="42" t="n"/>
      <c r="C76" s="23" t="n"/>
      <c r="D76" s="21" t="n"/>
      <c r="E76" s="21" t="n"/>
      <c r="F76" s="21" t="n"/>
      <c r="G76" s="21" t="n"/>
      <c r="H76" s="21" t="n"/>
      <c r="I76" s="21" t="n"/>
      <c r="J76" s="21" t="n"/>
      <c r="K76" s="24" t="n"/>
      <c r="L76" s="24" t="n"/>
      <c r="M76" s="21" t="n"/>
      <c r="N76" s="21" t="n"/>
      <c r="O76" s="42" t="n"/>
      <c r="P76" s="23" t="n"/>
      <c r="Q76" s="21" t="n"/>
      <c r="R76" s="21" t="n"/>
      <c r="S76" s="21" t="n"/>
      <c r="T76" s="43" t="n"/>
      <c r="U76" s="24" t="n"/>
      <c r="V76" s="42" t="n"/>
      <c r="W76" s="23" t="n"/>
      <c r="X76" s="26">
        <f>IF(A76="","",MAX(0,24*(IF(ISNUMBER(V76),V76+IF(ISNUMBER(W76),W76,0),NOW())-(IF(ISNUMBER(B76),B76,TODAY())+IF(ISNUMBER(C76),C76,0)))))</f>
        <v/>
      </c>
      <c r="Y76" s="27">
        <f>IF(A76="","",IF(Q76="Closed","Closed",IF(AND(ISNUMBER(O76),NOW()&gt;O76+IF(ISNUMBER(P76),P76,0)),"Overdue",IF(AND(NOT(ISNUMBER(O76)),X76&gt;'Lists and Settings'!$B$7),"Overdue","On Track"))))</f>
        <v/>
      </c>
      <c r="Z76" s="28">
        <f>IF(A76="","",IF(NOT(ISNUMBER(B76)),"Missing date opened",IF(D76="","Missing shift",IF(K76="","Missing description",IF(M76="","Missing assigned department",IF(AND(Q76="Closed",U76=""),"Closed without resolution",IF(AND(Q76="Closed",NOT(ISNUMBER(V76))),"Closed without close date",IF(AND(ISNUMBER(V76),ISNUMBER(B76),V76&lt;B76),"Close date before open date",IF(AND(S76="Yes",N76=""),"Handoff needs assignment",IF(AND(R76="Yes",Q76&lt;&gt;"Closed",NOT(ISNUMBER(O76))),"Guest follow-up needs due date","OK"))))))))))</f>
        <v/>
      </c>
    </row>
    <row r="77">
      <c r="A77" s="21" t="n"/>
      <c r="B77" s="42" t="n"/>
      <c r="C77" s="23" t="n"/>
      <c r="D77" s="21" t="n"/>
      <c r="E77" s="21" t="n"/>
      <c r="F77" s="21" t="n"/>
      <c r="G77" s="21" t="n"/>
      <c r="H77" s="21" t="n"/>
      <c r="I77" s="21" t="n"/>
      <c r="J77" s="21" t="n"/>
      <c r="K77" s="24" t="n"/>
      <c r="L77" s="24" t="n"/>
      <c r="M77" s="21" t="n"/>
      <c r="N77" s="21" t="n"/>
      <c r="O77" s="42" t="n"/>
      <c r="P77" s="23" t="n"/>
      <c r="Q77" s="21" t="n"/>
      <c r="R77" s="21" t="n"/>
      <c r="S77" s="21" t="n"/>
      <c r="T77" s="43" t="n"/>
      <c r="U77" s="24" t="n"/>
      <c r="V77" s="42" t="n"/>
      <c r="W77" s="23" t="n"/>
      <c r="X77" s="26">
        <f>IF(A77="","",MAX(0,24*(IF(ISNUMBER(V77),V77+IF(ISNUMBER(W77),W77,0),NOW())-(IF(ISNUMBER(B77),B77,TODAY())+IF(ISNUMBER(C77),C77,0)))))</f>
        <v/>
      </c>
      <c r="Y77" s="27">
        <f>IF(A77="","",IF(Q77="Closed","Closed",IF(AND(ISNUMBER(O77),NOW()&gt;O77+IF(ISNUMBER(P77),P77,0)),"Overdue",IF(AND(NOT(ISNUMBER(O77)),X77&gt;'Lists and Settings'!$B$7),"Overdue","On Track"))))</f>
        <v/>
      </c>
      <c r="Z77" s="28">
        <f>IF(A77="","",IF(NOT(ISNUMBER(B77)),"Missing date opened",IF(D77="","Missing shift",IF(K77="","Missing description",IF(M77="","Missing assigned department",IF(AND(Q77="Closed",U77=""),"Closed without resolution",IF(AND(Q77="Closed",NOT(ISNUMBER(V77))),"Closed without close date",IF(AND(ISNUMBER(V77),ISNUMBER(B77),V77&lt;B77),"Close date before open date",IF(AND(S77="Yes",N77=""),"Handoff needs assignment",IF(AND(R77="Yes",Q77&lt;&gt;"Closed",NOT(ISNUMBER(O77))),"Guest follow-up needs due date","OK"))))))))))</f>
        <v/>
      </c>
    </row>
    <row r="78">
      <c r="A78" s="21" t="n"/>
      <c r="B78" s="42" t="n"/>
      <c r="C78" s="23" t="n"/>
      <c r="D78" s="21" t="n"/>
      <c r="E78" s="21" t="n"/>
      <c r="F78" s="21" t="n"/>
      <c r="G78" s="21" t="n"/>
      <c r="H78" s="21" t="n"/>
      <c r="I78" s="21" t="n"/>
      <c r="J78" s="21" t="n"/>
      <c r="K78" s="24" t="n"/>
      <c r="L78" s="24" t="n"/>
      <c r="M78" s="21" t="n"/>
      <c r="N78" s="21" t="n"/>
      <c r="O78" s="42" t="n"/>
      <c r="P78" s="23" t="n"/>
      <c r="Q78" s="21" t="n"/>
      <c r="R78" s="21" t="n"/>
      <c r="S78" s="21" t="n"/>
      <c r="T78" s="43" t="n"/>
      <c r="U78" s="24" t="n"/>
      <c r="V78" s="42" t="n"/>
      <c r="W78" s="23" t="n"/>
      <c r="X78" s="26">
        <f>IF(A78="","",MAX(0,24*(IF(ISNUMBER(V78),V78+IF(ISNUMBER(W78),W78,0),NOW())-(IF(ISNUMBER(B78),B78,TODAY())+IF(ISNUMBER(C78),C78,0)))))</f>
        <v/>
      </c>
      <c r="Y78" s="27">
        <f>IF(A78="","",IF(Q78="Closed","Closed",IF(AND(ISNUMBER(O78),NOW()&gt;O78+IF(ISNUMBER(P78),P78,0)),"Overdue",IF(AND(NOT(ISNUMBER(O78)),X78&gt;'Lists and Settings'!$B$7),"Overdue","On Track"))))</f>
        <v/>
      </c>
      <c r="Z78" s="28">
        <f>IF(A78="","",IF(NOT(ISNUMBER(B78)),"Missing date opened",IF(D78="","Missing shift",IF(K78="","Missing description",IF(M78="","Missing assigned department",IF(AND(Q78="Closed",U78=""),"Closed without resolution",IF(AND(Q78="Closed",NOT(ISNUMBER(V78))),"Closed without close date",IF(AND(ISNUMBER(V78),ISNUMBER(B78),V78&lt;B78),"Close date before open date",IF(AND(S78="Yes",N78=""),"Handoff needs assignment",IF(AND(R78="Yes",Q78&lt;&gt;"Closed",NOT(ISNUMBER(O78))),"Guest follow-up needs due date","OK"))))))))))</f>
        <v/>
      </c>
    </row>
    <row r="79">
      <c r="A79" s="21" t="n"/>
      <c r="B79" s="42" t="n"/>
      <c r="C79" s="23" t="n"/>
      <c r="D79" s="21" t="n"/>
      <c r="E79" s="21" t="n"/>
      <c r="F79" s="21" t="n"/>
      <c r="G79" s="21" t="n"/>
      <c r="H79" s="21" t="n"/>
      <c r="I79" s="21" t="n"/>
      <c r="J79" s="21" t="n"/>
      <c r="K79" s="24" t="n"/>
      <c r="L79" s="24" t="n"/>
      <c r="M79" s="21" t="n"/>
      <c r="N79" s="21" t="n"/>
      <c r="O79" s="42" t="n"/>
      <c r="P79" s="23" t="n"/>
      <c r="Q79" s="21" t="n"/>
      <c r="R79" s="21" t="n"/>
      <c r="S79" s="21" t="n"/>
      <c r="T79" s="43" t="n"/>
      <c r="U79" s="24" t="n"/>
      <c r="V79" s="42" t="n"/>
      <c r="W79" s="23" t="n"/>
      <c r="X79" s="26">
        <f>IF(A79="","",MAX(0,24*(IF(ISNUMBER(V79),V79+IF(ISNUMBER(W79),W79,0),NOW())-(IF(ISNUMBER(B79),B79,TODAY())+IF(ISNUMBER(C79),C79,0)))))</f>
        <v/>
      </c>
      <c r="Y79" s="27">
        <f>IF(A79="","",IF(Q79="Closed","Closed",IF(AND(ISNUMBER(O79),NOW()&gt;O79+IF(ISNUMBER(P79),P79,0)),"Overdue",IF(AND(NOT(ISNUMBER(O79)),X79&gt;'Lists and Settings'!$B$7),"Overdue","On Track"))))</f>
        <v/>
      </c>
      <c r="Z79" s="28">
        <f>IF(A79="","",IF(NOT(ISNUMBER(B79)),"Missing date opened",IF(D79="","Missing shift",IF(K79="","Missing description",IF(M79="","Missing assigned department",IF(AND(Q79="Closed",U79=""),"Closed without resolution",IF(AND(Q79="Closed",NOT(ISNUMBER(V79))),"Closed without close date",IF(AND(ISNUMBER(V79),ISNUMBER(B79),V79&lt;B79),"Close date before open date",IF(AND(S79="Yes",N79=""),"Handoff needs assignment",IF(AND(R79="Yes",Q79&lt;&gt;"Closed",NOT(ISNUMBER(O79))),"Guest follow-up needs due date","OK"))))))))))</f>
        <v/>
      </c>
    </row>
    <row r="80">
      <c r="A80" s="21" t="n"/>
      <c r="B80" s="42" t="n"/>
      <c r="C80" s="23" t="n"/>
      <c r="D80" s="21" t="n"/>
      <c r="E80" s="21" t="n"/>
      <c r="F80" s="21" t="n"/>
      <c r="G80" s="21" t="n"/>
      <c r="H80" s="21" t="n"/>
      <c r="I80" s="21" t="n"/>
      <c r="J80" s="21" t="n"/>
      <c r="K80" s="24" t="n"/>
      <c r="L80" s="24" t="n"/>
      <c r="M80" s="21" t="n"/>
      <c r="N80" s="21" t="n"/>
      <c r="O80" s="42" t="n"/>
      <c r="P80" s="23" t="n"/>
      <c r="Q80" s="21" t="n"/>
      <c r="R80" s="21" t="n"/>
      <c r="S80" s="21" t="n"/>
      <c r="T80" s="43" t="n"/>
      <c r="U80" s="24" t="n"/>
      <c r="V80" s="42" t="n"/>
      <c r="W80" s="23" t="n"/>
      <c r="X80" s="26">
        <f>IF(A80="","",MAX(0,24*(IF(ISNUMBER(V80),V80+IF(ISNUMBER(W80),W80,0),NOW())-(IF(ISNUMBER(B80),B80,TODAY())+IF(ISNUMBER(C80),C80,0)))))</f>
        <v/>
      </c>
      <c r="Y80" s="27">
        <f>IF(A80="","",IF(Q80="Closed","Closed",IF(AND(ISNUMBER(O80),NOW()&gt;O80+IF(ISNUMBER(P80),P80,0)),"Overdue",IF(AND(NOT(ISNUMBER(O80)),X80&gt;'Lists and Settings'!$B$7),"Overdue","On Track"))))</f>
        <v/>
      </c>
      <c r="Z80" s="28">
        <f>IF(A80="","",IF(NOT(ISNUMBER(B80)),"Missing date opened",IF(D80="","Missing shift",IF(K80="","Missing description",IF(M80="","Missing assigned department",IF(AND(Q80="Closed",U80=""),"Closed without resolution",IF(AND(Q80="Closed",NOT(ISNUMBER(V80))),"Closed without close date",IF(AND(ISNUMBER(V80),ISNUMBER(B80),V80&lt;B80),"Close date before open date",IF(AND(S80="Yes",N80=""),"Handoff needs assignment",IF(AND(R80="Yes",Q80&lt;&gt;"Closed",NOT(ISNUMBER(O80))),"Guest follow-up needs due date","OK"))))))))))</f>
        <v/>
      </c>
    </row>
    <row r="81">
      <c r="A81" s="21" t="n"/>
      <c r="B81" s="42" t="n"/>
      <c r="C81" s="23" t="n"/>
      <c r="D81" s="21" t="n"/>
      <c r="E81" s="21" t="n"/>
      <c r="F81" s="21" t="n"/>
      <c r="G81" s="21" t="n"/>
      <c r="H81" s="21" t="n"/>
      <c r="I81" s="21" t="n"/>
      <c r="J81" s="21" t="n"/>
      <c r="K81" s="24" t="n"/>
      <c r="L81" s="24" t="n"/>
      <c r="M81" s="21" t="n"/>
      <c r="N81" s="21" t="n"/>
      <c r="O81" s="42" t="n"/>
      <c r="P81" s="23" t="n"/>
      <c r="Q81" s="21" t="n"/>
      <c r="R81" s="21" t="n"/>
      <c r="S81" s="21" t="n"/>
      <c r="T81" s="43" t="n"/>
      <c r="U81" s="24" t="n"/>
      <c r="V81" s="42" t="n"/>
      <c r="W81" s="23" t="n"/>
      <c r="X81" s="26">
        <f>IF(A81="","",MAX(0,24*(IF(ISNUMBER(V81),V81+IF(ISNUMBER(W81),W81,0),NOW())-(IF(ISNUMBER(B81),B81,TODAY())+IF(ISNUMBER(C81),C81,0)))))</f>
        <v/>
      </c>
      <c r="Y81" s="27">
        <f>IF(A81="","",IF(Q81="Closed","Closed",IF(AND(ISNUMBER(O81),NOW()&gt;O81+IF(ISNUMBER(P81),P81,0)),"Overdue",IF(AND(NOT(ISNUMBER(O81)),X81&gt;'Lists and Settings'!$B$7),"Overdue","On Track"))))</f>
        <v/>
      </c>
      <c r="Z81" s="28">
        <f>IF(A81="","",IF(NOT(ISNUMBER(B81)),"Missing date opened",IF(D81="","Missing shift",IF(K81="","Missing description",IF(M81="","Missing assigned department",IF(AND(Q81="Closed",U81=""),"Closed without resolution",IF(AND(Q81="Closed",NOT(ISNUMBER(V81))),"Closed without close date",IF(AND(ISNUMBER(V81),ISNUMBER(B81),V81&lt;B81),"Close date before open date",IF(AND(S81="Yes",N81=""),"Handoff needs assignment",IF(AND(R81="Yes",Q81&lt;&gt;"Closed",NOT(ISNUMBER(O81))),"Guest follow-up needs due date","OK"))))))))))</f>
        <v/>
      </c>
    </row>
    <row r="82">
      <c r="A82" s="21" t="n"/>
      <c r="B82" s="42" t="n"/>
      <c r="C82" s="23" t="n"/>
      <c r="D82" s="21" t="n"/>
      <c r="E82" s="21" t="n"/>
      <c r="F82" s="21" t="n"/>
      <c r="G82" s="21" t="n"/>
      <c r="H82" s="21" t="n"/>
      <c r="I82" s="21" t="n"/>
      <c r="J82" s="21" t="n"/>
      <c r="K82" s="24" t="n"/>
      <c r="L82" s="24" t="n"/>
      <c r="M82" s="21" t="n"/>
      <c r="N82" s="21" t="n"/>
      <c r="O82" s="42" t="n"/>
      <c r="P82" s="23" t="n"/>
      <c r="Q82" s="21" t="n"/>
      <c r="R82" s="21" t="n"/>
      <c r="S82" s="21" t="n"/>
      <c r="T82" s="43" t="n"/>
      <c r="U82" s="24" t="n"/>
      <c r="V82" s="42" t="n"/>
      <c r="W82" s="23" t="n"/>
      <c r="X82" s="26">
        <f>IF(A82="","",MAX(0,24*(IF(ISNUMBER(V82),V82+IF(ISNUMBER(W82),W82,0),NOW())-(IF(ISNUMBER(B82),B82,TODAY())+IF(ISNUMBER(C82),C82,0)))))</f>
        <v/>
      </c>
      <c r="Y82" s="27">
        <f>IF(A82="","",IF(Q82="Closed","Closed",IF(AND(ISNUMBER(O82),NOW()&gt;O82+IF(ISNUMBER(P82),P82,0)),"Overdue",IF(AND(NOT(ISNUMBER(O82)),X82&gt;'Lists and Settings'!$B$7),"Overdue","On Track"))))</f>
        <v/>
      </c>
      <c r="Z82" s="28">
        <f>IF(A82="","",IF(NOT(ISNUMBER(B82)),"Missing date opened",IF(D82="","Missing shift",IF(K82="","Missing description",IF(M82="","Missing assigned department",IF(AND(Q82="Closed",U82=""),"Closed without resolution",IF(AND(Q82="Closed",NOT(ISNUMBER(V82))),"Closed without close date",IF(AND(ISNUMBER(V82),ISNUMBER(B82),V82&lt;B82),"Close date before open date",IF(AND(S82="Yes",N82=""),"Handoff needs assignment",IF(AND(R82="Yes",Q82&lt;&gt;"Closed",NOT(ISNUMBER(O82))),"Guest follow-up needs due date","OK"))))))))))</f>
        <v/>
      </c>
    </row>
    <row r="83">
      <c r="A83" s="21" t="n"/>
      <c r="B83" s="42" t="n"/>
      <c r="C83" s="23" t="n"/>
      <c r="D83" s="21" t="n"/>
      <c r="E83" s="21" t="n"/>
      <c r="F83" s="21" t="n"/>
      <c r="G83" s="21" t="n"/>
      <c r="H83" s="21" t="n"/>
      <c r="I83" s="21" t="n"/>
      <c r="J83" s="21" t="n"/>
      <c r="K83" s="24" t="n"/>
      <c r="L83" s="24" t="n"/>
      <c r="M83" s="21" t="n"/>
      <c r="N83" s="21" t="n"/>
      <c r="O83" s="42" t="n"/>
      <c r="P83" s="23" t="n"/>
      <c r="Q83" s="21" t="n"/>
      <c r="R83" s="21" t="n"/>
      <c r="S83" s="21" t="n"/>
      <c r="T83" s="43" t="n"/>
      <c r="U83" s="24" t="n"/>
      <c r="V83" s="42" t="n"/>
      <c r="W83" s="23" t="n"/>
      <c r="X83" s="26">
        <f>IF(A83="","",MAX(0,24*(IF(ISNUMBER(V83),V83+IF(ISNUMBER(W83),W83,0),NOW())-(IF(ISNUMBER(B83),B83,TODAY())+IF(ISNUMBER(C83),C83,0)))))</f>
        <v/>
      </c>
      <c r="Y83" s="27">
        <f>IF(A83="","",IF(Q83="Closed","Closed",IF(AND(ISNUMBER(O83),NOW()&gt;O83+IF(ISNUMBER(P83),P83,0)),"Overdue",IF(AND(NOT(ISNUMBER(O83)),X83&gt;'Lists and Settings'!$B$7),"Overdue","On Track"))))</f>
        <v/>
      </c>
      <c r="Z83" s="28">
        <f>IF(A83="","",IF(NOT(ISNUMBER(B83)),"Missing date opened",IF(D83="","Missing shift",IF(K83="","Missing description",IF(M83="","Missing assigned department",IF(AND(Q83="Closed",U83=""),"Closed without resolution",IF(AND(Q83="Closed",NOT(ISNUMBER(V83))),"Closed without close date",IF(AND(ISNUMBER(V83),ISNUMBER(B83),V83&lt;B83),"Close date before open date",IF(AND(S83="Yes",N83=""),"Handoff needs assignment",IF(AND(R83="Yes",Q83&lt;&gt;"Closed",NOT(ISNUMBER(O83))),"Guest follow-up needs due date","OK"))))))))))</f>
        <v/>
      </c>
    </row>
    <row r="84">
      <c r="A84" s="21" t="n"/>
      <c r="B84" s="42" t="n"/>
      <c r="C84" s="23" t="n"/>
      <c r="D84" s="21" t="n"/>
      <c r="E84" s="21" t="n"/>
      <c r="F84" s="21" t="n"/>
      <c r="G84" s="21" t="n"/>
      <c r="H84" s="21" t="n"/>
      <c r="I84" s="21" t="n"/>
      <c r="J84" s="21" t="n"/>
      <c r="K84" s="24" t="n"/>
      <c r="L84" s="24" t="n"/>
      <c r="M84" s="21" t="n"/>
      <c r="N84" s="21" t="n"/>
      <c r="O84" s="42" t="n"/>
      <c r="P84" s="23" t="n"/>
      <c r="Q84" s="21" t="n"/>
      <c r="R84" s="21" t="n"/>
      <c r="S84" s="21" t="n"/>
      <c r="T84" s="43" t="n"/>
      <c r="U84" s="24" t="n"/>
      <c r="V84" s="42" t="n"/>
      <c r="W84" s="23" t="n"/>
      <c r="X84" s="26">
        <f>IF(A84="","",MAX(0,24*(IF(ISNUMBER(V84),V84+IF(ISNUMBER(W84),W84,0),NOW())-(IF(ISNUMBER(B84),B84,TODAY())+IF(ISNUMBER(C84),C84,0)))))</f>
        <v/>
      </c>
      <c r="Y84" s="27">
        <f>IF(A84="","",IF(Q84="Closed","Closed",IF(AND(ISNUMBER(O84),NOW()&gt;O84+IF(ISNUMBER(P84),P84,0)),"Overdue",IF(AND(NOT(ISNUMBER(O84)),X84&gt;'Lists and Settings'!$B$7),"Overdue","On Track"))))</f>
        <v/>
      </c>
      <c r="Z84" s="28">
        <f>IF(A84="","",IF(NOT(ISNUMBER(B84)),"Missing date opened",IF(D84="","Missing shift",IF(K84="","Missing description",IF(M84="","Missing assigned department",IF(AND(Q84="Closed",U84=""),"Closed without resolution",IF(AND(Q84="Closed",NOT(ISNUMBER(V84))),"Closed without close date",IF(AND(ISNUMBER(V84),ISNUMBER(B84),V84&lt;B84),"Close date before open date",IF(AND(S84="Yes",N84=""),"Handoff needs assignment",IF(AND(R84="Yes",Q84&lt;&gt;"Closed",NOT(ISNUMBER(O84))),"Guest follow-up needs due date","OK"))))))))))</f>
        <v/>
      </c>
    </row>
    <row r="85">
      <c r="A85" s="21" t="n"/>
      <c r="B85" s="42" t="n"/>
      <c r="C85" s="23" t="n"/>
      <c r="D85" s="21" t="n"/>
      <c r="E85" s="21" t="n"/>
      <c r="F85" s="21" t="n"/>
      <c r="G85" s="21" t="n"/>
      <c r="H85" s="21" t="n"/>
      <c r="I85" s="21" t="n"/>
      <c r="J85" s="21" t="n"/>
      <c r="K85" s="24" t="n"/>
      <c r="L85" s="24" t="n"/>
      <c r="M85" s="21" t="n"/>
      <c r="N85" s="21" t="n"/>
      <c r="O85" s="42" t="n"/>
      <c r="P85" s="23" t="n"/>
      <c r="Q85" s="21" t="n"/>
      <c r="R85" s="21" t="n"/>
      <c r="S85" s="21" t="n"/>
      <c r="T85" s="43" t="n"/>
      <c r="U85" s="24" t="n"/>
      <c r="V85" s="42" t="n"/>
      <c r="W85" s="23" t="n"/>
      <c r="X85" s="26">
        <f>IF(A85="","",MAX(0,24*(IF(ISNUMBER(V85),V85+IF(ISNUMBER(W85),W85,0),NOW())-(IF(ISNUMBER(B85),B85,TODAY())+IF(ISNUMBER(C85),C85,0)))))</f>
        <v/>
      </c>
      <c r="Y85" s="27">
        <f>IF(A85="","",IF(Q85="Closed","Closed",IF(AND(ISNUMBER(O85),NOW()&gt;O85+IF(ISNUMBER(P85),P85,0)),"Overdue",IF(AND(NOT(ISNUMBER(O85)),X85&gt;'Lists and Settings'!$B$7),"Overdue","On Track"))))</f>
        <v/>
      </c>
      <c r="Z85" s="28">
        <f>IF(A85="","",IF(NOT(ISNUMBER(B85)),"Missing date opened",IF(D85="","Missing shift",IF(K85="","Missing description",IF(M85="","Missing assigned department",IF(AND(Q85="Closed",U85=""),"Closed without resolution",IF(AND(Q85="Closed",NOT(ISNUMBER(V85))),"Closed without close date",IF(AND(ISNUMBER(V85),ISNUMBER(B85),V85&lt;B85),"Close date before open date",IF(AND(S85="Yes",N85=""),"Handoff needs assignment",IF(AND(R85="Yes",Q85&lt;&gt;"Closed",NOT(ISNUMBER(O85))),"Guest follow-up needs due date","OK"))))))))))</f>
        <v/>
      </c>
    </row>
    <row r="86">
      <c r="A86" s="21" t="n"/>
      <c r="B86" s="42" t="n"/>
      <c r="C86" s="23" t="n"/>
      <c r="D86" s="21" t="n"/>
      <c r="E86" s="21" t="n"/>
      <c r="F86" s="21" t="n"/>
      <c r="G86" s="21" t="n"/>
      <c r="H86" s="21" t="n"/>
      <c r="I86" s="21" t="n"/>
      <c r="J86" s="21" t="n"/>
      <c r="K86" s="24" t="n"/>
      <c r="L86" s="24" t="n"/>
      <c r="M86" s="21" t="n"/>
      <c r="N86" s="21" t="n"/>
      <c r="O86" s="42" t="n"/>
      <c r="P86" s="23" t="n"/>
      <c r="Q86" s="21" t="n"/>
      <c r="R86" s="21" t="n"/>
      <c r="S86" s="21" t="n"/>
      <c r="T86" s="43" t="n"/>
      <c r="U86" s="24" t="n"/>
      <c r="V86" s="42" t="n"/>
      <c r="W86" s="23" t="n"/>
      <c r="X86" s="26">
        <f>IF(A86="","",MAX(0,24*(IF(ISNUMBER(V86),V86+IF(ISNUMBER(W86),W86,0),NOW())-(IF(ISNUMBER(B86),B86,TODAY())+IF(ISNUMBER(C86),C86,0)))))</f>
        <v/>
      </c>
      <c r="Y86" s="27">
        <f>IF(A86="","",IF(Q86="Closed","Closed",IF(AND(ISNUMBER(O86),NOW()&gt;O86+IF(ISNUMBER(P86),P86,0)),"Overdue",IF(AND(NOT(ISNUMBER(O86)),X86&gt;'Lists and Settings'!$B$7),"Overdue","On Track"))))</f>
        <v/>
      </c>
      <c r="Z86" s="28">
        <f>IF(A86="","",IF(NOT(ISNUMBER(B86)),"Missing date opened",IF(D86="","Missing shift",IF(K86="","Missing description",IF(M86="","Missing assigned department",IF(AND(Q86="Closed",U86=""),"Closed without resolution",IF(AND(Q86="Closed",NOT(ISNUMBER(V86))),"Closed without close date",IF(AND(ISNUMBER(V86),ISNUMBER(B86),V86&lt;B86),"Close date before open date",IF(AND(S86="Yes",N86=""),"Handoff needs assignment",IF(AND(R86="Yes",Q86&lt;&gt;"Closed",NOT(ISNUMBER(O86))),"Guest follow-up needs due date","OK"))))))))))</f>
        <v/>
      </c>
    </row>
    <row r="87">
      <c r="A87" s="21" t="n"/>
      <c r="B87" s="42" t="n"/>
      <c r="C87" s="23" t="n"/>
      <c r="D87" s="21" t="n"/>
      <c r="E87" s="21" t="n"/>
      <c r="F87" s="21" t="n"/>
      <c r="G87" s="21" t="n"/>
      <c r="H87" s="21" t="n"/>
      <c r="I87" s="21" t="n"/>
      <c r="J87" s="21" t="n"/>
      <c r="K87" s="24" t="n"/>
      <c r="L87" s="24" t="n"/>
      <c r="M87" s="21" t="n"/>
      <c r="N87" s="21" t="n"/>
      <c r="O87" s="42" t="n"/>
      <c r="P87" s="23" t="n"/>
      <c r="Q87" s="21" t="n"/>
      <c r="R87" s="21" t="n"/>
      <c r="S87" s="21" t="n"/>
      <c r="T87" s="43" t="n"/>
      <c r="U87" s="24" t="n"/>
      <c r="V87" s="42" t="n"/>
      <c r="W87" s="23" t="n"/>
      <c r="X87" s="26">
        <f>IF(A87="","",MAX(0,24*(IF(ISNUMBER(V87),V87+IF(ISNUMBER(W87),W87,0),NOW())-(IF(ISNUMBER(B87),B87,TODAY())+IF(ISNUMBER(C87),C87,0)))))</f>
        <v/>
      </c>
      <c r="Y87" s="27">
        <f>IF(A87="","",IF(Q87="Closed","Closed",IF(AND(ISNUMBER(O87),NOW()&gt;O87+IF(ISNUMBER(P87),P87,0)),"Overdue",IF(AND(NOT(ISNUMBER(O87)),X87&gt;'Lists and Settings'!$B$7),"Overdue","On Track"))))</f>
        <v/>
      </c>
      <c r="Z87" s="28">
        <f>IF(A87="","",IF(NOT(ISNUMBER(B87)),"Missing date opened",IF(D87="","Missing shift",IF(K87="","Missing description",IF(M87="","Missing assigned department",IF(AND(Q87="Closed",U87=""),"Closed without resolution",IF(AND(Q87="Closed",NOT(ISNUMBER(V87))),"Closed without close date",IF(AND(ISNUMBER(V87),ISNUMBER(B87),V87&lt;B87),"Close date before open date",IF(AND(S87="Yes",N87=""),"Handoff needs assignment",IF(AND(R87="Yes",Q87&lt;&gt;"Closed",NOT(ISNUMBER(O87))),"Guest follow-up needs due date","OK"))))))))))</f>
        <v/>
      </c>
    </row>
    <row r="88">
      <c r="A88" s="21" t="n"/>
      <c r="B88" s="42" t="n"/>
      <c r="C88" s="23" t="n"/>
      <c r="D88" s="21" t="n"/>
      <c r="E88" s="21" t="n"/>
      <c r="F88" s="21" t="n"/>
      <c r="G88" s="21" t="n"/>
      <c r="H88" s="21" t="n"/>
      <c r="I88" s="21" t="n"/>
      <c r="J88" s="21" t="n"/>
      <c r="K88" s="24" t="n"/>
      <c r="L88" s="24" t="n"/>
      <c r="M88" s="21" t="n"/>
      <c r="N88" s="21" t="n"/>
      <c r="O88" s="42" t="n"/>
      <c r="P88" s="23" t="n"/>
      <c r="Q88" s="21" t="n"/>
      <c r="R88" s="21" t="n"/>
      <c r="S88" s="21" t="n"/>
      <c r="T88" s="43" t="n"/>
      <c r="U88" s="24" t="n"/>
      <c r="V88" s="42" t="n"/>
      <c r="W88" s="23" t="n"/>
      <c r="X88" s="26">
        <f>IF(A88="","",MAX(0,24*(IF(ISNUMBER(V88),V88+IF(ISNUMBER(W88),W88,0),NOW())-(IF(ISNUMBER(B88),B88,TODAY())+IF(ISNUMBER(C88),C88,0)))))</f>
        <v/>
      </c>
      <c r="Y88" s="27">
        <f>IF(A88="","",IF(Q88="Closed","Closed",IF(AND(ISNUMBER(O88),NOW()&gt;O88+IF(ISNUMBER(P88),P88,0)),"Overdue",IF(AND(NOT(ISNUMBER(O88)),X88&gt;'Lists and Settings'!$B$7),"Overdue","On Track"))))</f>
        <v/>
      </c>
      <c r="Z88" s="28">
        <f>IF(A88="","",IF(NOT(ISNUMBER(B88)),"Missing date opened",IF(D88="","Missing shift",IF(K88="","Missing description",IF(M88="","Missing assigned department",IF(AND(Q88="Closed",U88=""),"Closed without resolution",IF(AND(Q88="Closed",NOT(ISNUMBER(V88))),"Closed without close date",IF(AND(ISNUMBER(V88),ISNUMBER(B88),V88&lt;B88),"Close date before open date",IF(AND(S88="Yes",N88=""),"Handoff needs assignment",IF(AND(R88="Yes",Q88&lt;&gt;"Closed",NOT(ISNUMBER(O88))),"Guest follow-up needs due date","OK"))))))))))</f>
        <v/>
      </c>
    </row>
    <row r="89">
      <c r="A89" s="21" t="n"/>
      <c r="B89" s="42" t="n"/>
      <c r="C89" s="23" t="n"/>
      <c r="D89" s="21" t="n"/>
      <c r="E89" s="21" t="n"/>
      <c r="F89" s="21" t="n"/>
      <c r="G89" s="21" t="n"/>
      <c r="H89" s="21" t="n"/>
      <c r="I89" s="21" t="n"/>
      <c r="J89" s="21" t="n"/>
      <c r="K89" s="24" t="n"/>
      <c r="L89" s="24" t="n"/>
      <c r="M89" s="21" t="n"/>
      <c r="N89" s="21" t="n"/>
      <c r="O89" s="42" t="n"/>
      <c r="P89" s="23" t="n"/>
      <c r="Q89" s="21" t="n"/>
      <c r="R89" s="21" t="n"/>
      <c r="S89" s="21" t="n"/>
      <c r="T89" s="43" t="n"/>
      <c r="U89" s="24" t="n"/>
      <c r="V89" s="42" t="n"/>
      <c r="W89" s="23" t="n"/>
      <c r="X89" s="26">
        <f>IF(A89="","",MAX(0,24*(IF(ISNUMBER(V89),V89+IF(ISNUMBER(W89),W89,0),NOW())-(IF(ISNUMBER(B89),B89,TODAY())+IF(ISNUMBER(C89),C89,0)))))</f>
        <v/>
      </c>
      <c r="Y89" s="27">
        <f>IF(A89="","",IF(Q89="Closed","Closed",IF(AND(ISNUMBER(O89),NOW()&gt;O89+IF(ISNUMBER(P89),P89,0)),"Overdue",IF(AND(NOT(ISNUMBER(O89)),X89&gt;'Lists and Settings'!$B$7),"Overdue","On Track"))))</f>
        <v/>
      </c>
      <c r="Z89" s="28">
        <f>IF(A89="","",IF(NOT(ISNUMBER(B89)),"Missing date opened",IF(D89="","Missing shift",IF(K89="","Missing description",IF(M89="","Missing assigned department",IF(AND(Q89="Closed",U89=""),"Closed without resolution",IF(AND(Q89="Closed",NOT(ISNUMBER(V89))),"Closed without close date",IF(AND(ISNUMBER(V89),ISNUMBER(B89),V89&lt;B89),"Close date before open date",IF(AND(S89="Yes",N89=""),"Handoff needs assignment",IF(AND(R89="Yes",Q89&lt;&gt;"Closed",NOT(ISNUMBER(O89))),"Guest follow-up needs due date","OK"))))))))))</f>
        <v/>
      </c>
    </row>
    <row r="90">
      <c r="A90" s="21" t="n"/>
      <c r="B90" s="42" t="n"/>
      <c r="C90" s="23" t="n"/>
      <c r="D90" s="21" t="n"/>
      <c r="E90" s="21" t="n"/>
      <c r="F90" s="21" t="n"/>
      <c r="G90" s="21" t="n"/>
      <c r="H90" s="21" t="n"/>
      <c r="I90" s="21" t="n"/>
      <c r="J90" s="21" t="n"/>
      <c r="K90" s="24" t="n"/>
      <c r="L90" s="24" t="n"/>
      <c r="M90" s="21" t="n"/>
      <c r="N90" s="21" t="n"/>
      <c r="O90" s="42" t="n"/>
      <c r="P90" s="23" t="n"/>
      <c r="Q90" s="21" t="n"/>
      <c r="R90" s="21" t="n"/>
      <c r="S90" s="21" t="n"/>
      <c r="T90" s="43" t="n"/>
      <c r="U90" s="24" t="n"/>
      <c r="V90" s="42" t="n"/>
      <c r="W90" s="23" t="n"/>
      <c r="X90" s="26">
        <f>IF(A90="","",MAX(0,24*(IF(ISNUMBER(V90),V90+IF(ISNUMBER(W90),W90,0),NOW())-(IF(ISNUMBER(B90),B90,TODAY())+IF(ISNUMBER(C90),C90,0)))))</f>
        <v/>
      </c>
      <c r="Y90" s="27">
        <f>IF(A90="","",IF(Q90="Closed","Closed",IF(AND(ISNUMBER(O90),NOW()&gt;O90+IF(ISNUMBER(P90),P90,0)),"Overdue",IF(AND(NOT(ISNUMBER(O90)),X90&gt;'Lists and Settings'!$B$7),"Overdue","On Track"))))</f>
        <v/>
      </c>
      <c r="Z90" s="28">
        <f>IF(A90="","",IF(NOT(ISNUMBER(B90)),"Missing date opened",IF(D90="","Missing shift",IF(K90="","Missing description",IF(M90="","Missing assigned department",IF(AND(Q90="Closed",U90=""),"Closed without resolution",IF(AND(Q90="Closed",NOT(ISNUMBER(V90))),"Closed without close date",IF(AND(ISNUMBER(V90),ISNUMBER(B90),V90&lt;B90),"Close date before open date",IF(AND(S90="Yes",N90=""),"Handoff needs assignment",IF(AND(R90="Yes",Q90&lt;&gt;"Closed",NOT(ISNUMBER(O90))),"Guest follow-up needs due date","OK"))))))))))</f>
        <v/>
      </c>
    </row>
    <row r="91">
      <c r="A91" s="21" t="n"/>
      <c r="B91" s="42" t="n"/>
      <c r="C91" s="23" t="n"/>
      <c r="D91" s="21" t="n"/>
      <c r="E91" s="21" t="n"/>
      <c r="F91" s="21" t="n"/>
      <c r="G91" s="21" t="n"/>
      <c r="H91" s="21" t="n"/>
      <c r="I91" s="21" t="n"/>
      <c r="J91" s="21" t="n"/>
      <c r="K91" s="24" t="n"/>
      <c r="L91" s="24" t="n"/>
      <c r="M91" s="21" t="n"/>
      <c r="N91" s="21" t="n"/>
      <c r="O91" s="42" t="n"/>
      <c r="P91" s="23" t="n"/>
      <c r="Q91" s="21" t="n"/>
      <c r="R91" s="21" t="n"/>
      <c r="S91" s="21" t="n"/>
      <c r="T91" s="43" t="n"/>
      <c r="U91" s="24" t="n"/>
      <c r="V91" s="42" t="n"/>
      <c r="W91" s="23" t="n"/>
      <c r="X91" s="26">
        <f>IF(A91="","",MAX(0,24*(IF(ISNUMBER(V91),V91+IF(ISNUMBER(W91),W91,0),NOW())-(IF(ISNUMBER(B91),B91,TODAY())+IF(ISNUMBER(C91),C91,0)))))</f>
        <v/>
      </c>
      <c r="Y91" s="27">
        <f>IF(A91="","",IF(Q91="Closed","Closed",IF(AND(ISNUMBER(O91),NOW()&gt;O91+IF(ISNUMBER(P91),P91,0)),"Overdue",IF(AND(NOT(ISNUMBER(O91)),X91&gt;'Lists and Settings'!$B$7),"Overdue","On Track"))))</f>
        <v/>
      </c>
      <c r="Z91" s="28">
        <f>IF(A91="","",IF(NOT(ISNUMBER(B91)),"Missing date opened",IF(D91="","Missing shift",IF(K91="","Missing description",IF(M91="","Missing assigned department",IF(AND(Q91="Closed",U91=""),"Closed without resolution",IF(AND(Q91="Closed",NOT(ISNUMBER(V91))),"Closed without close date",IF(AND(ISNUMBER(V91),ISNUMBER(B91),V91&lt;B91),"Close date before open date",IF(AND(S91="Yes",N91=""),"Handoff needs assignment",IF(AND(R91="Yes",Q91&lt;&gt;"Closed",NOT(ISNUMBER(O91))),"Guest follow-up needs due date","OK"))))))))))</f>
        <v/>
      </c>
    </row>
    <row r="92">
      <c r="A92" s="21" t="n"/>
      <c r="B92" s="42" t="n"/>
      <c r="C92" s="23" t="n"/>
      <c r="D92" s="21" t="n"/>
      <c r="E92" s="21" t="n"/>
      <c r="F92" s="21" t="n"/>
      <c r="G92" s="21" t="n"/>
      <c r="H92" s="21" t="n"/>
      <c r="I92" s="21" t="n"/>
      <c r="J92" s="21" t="n"/>
      <c r="K92" s="24" t="n"/>
      <c r="L92" s="24" t="n"/>
      <c r="M92" s="21" t="n"/>
      <c r="N92" s="21" t="n"/>
      <c r="O92" s="42" t="n"/>
      <c r="P92" s="23" t="n"/>
      <c r="Q92" s="21" t="n"/>
      <c r="R92" s="21" t="n"/>
      <c r="S92" s="21" t="n"/>
      <c r="T92" s="43" t="n"/>
      <c r="U92" s="24" t="n"/>
      <c r="V92" s="42" t="n"/>
      <c r="W92" s="23" t="n"/>
      <c r="X92" s="26">
        <f>IF(A92="","",MAX(0,24*(IF(ISNUMBER(V92),V92+IF(ISNUMBER(W92),W92,0),NOW())-(IF(ISNUMBER(B92),B92,TODAY())+IF(ISNUMBER(C92),C92,0)))))</f>
        <v/>
      </c>
      <c r="Y92" s="27">
        <f>IF(A92="","",IF(Q92="Closed","Closed",IF(AND(ISNUMBER(O92),NOW()&gt;O92+IF(ISNUMBER(P92),P92,0)),"Overdue",IF(AND(NOT(ISNUMBER(O92)),X92&gt;'Lists and Settings'!$B$7),"Overdue","On Track"))))</f>
        <v/>
      </c>
      <c r="Z92" s="28">
        <f>IF(A92="","",IF(NOT(ISNUMBER(B92)),"Missing date opened",IF(D92="","Missing shift",IF(K92="","Missing description",IF(M92="","Missing assigned department",IF(AND(Q92="Closed",U92=""),"Closed without resolution",IF(AND(Q92="Closed",NOT(ISNUMBER(V92))),"Closed without close date",IF(AND(ISNUMBER(V92),ISNUMBER(B92),V92&lt;B92),"Close date before open date",IF(AND(S92="Yes",N92=""),"Handoff needs assignment",IF(AND(R92="Yes",Q92&lt;&gt;"Closed",NOT(ISNUMBER(O92))),"Guest follow-up needs due date","OK"))))))))))</f>
        <v/>
      </c>
    </row>
    <row r="93">
      <c r="A93" s="21" t="n"/>
      <c r="B93" s="42" t="n"/>
      <c r="C93" s="23" t="n"/>
      <c r="D93" s="21" t="n"/>
      <c r="E93" s="21" t="n"/>
      <c r="F93" s="21" t="n"/>
      <c r="G93" s="21" t="n"/>
      <c r="H93" s="21" t="n"/>
      <c r="I93" s="21" t="n"/>
      <c r="J93" s="21" t="n"/>
      <c r="K93" s="24" t="n"/>
      <c r="L93" s="24" t="n"/>
      <c r="M93" s="21" t="n"/>
      <c r="N93" s="21" t="n"/>
      <c r="O93" s="42" t="n"/>
      <c r="P93" s="23" t="n"/>
      <c r="Q93" s="21" t="n"/>
      <c r="R93" s="21" t="n"/>
      <c r="S93" s="21" t="n"/>
      <c r="T93" s="43" t="n"/>
      <c r="U93" s="24" t="n"/>
      <c r="V93" s="42" t="n"/>
      <c r="W93" s="23" t="n"/>
      <c r="X93" s="26">
        <f>IF(A93="","",MAX(0,24*(IF(ISNUMBER(V93),V93+IF(ISNUMBER(W93),W93,0),NOW())-(IF(ISNUMBER(B93),B93,TODAY())+IF(ISNUMBER(C93),C93,0)))))</f>
        <v/>
      </c>
      <c r="Y93" s="27">
        <f>IF(A93="","",IF(Q93="Closed","Closed",IF(AND(ISNUMBER(O93),NOW()&gt;O93+IF(ISNUMBER(P93),P93,0)),"Overdue",IF(AND(NOT(ISNUMBER(O93)),X93&gt;'Lists and Settings'!$B$7),"Overdue","On Track"))))</f>
        <v/>
      </c>
      <c r="Z93" s="28">
        <f>IF(A93="","",IF(NOT(ISNUMBER(B93)),"Missing date opened",IF(D93="","Missing shift",IF(K93="","Missing description",IF(M93="","Missing assigned department",IF(AND(Q93="Closed",U93=""),"Closed without resolution",IF(AND(Q93="Closed",NOT(ISNUMBER(V93))),"Closed without close date",IF(AND(ISNUMBER(V93),ISNUMBER(B93),V93&lt;B93),"Close date before open date",IF(AND(S93="Yes",N93=""),"Handoff needs assignment",IF(AND(R93="Yes",Q93&lt;&gt;"Closed",NOT(ISNUMBER(O93))),"Guest follow-up needs due date","OK"))))))))))</f>
        <v/>
      </c>
    </row>
    <row r="94">
      <c r="A94" s="21" t="n"/>
      <c r="B94" s="42" t="n"/>
      <c r="C94" s="23" t="n"/>
      <c r="D94" s="21" t="n"/>
      <c r="E94" s="21" t="n"/>
      <c r="F94" s="21" t="n"/>
      <c r="G94" s="21" t="n"/>
      <c r="H94" s="21" t="n"/>
      <c r="I94" s="21" t="n"/>
      <c r="J94" s="21" t="n"/>
      <c r="K94" s="24" t="n"/>
      <c r="L94" s="24" t="n"/>
      <c r="M94" s="21" t="n"/>
      <c r="N94" s="21" t="n"/>
      <c r="O94" s="42" t="n"/>
      <c r="P94" s="23" t="n"/>
      <c r="Q94" s="21" t="n"/>
      <c r="R94" s="21" t="n"/>
      <c r="S94" s="21" t="n"/>
      <c r="T94" s="43" t="n"/>
      <c r="U94" s="24" t="n"/>
      <c r="V94" s="42" t="n"/>
      <c r="W94" s="23" t="n"/>
      <c r="X94" s="26">
        <f>IF(A94="","",MAX(0,24*(IF(ISNUMBER(V94),V94+IF(ISNUMBER(W94),W94,0),NOW())-(IF(ISNUMBER(B94),B94,TODAY())+IF(ISNUMBER(C94),C94,0)))))</f>
        <v/>
      </c>
      <c r="Y94" s="27">
        <f>IF(A94="","",IF(Q94="Closed","Closed",IF(AND(ISNUMBER(O94),NOW()&gt;O94+IF(ISNUMBER(P94),P94,0)),"Overdue",IF(AND(NOT(ISNUMBER(O94)),X94&gt;'Lists and Settings'!$B$7),"Overdue","On Track"))))</f>
        <v/>
      </c>
      <c r="Z94" s="28">
        <f>IF(A94="","",IF(NOT(ISNUMBER(B94)),"Missing date opened",IF(D94="","Missing shift",IF(K94="","Missing description",IF(M94="","Missing assigned department",IF(AND(Q94="Closed",U94=""),"Closed without resolution",IF(AND(Q94="Closed",NOT(ISNUMBER(V94))),"Closed without close date",IF(AND(ISNUMBER(V94),ISNUMBER(B94),V94&lt;B94),"Close date before open date",IF(AND(S94="Yes",N94=""),"Handoff needs assignment",IF(AND(R94="Yes",Q94&lt;&gt;"Closed",NOT(ISNUMBER(O94))),"Guest follow-up needs due date","OK"))))))))))</f>
        <v/>
      </c>
    </row>
    <row r="95">
      <c r="A95" s="21" t="n"/>
      <c r="B95" s="42" t="n"/>
      <c r="C95" s="23" t="n"/>
      <c r="D95" s="21" t="n"/>
      <c r="E95" s="21" t="n"/>
      <c r="F95" s="21" t="n"/>
      <c r="G95" s="21" t="n"/>
      <c r="H95" s="21" t="n"/>
      <c r="I95" s="21" t="n"/>
      <c r="J95" s="21" t="n"/>
      <c r="K95" s="24" t="n"/>
      <c r="L95" s="24" t="n"/>
      <c r="M95" s="21" t="n"/>
      <c r="N95" s="21" t="n"/>
      <c r="O95" s="42" t="n"/>
      <c r="P95" s="23" t="n"/>
      <c r="Q95" s="21" t="n"/>
      <c r="R95" s="21" t="n"/>
      <c r="S95" s="21" t="n"/>
      <c r="T95" s="43" t="n"/>
      <c r="U95" s="24" t="n"/>
      <c r="V95" s="42" t="n"/>
      <c r="W95" s="23" t="n"/>
      <c r="X95" s="26">
        <f>IF(A95="","",MAX(0,24*(IF(ISNUMBER(V95),V95+IF(ISNUMBER(W95),W95,0),NOW())-(IF(ISNUMBER(B95),B95,TODAY())+IF(ISNUMBER(C95),C95,0)))))</f>
        <v/>
      </c>
      <c r="Y95" s="27">
        <f>IF(A95="","",IF(Q95="Closed","Closed",IF(AND(ISNUMBER(O95),NOW()&gt;O95+IF(ISNUMBER(P95),P95,0)),"Overdue",IF(AND(NOT(ISNUMBER(O95)),X95&gt;'Lists and Settings'!$B$7),"Overdue","On Track"))))</f>
        <v/>
      </c>
      <c r="Z95" s="28">
        <f>IF(A95="","",IF(NOT(ISNUMBER(B95)),"Missing date opened",IF(D95="","Missing shift",IF(K95="","Missing description",IF(M95="","Missing assigned department",IF(AND(Q95="Closed",U95=""),"Closed without resolution",IF(AND(Q95="Closed",NOT(ISNUMBER(V95))),"Closed without close date",IF(AND(ISNUMBER(V95),ISNUMBER(B95),V95&lt;B95),"Close date before open date",IF(AND(S95="Yes",N95=""),"Handoff needs assignment",IF(AND(R95="Yes",Q95&lt;&gt;"Closed",NOT(ISNUMBER(O95))),"Guest follow-up needs due date","OK"))))))))))</f>
        <v/>
      </c>
    </row>
    <row r="96">
      <c r="A96" s="21" t="n"/>
      <c r="B96" s="42" t="n"/>
      <c r="C96" s="23" t="n"/>
      <c r="D96" s="21" t="n"/>
      <c r="E96" s="21" t="n"/>
      <c r="F96" s="21" t="n"/>
      <c r="G96" s="21" t="n"/>
      <c r="H96" s="21" t="n"/>
      <c r="I96" s="21" t="n"/>
      <c r="J96" s="21" t="n"/>
      <c r="K96" s="24" t="n"/>
      <c r="L96" s="24" t="n"/>
      <c r="M96" s="21" t="n"/>
      <c r="N96" s="21" t="n"/>
      <c r="O96" s="42" t="n"/>
      <c r="P96" s="23" t="n"/>
      <c r="Q96" s="21" t="n"/>
      <c r="R96" s="21" t="n"/>
      <c r="S96" s="21" t="n"/>
      <c r="T96" s="43" t="n"/>
      <c r="U96" s="24" t="n"/>
      <c r="V96" s="42" t="n"/>
      <c r="W96" s="23" t="n"/>
      <c r="X96" s="26">
        <f>IF(A96="","",MAX(0,24*(IF(ISNUMBER(V96),V96+IF(ISNUMBER(W96),W96,0),NOW())-(IF(ISNUMBER(B96),B96,TODAY())+IF(ISNUMBER(C96),C96,0)))))</f>
        <v/>
      </c>
      <c r="Y96" s="27">
        <f>IF(A96="","",IF(Q96="Closed","Closed",IF(AND(ISNUMBER(O96),NOW()&gt;O96+IF(ISNUMBER(P96),P96,0)),"Overdue",IF(AND(NOT(ISNUMBER(O96)),X96&gt;'Lists and Settings'!$B$7),"Overdue","On Track"))))</f>
        <v/>
      </c>
      <c r="Z96" s="28">
        <f>IF(A96="","",IF(NOT(ISNUMBER(B96)),"Missing date opened",IF(D96="","Missing shift",IF(K96="","Missing description",IF(M96="","Missing assigned department",IF(AND(Q96="Closed",U96=""),"Closed without resolution",IF(AND(Q96="Closed",NOT(ISNUMBER(V96))),"Closed without close date",IF(AND(ISNUMBER(V96),ISNUMBER(B96),V96&lt;B96),"Close date before open date",IF(AND(S96="Yes",N96=""),"Handoff needs assignment",IF(AND(R96="Yes",Q96&lt;&gt;"Closed",NOT(ISNUMBER(O96))),"Guest follow-up needs due date","OK"))))))))))</f>
        <v/>
      </c>
    </row>
    <row r="97">
      <c r="A97" s="21" t="n"/>
      <c r="B97" s="42" t="n"/>
      <c r="C97" s="23" t="n"/>
      <c r="D97" s="21" t="n"/>
      <c r="E97" s="21" t="n"/>
      <c r="F97" s="21" t="n"/>
      <c r="G97" s="21" t="n"/>
      <c r="H97" s="21" t="n"/>
      <c r="I97" s="21" t="n"/>
      <c r="J97" s="21" t="n"/>
      <c r="K97" s="24" t="n"/>
      <c r="L97" s="24" t="n"/>
      <c r="M97" s="21" t="n"/>
      <c r="N97" s="21" t="n"/>
      <c r="O97" s="42" t="n"/>
      <c r="P97" s="23" t="n"/>
      <c r="Q97" s="21" t="n"/>
      <c r="R97" s="21" t="n"/>
      <c r="S97" s="21" t="n"/>
      <c r="T97" s="43" t="n"/>
      <c r="U97" s="24" t="n"/>
      <c r="V97" s="42" t="n"/>
      <c r="W97" s="23" t="n"/>
      <c r="X97" s="26">
        <f>IF(A97="","",MAX(0,24*(IF(ISNUMBER(V97),V97+IF(ISNUMBER(W97),W97,0),NOW())-(IF(ISNUMBER(B97),B97,TODAY())+IF(ISNUMBER(C97),C97,0)))))</f>
        <v/>
      </c>
      <c r="Y97" s="27">
        <f>IF(A97="","",IF(Q97="Closed","Closed",IF(AND(ISNUMBER(O97),NOW()&gt;O97+IF(ISNUMBER(P97),P97,0)),"Overdue",IF(AND(NOT(ISNUMBER(O97)),X97&gt;'Lists and Settings'!$B$7),"Overdue","On Track"))))</f>
        <v/>
      </c>
      <c r="Z97" s="28">
        <f>IF(A97="","",IF(NOT(ISNUMBER(B97)),"Missing date opened",IF(D97="","Missing shift",IF(K97="","Missing description",IF(M97="","Missing assigned department",IF(AND(Q97="Closed",U97=""),"Closed without resolution",IF(AND(Q97="Closed",NOT(ISNUMBER(V97))),"Closed without close date",IF(AND(ISNUMBER(V97),ISNUMBER(B97),V97&lt;B97),"Close date before open date",IF(AND(S97="Yes",N97=""),"Handoff needs assignment",IF(AND(R97="Yes",Q97&lt;&gt;"Closed",NOT(ISNUMBER(O97))),"Guest follow-up needs due date","OK"))))))))))</f>
        <v/>
      </c>
    </row>
    <row r="98">
      <c r="A98" s="21" t="n"/>
      <c r="B98" s="42" t="n"/>
      <c r="C98" s="23" t="n"/>
      <c r="D98" s="21" t="n"/>
      <c r="E98" s="21" t="n"/>
      <c r="F98" s="21" t="n"/>
      <c r="G98" s="21" t="n"/>
      <c r="H98" s="21" t="n"/>
      <c r="I98" s="21" t="n"/>
      <c r="J98" s="21" t="n"/>
      <c r="K98" s="24" t="n"/>
      <c r="L98" s="24" t="n"/>
      <c r="M98" s="21" t="n"/>
      <c r="N98" s="21" t="n"/>
      <c r="O98" s="42" t="n"/>
      <c r="P98" s="23" t="n"/>
      <c r="Q98" s="21" t="n"/>
      <c r="R98" s="21" t="n"/>
      <c r="S98" s="21" t="n"/>
      <c r="T98" s="43" t="n"/>
      <c r="U98" s="24" t="n"/>
      <c r="V98" s="42" t="n"/>
      <c r="W98" s="23" t="n"/>
      <c r="X98" s="26">
        <f>IF(A98="","",MAX(0,24*(IF(ISNUMBER(V98),V98+IF(ISNUMBER(W98),W98,0),NOW())-(IF(ISNUMBER(B98),B98,TODAY())+IF(ISNUMBER(C98),C98,0)))))</f>
        <v/>
      </c>
      <c r="Y98" s="27">
        <f>IF(A98="","",IF(Q98="Closed","Closed",IF(AND(ISNUMBER(O98),NOW()&gt;O98+IF(ISNUMBER(P98),P98,0)),"Overdue",IF(AND(NOT(ISNUMBER(O98)),X98&gt;'Lists and Settings'!$B$7),"Overdue","On Track"))))</f>
        <v/>
      </c>
      <c r="Z98" s="28">
        <f>IF(A98="","",IF(NOT(ISNUMBER(B98)),"Missing date opened",IF(D98="","Missing shift",IF(K98="","Missing description",IF(M98="","Missing assigned department",IF(AND(Q98="Closed",U98=""),"Closed without resolution",IF(AND(Q98="Closed",NOT(ISNUMBER(V98))),"Closed without close date",IF(AND(ISNUMBER(V98),ISNUMBER(B98),V98&lt;B98),"Close date before open date",IF(AND(S98="Yes",N98=""),"Handoff needs assignment",IF(AND(R98="Yes",Q98&lt;&gt;"Closed",NOT(ISNUMBER(O98))),"Guest follow-up needs due date","OK"))))))))))</f>
        <v/>
      </c>
    </row>
    <row r="99">
      <c r="A99" s="21" t="n"/>
      <c r="B99" s="42" t="n"/>
      <c r="C99" s="23" t="n"/>
      <c r="D99" s="21" t="n"/>
      <c r="E99" s="21" t="n"/>
      <c r="F99" s="21" t="n"/>
      <c r="G99" s="21" t="n"/>
      <c r="H99" s="21" t="n"/>
      <c r="I99" s="21" t="n"/>
      <c r="J99" s="21" t="n"/>
      <c r="K99" s="24" t="n"/>
      <c r="L99" s="24" t="n"/>
      <c r="M99" s="21" t="n"/>
      <c r="N99" s="21" t="n"/>
      <c r="O99" s="42" t="n"/>
      <c r="P99" s="23" t="n"/>
      <c r="Q99" s="21" t="n"/>
      <c r="R99" s="21" t="n"/>
      <c r="S99" s="21" t="n"/>
      <c r="T99" s="43" t="n"/>
      <c r="U99" s="24" t="n"/>
      <c r="V99" s="42" t="n"/>
      <c r="W99" s="23" t="n"/>
      <c r="X99" s="26">
        <f>IF(A99="","",MAX(0,24*(IF(ISNUMBER(V99),V99+IF(ISNUMBER(W99),W99,0),NOW())-(IF(ISNUMBER(B99),B99,TODAY())+IF(ISNUMBER(C99),C99,0)))))</f>
        <v/>
      </c>
      <c r="Y99" s="27">
        <f>IF(A99="","",IF(Q99="Closed","Closed",IF(AND(ISNUMBER(O99),NOW()&gt;O99+IF(ISNUMBER(P99),P99,0)),"Overdue",IF(AND(NOT(ISNUMBER(O99)),X99&gt;'Lists and Settings'!$B$7),"Overdue","On Track"))))</f>
        <v/>
      </c>
      <c r="Z99" s="28">
        <f>IF(A99="","",IF(NOT(ISNUMBER(B99)),"Missing date opened",IF(D99="","Missing shift",IF(K99="","Missing description",IF(M99="","Missing assigned department",IF(AND(Q99="Closed",U99=""),"Closed without resolution",IF(AND(Q99="Closed",NOT(ISNUMBER(V99))),"Closed without close date",IF(AND(ISNUMBER(V99),ISNUMBER(B99),V99&lt;B99),"Close date before open date",IF(AND(S99="Yes",N99=""),"Handoff needs assignment",IF(AND(R99="Yes",Q99&lt;&gt;"Closed",NOT(ISNUMBER(O99))),"Guest follow-up needs due date","OK"))))))))))</f>
        <v/>
      </c>
    </row>
    <row r="100">
      <c r="A100" s="21" t="n"/>
      <c r="B100" s="42" t="n"/>
      <c r="C100" s="23" t="n"/>
      <c r="D100" s="21" t="n"/>
      <c r="E100" s="21" t="n"/>
      <c r="F100" s="21" t="n"/>
      <c r="G100" s="21" t="n"/>
      <c r="H100" s="21" t="n"/>
      <c r="I100" s="21" t="n"/>
      <c r="J100" s="21" t="n"/>
      <c r="K100" s="24" t="n"/>
      <c r="L100" s="24" t="n"/>
      <c r="M100" s="21" t="n"/>
      <c r="N100" s="21" t="n"/>
      <c r="O100" s="42" t="n"/>
      <c r="P100" s="23" t="n"/>
      <c r="Q100" s="21" t="n"/>
      <c r="R100" s="21" t="n"/>
      <c r="S100" s="21" t="n"/>
      <c r="T100" s="43" t="n"/>
      <c r="U100" s="24" t="n"/>
      <c r="V100" s="42" t="n"/>
      <c r="W100" s="23" t="n"/>
      <c r="X100" s="26">
        <f>IF(A100="","",MAX(0,24*(IF(ISNUMBER(V100),V100+IF(ISNUMBER(W100),W100,0),NOW())-(IF(ISNUMBER(B100),B100,TODAY())+IF(ISNUMBER(C100),C100,0)))))</f>
        <v/>
      </c>
      <c r="Y100" s="27">
        <f>IF(A100="","",IF(Q100="Closed","Closed",IF(AND(ISNUMBER(O100),NOW()&gt;O100+IF(ISNUMBER(P100),P100,0)),"Overdue",IF(AND(NOT(ISNUMBER(O100)),X100&gt;'Lists and Settings'!$B$7),"Overdue","On Track"))))</f>
        <v/>
      </c>
      <c r="Z100" s="28">
        <f>IF(A100="","",IF(NOT(ISNUMBER(B100)),"Missing date opened",IF(D100="","Missing shift",IF(K100="","Missing description",IF(M100="","Missing assigned department",IF(AND(Q100="Closed",U100=""),"Closed without resolution",IF(AND(Q100="Closed",NOT(ISNUMBER(V100))),"Closed without close date",IF(AND(ISNUMBER(V100),ISNUMBER(B100),V100&lt;B100),"Close date before open date",IF(AND(S100="Yes",N100=""),"Handoff needs assignment",IF(AND(R100="Yes",Q100&lt;&gt;"Closed",NOT(ISNUMBER(O100))),"Guest follow-up needs due date","OK"))))))))))</f>
        <v/>
      </c>
    </row>
    <row r="101">
      <c r="A101" s="21" t="n"/>
      <c r="B101" s="42" t="n"/>
      <c r="C101" s="23" t="n"/>
      <c r="D101" s="21" t="n"/>
      <c r="E101" s="21" t="n"/>
      <c r="F101" s="21" t="n"/>
      <c r="G101" s="21" t="n"/>
      <c r="H101" s="21" t="n"/>
      <c r="I101" s="21" t="n"/>
      <c r="J101" s="21" t="n"/>
      <c r="K101" s="24" t="n"/>
      <c r="L101" s="24" t="n"/>
      <c r="M101" s="21" t="n"/>
      <c r="N101" s="21" t="n"/>
      <c r="O101" s="42" t="n"/>
      <c r="P101" s="23" t="n"/>
      <c r="Q101" s="21" t="n"/>
      <c r="R101" s="21" t="n"/>
      <c r="S101" s="21" t="n"/>
      <c r="T101" s="43" t="n"/>
      <c r="U101" s="24" t="n"/>
      <c r="V101" s="42" t="n"/>
      <c r="W101" s="23" t="n"/>
      <c r="X101" s="26">
        <f>IF(A101="","",MAX(0,24*(IF(ISNUMBER(V101),V101+IF(ISNUMBER(W101),W101,0),NOW())-(IF(ISNUMBER(B101),B101,TODAY())+IF(ISNUMBER(C101),C101,0)))))</f>
        <v/>
      </c>
      <c r="Y101" s="27">
        <f>IF(A101="","",IF(Q101="Closed","Closed",IF(AND(ISNUMBER(O101),NOW()&gt;O101+IF(ISNUMBER(P101),P101,0)),"Overdue",IF(AND(NOT(ISNUMBER(O101)),X101&gt;'Lists and Settings'!$B$7),"Overdue","On Track"))))</f>
        <v/>
      </c>
      <c r="Z101" s="28">
        <f>IF(A101="","",IF(NOT(ISNUMBER(B101)),"Missing date opened",IF(D101="","Missing shift",IF(K101="","Missing description",IF(M101="","Missing assigned department",IF(AND(Q101="Closed",U101=""),"Closed without resolution",IF(AND(Q101="Closed",NOT(ISNUMBER(V101))),"Closed without close date",IF(AND(ISNUMBER(V101),ISNUMBER(B101),V101&lt;B101),"Close date before open date",IF(AND(S101="Yes",N101=""),"Handoff needs assignment",IF(AND(R101="Yes",Q101&lt;&gt;"Closed",NOT(ISNUMBER(O101))),"Guest follow-up needs due date","OK"))))))))))</f>
        <v/>
      </c>
    </row>
    <row r="102">
      <c r="A102" s="21" t="n"/>
      <c r="B102" s="42" t="n"/>
      <c r="C102" s="23" t="n"/>
      <c r="D102" s="21" t="n"/>
      <c r="E102" s="21" t="n"/>
      <c r="F102" s="21" t="n"/>
      <c r="G102" s="21" t="n"/>
      <c r="H102" s="21" t="n"/>
      <c r="I102" s="21" t="n"/>
      <c r="J102" s="21" t="n"/>
      <c r="K102" s="24" t="n"/>
      <c r="L102" s="24" t="n"/>
      <c r="M102" s="21" t="n"/>
      <c r="N102" s="21" t="n"/>
      <c r="O102" s="42" t="n"/>
      <c r="P102" s="23" t="n"/>
      <c r="Q102" s="21" t="n"/>
      <c r="R102" s="21" t="n"/>
      <c r="S102" s="21" t="n"/>
      <c r="T102" s="43" t="n"/>
      <c r="U102" s="24" t="n"/>
      <c r="V102" s="42" t="n"/>
      <c r="W102" s="23" t="n"/>
      <c r="X102" s="26">
        <f>IF(A102="","",MAX(0,24*(IF(ISNUMBER(V102),V102+IF(ISNUMBER(W102),W102,0),NOW())-(IF(ISNUMBER(B102),B102,TODAY())+IF(ISNUMBER(C102),C102,0)))))</f>
        <v/>
      </c>
      <c r="Y102" s="27">
        <f>IF(A102="","",IF(Q102="Closed","Closed",IF(AND(ISNUMBER(O102),NOW()&gt;O102+IF(ISNUMBER(P102),P102,0)),"Overdue",IF(AND(NOT(ISNUMBER(O102)),X102&gt;'Lists and Settings'!$B$7),"Overdue","On Track"))))</f>
        <v/>
      </c>
      <c r="Z102" s="28">
        <f>IF(A102="","",IF(NOT(ISNUMBER(B102)),"Missing date opened",IF(D102="","Missing shift",IF(K102="","Missing description",IF(M102="","Missing assigned department",IF(AND(Q102="Closed",U102=""),"Closed without resolution",IF(AND(Q102="Closed",NOT(ISNUMBER(V102))),"Closed without close date",IF(AND(ISNUMBER(V102),ISNUMBER(B102),V102&lt;B102),"Close date before open date",IF(AND(S102="Yes",N102=""),"Handoff needs assignment",IF(AND(R102="Yes",Q102&lt;&gt;"Closed",NOT(ISNUMBER(O102))),"Guest follow-up needs due date","OK"))))))))))</f>
        <v/>
      </c>
    </row>
    <row r="103">
      <c r="A103" s="21" t="n"/>
      <c r="B103" s="42" t="n"/>
      <c r="C103" s="23" t="n"/>
      <c r="D103" s="21" t="n"/>
      <c r="E103" s="21" t="n"/>
      <c r="F103" s="21" t="n"/>
      <c r="G103" s="21" t="n"/>
      <c r="H103" s="21" t="n"/>
      <c r="I103" s="21" t="n"/>
      <c r="J103" s="21" t="n"/>
      <c r="K103" s="24" t="n"/>
      <c r="L103" s="24" t="n"/>
      <c r="M103" s="21" t="n"/>
      <c r="N103" s="21" t="n"/>
      <c r="O103" s="42" t="n"/>
      <c r="P103" s="23" t="n"/>
      <c r="Q103" s="21" t="n"/>
      <c r="R103" s="21" t="n"/>
      <c r="S103" s="21" t="n"/>
      <c r="T103" s="43" t="n"/>
      <c r="U103" s="24" t="n"/>
      <c r="V103" s="42" t="n"/>
      <c r="W103" s="23" t="n"/>
      <c r="X103" s="26">
        <f>IF(A103="","",MAX(0,24*(IF(ISNUMBER(V103),V103+IF(ISNUMBER(W103),W103,0),NOW())-(IF(ISNUMBER(B103),B103,TODAY())+IF(ISNUMBER(C103),C103,0)))))</f>
        <v/>
      </c>
      <c r="Y103" s="27">
        <f>IF(A103="","",IF(Q103="Closed","Closed",IF(AND(ISNUMBER(O103),NOW()&gt;O103+IF(ISNUMBER(P103),P103,0)),"Overdue",IF(AND(NOT(ISNUMBER(O103)),X103&gt;'Lists and Settings'!$B$7),"Overdue","On Track"))))</f>
        <v/>
      </c>
      <c r="Z103" s="28">
        <f>IF(A103="","",IF(NOT(ISNUMBER(B103)),"Missing date opened",IF(D103="","Missing shift",IF(K103="","Missing description",IF(M103="","Missing assigned department",IF(AND(Q103="Closed",U103=""),"Closed without resolution",IF(AND(Q103="Closed",NOT(ISNUMBER(V103))),"Closed without close date",IF(AND(ISNUMBER(V103),ISNUMBER(B103),V103&lt;B103),"Close date before open date",IF(AND(S103="Yes",N103=""),"Handoff needs assignment",IF(AND(R103="Yes",Q103&lt;&gt;"Closed",NOT(ISNUMBER(O103))),"Guest follow-up needs due date","OK"))))))))))</f>
        <v/>
      </c>
    </row>
    <row r="104">
      <c r="A104" s="21" t="n"/>
      <c r="B104" s="42" t="n"/>
      <c r="C104" s="23" t="n"/>
      <c r="D104" s="21" t="n"/>
      <c r="E104" s="21" t="n"/>
      <c r="F104" s="21" t="n"/>
      <c r="G104" s="21" t="n"/>
      <c r="H104" s="21" t="n"/>
      <c r="I104" s="21" t="n"/>
      <c r="J104" s="21" t="n"/>
      <c r="K104" s="24" t="n"/>
      <c r="L104" s="24" t="n"/>
      <c r="M104" s="21" t="n"/>
      <c r="N104" s="21" t="n"/>
      <c r="O104" s="42" t="n"/>
      <c r="P104" s="23" t="n"/>
      <c r="Q104" s="21" t="n"/>
      <c r="R104" s="21" t="n"/>
      <c r="S104" s="21" t="n"/>
      <c r="T104" s="43" t="n"/>
      <c r="U104" s="24" t="n"/>
      <c r="V104" s="42" t="n"/>
      <c r="W104" s="23" t="n"/>
      <c r="X104" s="26">
        <f>IF(A104="","",MAX(0,24*(IF(ISNUMBER(V104),V104+IF(ISNUMBER(W104),W104,0),NOW())-(IF(ISNUMBER(B104),B104,TODAY())+IF(ISNUMBER(C104),C104,0)))))</f>
        <v/>
      </c>
      <c r="Y104" s="27">
        <f>IF(A104="","",IF(Q104="Closed","Closed",IF(AND(ISNUMBER(O104),NOW()&gt;O104+IF(ISNUMBER(P104),P104,0)),"Overdue",IF(AND(NOT(ISNUMBER(O104)),X104&gt;'Lists and Settings'!$B$7),"Overdue","On Track"))))</f>
        <v/>
      </c>
      <c r="Z104" s="28">
        <f>IF(A104="","",IF(NOT(ISNUMBER(B104)),"Missing date opened",IF(D104="","Missing shift",IF(K104="","Missing description",IF(M104="","Missing assigned department",IF(AND(Q104="Closed",U104=""),"Closed without resolution",IF(AND(Q104="Closed",NOT(ISNUMBER(V104))),"Closed without close date",IF(AND(ISNUMBER(V104),ISNUMBER(B104),V104&lt;B104),"Close date before open date",IF(AND(S104="Yes",N104=""),"Handoff needs assignment",IF(AND(R104="Yes",Q104&lt;&gt;"Closed",NOT(ISNUMBER(O104))),"Guest follow-up needs due date","OK"))))))))))</f>
        <v/>
      </c>
    </row>
    <row r="105">
      <c r="A105" s="21" t="n"/>
      <c r="B105" s="42" t="n"/>
      <c r="C105" s="23" t="n"/>
      <c r="D105" s="21" t="n"/>
      <c r="E105" s="21" t="n"/>
      <c r="F105" s="21" t="n"/>
      <c r="G105" s="21" t="n"/>
      <c r="H105" s="21" t="n"/>
      <c r="I105" s="21" t="n"/>
      <c r="J105" s="21" t="n"/>
      <c r="K105" s="24" t="n"/>
      <c r="L105" s="24" t="n"/>
      <c r="M105" s="21" t="n"/>
      <c r="N105" s="21" t="n"/>
      <c r="O105" s="42" t="n"/>
      <c r="P105" s="23" t="n"/>
      <c r="Q105" s="21" t="n"/>
      <c r="R105" s="21" t="n"/>
      <c r="S105" s="21" t="n"/>
      <c r="T105" s="43" t="n"/>
      <c r="U105" s="24" t="n"/>
      <c r="V105" s="42" t="n"/>
      <c r="W105" s="23" t="n"/>
      <c r="X105" s="26">
        <f>IF(A105="","",MAX(0,24*(IF(ISNUMBER(V105),V105+IF(ISNUMBER(W105),W105,0),NOW())-(IF(ISNUMBER(B105),B105,TODAY())+IF(ISNUMBER(C105),C105,0)))))</f>
        <v/>
      </c>
      <c r="Y105" s="27">
        <f>IF(A105="","",IF(Q105="Closed","Closed",IF(AND(ISNUMBER(O105),NOW()&gt;O105+IF(ISNUMBER(P105),P105,0)),"Overdue",IF(AND(NOT(ISNUMBER(O105)),X105&gt;'Lists and Settings'!$B$7),"Overdue","On Track"))))</f>
        <v/>
      </c>
      <c r="Z105" s="28">
        <f>IF(A105="","",IF(NOT(ISNUMBER(B105)),"Missing date opened",IF(D105="","Missing shift",IF(K105="","Missing description",IF(M105="","Missing assigned department",IF(AND(Q105="Closed",U105=""),"Closed without resolution",IF(AND(Q105="Closed",NOT(ISNUMBER(V105))),"Closed without close date",IF(AND(ISNUMBER(V105),ISNUMBER(B105),V105&lt;B105),"Close date before open date",IF(AND(S105="Yes",N105=""),"Handoff needs assignment",IF(AND(R105="Yes",Q105&lt;&gt;"Closed",NOT(ISNUMBER(O105))),"Guest follow-up needs due date","OK"))))))))))</f>
        <v/>
      </c>
    </row>
    <row r="106">
      <c r="A106" s="21" t="n"/>
      <c r="B106" s="42" t="n"/>
      <c r="C106" s="23" t="n"/>
      <c r="D106" s="21" t="n"/>
      <c r="E106" s="21" t="n"/>
      <c r="F106" s="21" t="n"/>
      <c r="G106" s="21" t="n"/>
      <c r="H106" s="21" t="n"/>
      <c r="I106" s="21" t="n"/>
      <c r="J106" s="21" t="n"/>
      <c r="K106" s="24" t="n"/>
      <c r="L106" s="24" t="n"/>
      <c r="M106" s="21" t="n"/>
      <c r="N106" s="21" t="n"/>
      <c r="O106" s="42" t="n"/>
      <c r="P106" s="23" t="n"/>
      <c r="Q106" s="21" t="n"/>
      <c r="R106" s="21" t="n"/>
      <c r="S106" s="21" t="n"/>
      <c r="T106" s="43" t="n"/>
      <c r="U106" s="24" t="n"/>
      <c r="V106" s="42" t="n"/>
      <c r="W106" s="23" t="n"/>
      <c r="X106" s="26">
        <f>IF(A106="","",MAX(0,24*(IF(ISNUMBER(V106),V106+IF(ISNUMBER(W106),W106,0),NOW())-(IF(ISNUMBER(B106),B106,TODAY())+IF(ISNUMBER(C106),C106,0)))))</f>
        <v/>
      </c>
      <c r="Y106" s="27">
        <f>IF(A106="","",IF(Q106="Closed","Closed",IF(AND(ISNUMBER(O106),NOW()&gt;O106+IF(ISNUMBER(P106),P106,0)),"Overdue",IF(AND(NOT(ISNUMBER(O106)),X106&gt;'Lists and Settings'!$B$7),"Overdue","On Track"))))</f>
        <v/>
      </c>
      <c r="Z106" s="28">
        <f>IF(A106="","",IF(NOT(ISNUMBER(B106)),"Missing date opened",IF(D106="","Missing shift",IF(K106="","Missing description",IF(M106="","Missing assigned department",IF(AND(Q106="Closed",U106=""),"Closed without resolution",IF(AND(Q106="Closed",NOT(ISNUMBER(V106))),"Closed without close date",IF(AND(ISNUMBER(V106),ISNUMBER(B106),V106&lt;B106),"Close date before open date",IF(AND(S106="Yes",N106=""),"Handoff needs assignment",IF(AND(R106="Yes",Q106&lt;&gt;"Closed",NOT(ISNUMBER(O106))),"Guest follow-up needs due date","OK"))))))))))</f>
        <v/>
      </c>
    </row>
    <row r="107">
      <c r="A107" s="21" t="n"/>
      <c r="B107" s="42" t="n"/>
      <c r="C107" s="23" t="n"/>
      <c r="D107" s="21" t="n"/>
      <c r="E107" s="21" t="n"/>
      <c r="F107" s="21" t="n"/>
      <c r="G107" s="21" t="n"/>
      <c r="H107" s="21" t="n"/>
      <c r="I107" s="21" t="n"/>
      <c r="J107" s="21" t="n"/>
      <c r="K107" s="24" t="n"/>
      <c r="L107" s="24" t="n"/>
      <c r="M107" s="21" t="n"/>
      <c r="N107" s="21" t="n"/>
      <c r="O107" s="42" t="n"/>
      <c r="P107" s="23" t="n"/>
      <c r="Q107" s="21" t="n"/>
      <c r="R107" s="21" t="n"/>
      <c r="S107" s="21" t="n"/>
      <c r="T107" s="43" t="n"/>
      <c r="U107" s="24" t="n"/>
      <c r="V107" s="42" t="n"/>
      <c r="W107" s="23" t="n"/>
      <c r="X107" s="26">
        <f>IF(A107="","",MAX(0,24*(IF(ISNUMBER(V107),V107+IF(ISNUMBER(W107),W107,0),NOW())-(IF(ISNUMBER(B107),B107,TODAY())+IF(ISNUMBER(C107),C107,0)))))</f>
        <v/>
      </c>
      <c r="Y107" s="27">
        <f>IF(A107="","",IF(Q107="Closed","Closed",IF(AND(ISNUMBER(O107),NOW()&gt;O107+IF(ISNUMBER(P107),P107,0)),"Overdue",IF(AND(NOT(ISNUMBER(O107)),X107&gt;'Lists and Settings'!$B$7),"Overdue","On Track"))))</f>
        <v/>
      </c>
      <c r="Z107" s="28">
        <f>IF(A107="","",IF(NOT(ISNUMBER(B107)),"Missing date opened",IF(D107="","Missing shift",IF(K107="","Missing description",IF(M107="","Missing assigned department",IF(AND(Q107="Closed",U107=""),"Closed without resolution",IF(AND(Q107="Closed",NOT(ISNUMBER(V107))),"Closed without close date",IF(AND(ISNUMBER(V107),ISNUMBER(B107),V107&lt;B107),"Close date before open date",IF(AND(S107="Yes",N107=""),"Handoff needs assignment",IF(AND(R107="Yes",Q107&lt;&gt;"Closed",NOT(ISNUMBER(O107))),"Guest follow-up needs due date","OK"))))))))))</f>
        <v/>
      </c>
    </row>
    <row r="108">
      <c r="A108" s="21" t="n"/>
      <c r="B108" s="42" t="n"/>
      <c r="C108" s="23" t="n"/>
      <c r="D108" s="21" t="n"/>
      <c r="E108" s="21" t="n"/>
      <c r="F108" s="21" t="n"/>
      <c r="G108" s="21" t="n"/>
      <c r="H108" s="21" t="n"/>
      <c r="I108" s="21" t="n"/>
      <c r="J108" s="21" t="n"/>
      <c r="K108" s="24" t="n"/>
      <c r="L108" s="24" t="n"/>
      <c r="M108" s="21" t="n"/>
      <c r="N108" s="21" t="n"/>
      <c r="O108" s="42" t="n"/>
      <c r="P108" s="23" t="n"/>
      <c r="Q108" s="21" t="n"/>
      <c r="R108" s="21" t="n"/>
      <c r="S108" s="21" t="n"/>
      <c r="T108" s="43" t="n"/>
      <c r="U108" s="24" t="n"/>
      <c r="V108" s="42" t="n"/>
      <c r="W108" s="23" t="n"/>
      <c r="X108" s="26">
        <f>IF(A108="","",MAX(0,24*(IF(ISNUMBER(V108),V108+IF(ISNUMBER(W108),W108,0),NOW())-(IF(ISNUMBER(B108),B108,TODAY())+IF(ISNUMBER(C108),C108,0)))))</f>
        <v/>
      </c>
      <c r="Y108" s="27">
        <f>IF(A108="","",IF(Q108="Closed","Closed",IF(AND(ISNUMBER(O108),NOW()&gt;O108+IF(ISNUMBER(P108),P108,0)),"Overdue",IF(AND(NOT(ISNUMBER(O108)),X108&gt;'Lists and Settings'!$B$7),"Overdue","On Track"))))</f>
        <v/>
      </c>
      <c r="Z108" s="28">
        <f>IF(A108="","",IF(NOT(ISNUMBER(B108)),"Missing date opened",IF(D108="","Missing shift",IF(K108="","Missing description",IF(M108="","Missing assigned department",IF(AND(Q108="Closed",U108=""),"Closed without resolution",IF(AND(Q108="Closed",NOT(ISNUMBER(V108))),"Closed without close date",IF(AND(ISNUMBER(V108),ISNUMBER(B108),V108&lt;B108),"Close date before open date",IF(AND(S108="Yes",N108=""),"Handoff needs assignment",IF(AND(R108="Yes",Q108&lt;&gt;"Closed",NOT(ISNUMBER(O108))),"Guest follow-up needs due date","OK"))))))))))</f>
        <v/>
      </c>
    </row>
    <row r="109">
      <c r="A109" s="21" t="n"/>
      <c r="B109" s="42" t="n"/>
      <c r="C109" s="23" t="n"/>
      <c r="D109" s="21" t="n"/>
      <c r="E109" s="21" t="n"/>
      <c r="F109" s="21" t="n"/>
      <c r="G109" s="21" t="n"/>
      <c r="H109" s="21" t="n"/>
      <c r="I109" s="21" t="n"/>
      <c r="J109" s="21" t="n"/>
      <c r="K109" s="24" t="n"/>
      <c r="L109" s="24" t="n"/>
      <c r="M109" s="21" t="n"/>
      <c r="N109" s="21" t="n"/>
      <c r="O109" s="42" t="n"/>
      <c r="P109" s="23" t="n"/>
      <c r="Q109" s="21" t="n"/>
      <c r="R109" s="21" t="n"/>
      <c r="S109" s="21" t="n"/>
      <c r="T109" s="43" t="n"/>
      <c r="U109" s="24" t="n"/>
      <c r="V109" s="42" t="n"/>
      <c r="W109" s="23" t="n"/>
      <c r="X109" s="26">
        <f>IF(A109="","",MAX(0,24*(IF(ISNUMBER(V109),V109+IF(ISNUMBER(W109),W109,0),NOW())-(IF(ISNUMBER(B109),B109,TODAY())+IF(ISNUMBER(C109),C109,0)))))</f>
        <v/>
      </c>
      <c r="Y109" s="27">
        <f>IF(A109="","",IF(Q109="Closed","Closed",IF(AND(ISNUMBER(O109),NOW()&gt;O109+IF(ISNUMBER(P109),P109,0)),"Overdue",IF(AND(NOT(ISNUMBER(O109)),X109&gt;'Lists and Settings'!$B$7),"Overdue","On Track"))))</f>
        <v/>
      </c>
      <c r="Z109" s="28">
        <f>IF(A109="","",IF(NOT(ISNUMBER(B109)),"Missing date opened",IF(D109="","Missing shift",IF(K109="","Missing description",IF(M109="","Missing assigned department",IF(AND(Q109="Closed",U109=""),"Closed without resolution",IF(AND(Q109="Closed",NOT(ISNUMBER(V109))),"Closed without close date",IF(AND(ISNUMBER(V109),ISNUMBER(B109),V109&lt;B109),"Close date before open date",IF(AND(S109="Yes",N109=""),"Handoff needs assignment",IF(AND(R109="Yes",Q109&lt;&gt;"Closed",NOT(ISNUMBER(O109))),"Guest follow-up needs due date","OK"))))))))))</f>
        <v/>
      </c>
    </row>
    <row r="110">
      <c r="A110" s="21" t="n"/>
      <c r="B110" s="42" t="n"/>
      <c r="C110" s="23" t="n"/>
      <c r="D110" s="21" t="n"/>
      <c r="E110" s="21" t="n"/>
      <c r="F110" s="21" t="n"/>
      <c r="G110" s="21" t="n"/>
      <c r="H110" s="21" t="n"/>
      <c r="I110" s="21" t="n"/>
      <c r="J110" s="21" t="n"/>
      <c r="K110" s="24" t="n"/>
      <c r="L110" s="24" t="n"/>
      <c r="M110" s="21" t="n"/>
      <c r="N110" s="21" t="n"/>
      <c r="O110" s="42" t="n"/>
      <c r="P110" s="23" t="n"/>
      <c r="Q110" s="21" t="n"/>
      <c r="R110" s="21" t="n"/>
      <c r="S110" s="21" t="n"/>
      <c r="T110" s="43" t="n"/>
      <c r="U110" s="24" t="n"/>
      <c r="V110" s="42" t="n"/>
      <c r="W110" s="23" t="n"/>
      <c r="X110" s="26">
        <f>IF(A110="","",MAX(0,24*(IF(ISNUMBER(V110),V110+IF(ISNUMBER(W110),W110,0),NOW())-(IF(ISNUMBER(B110),B110,TODAY())+IF(ISNUMBER(C110),C110,0)))))</f>
        <v/>
      </c>
      <c r="Y110" s="27">
        <f>IF(A110="","",IF(Q110="Closed","Closed",IF(AND(ISNUMBER(O110),NOW()&gt;O110+IF(ISNUMBER(P110),P110,0)),"Overdue",IF(AND(NOT(ISNUMBER(O110)),X110&gt;'Lists and Settings'!$B$7),"Overdue","On Track"))))</f>
        <v/>
      </c>
      <c r="Z110" s="28">
        <f>IF(A110="","",IF(NOT(ISNUMBER(B110)),"Missing date opened",IF(D110="","Missing shift",IF(K110="","Missing description",IF(M110="","Missing assigned department",IF(AND(Q110="Closed",U110=""),"Closed without resolution",IF(AND(Q110="Closed",NOT(ISNUMBER(V110))),"Closed without close date",IF(AND(ISNUMBER(V110),ISNUMBER(B110),V110&lt;B110),"Close date before open date",IF(AND(S110="Yes",N110=""),"Handoff needs assignment",IF(AND(R110="Yes",Q110&lt;&gt;"Closed",NOT(ISNUMBER(O110))),"Guest follow-up needs due date","OK"))))))))))</f>
        <v/>
      </c>
    </row>
    <row r="111">
      <c r="A111" s="21" t="n"/>
      <c r="B111" s="42" t="n"/>
      <c r="C111" s="23" t="n"/>
      <c r="D111" s="21" t="n"/>
      <c r="E111" s="21" t="n"/>
      <c r="F111" s="21" t="n"/>
      <c r="G111" s="21" t="n"/>
      <c r="H111" s="21" t="n"/>
      <c r="I111" s="21" t="n"/>
      <c r="J111" s="21" t="n"/>
      <c r="K111" s="24" t="n"/>
      <c r="L111" s="24" t="n"/>
      <c r="M111" s="21" t="n"/>
      <c r="N111" s="21" t="n"/>
      <c r="O111" s="42" t="n"/>
      <c r="P111" s="23" t="n"/>
      <c r="Q111" s="21" t="n"/>
      <c r="R111" s="21" t="n"/>
      <c r="S111" s="21" t="n"/>
      <c r="T111" s="43" t="n"/>
      <c r="U111" s="24" t="n"/>
      <c r="V111" s="42" t="n"/>
      <c r="W111" s="23" t="n"/>
      <c r="X111" s="26">
        <f>IF(A111="","",MAX(0,24*(IF(ISNUMBER(V111),V111+IF(ISNUMBER(W111),W111,0),NOW())-(IF(ISNUMBER(B111),B111,TODAY())+IF(ISNUMBER(C111),C111,0)))))</f>
        <v/>
      </c>
      <c r="Y111" s="27">
        <f>IF(A111="","",IF(Q111="Closed","Closed",IF(AND(ISNUMBER(O111),NOW()&gt;O111+IF(ISNUMBER(P111),P111,0)),"Overdue",IF(AND(NOT(ISNUMBER(O111)),X111&gt;'Lists and Settings'!$B$7),"Overdue","On Track"))))</f>
        <v/>
      </c>
      <c r="Z111" s="28">
        <f>IF(A111="","",IF(NOT(ISNUMBER(B111)),"Missing date opened",IF(D111="","Missing shift",IF(K111="","Missing description",IF(M111="","Missing assigned department",IF(AND(Q111="Closed",U111=""),"Closed without resolution",IF(AND(Q111="Closed",NOT(ISNUMBER(V111))),"Closed without close date",IF(AND(ISNUMBER(V111),ISNUMBER(B111),V111&lt;B111),"Close date before open date",IF(AND(S111="Yes",N111=""),"Handoff needs assignment",IF(AND(R111="Yes",Q111&lt;&gt;"Closed",NOT(ISNUMBER(O111))),"Guest follow-up needs due date","OK"))))))))))</f>
        <v/>
      </c>
    </row>
    <row r="112">
      <c r="A112" s="21" t="n"/>
      <c r="B112" s="42" t="n"/>
      <c r="C112" s="23" t="n"/>
      <c r="D112" s="21" t="n"/>
      <c r="E112" s="21" t="n"/>
      <c r="F112" s="21" t="n"/>
      <c r="G112" s="21" t="n"/>
      <c r="H112" s="21" t="n"/>
      <c r="I112" s="21" t="n"/>
      <c r="J112" s="21" t="n"/>
      <c r="K112" s="24" t="n"/>
      <c r="L112" s="24" t="n"/>
      <c r="M112" s="21" t="n"/>
      <c r="N112" s="21" t="n"/>
      <c r="O112" s="42" t="n"/>
      <c r="P112" s="23" t="n"/>
      <c r="Q112" s="21" t="n"/>
      <c r="R112" s="21" t="n"/>
      <c r="S112" s="21" t="n"/>
      <c r="T112" s="43" t="n"/>
      <c r="U112" s="24" t="n"/>
      <c r="V112" s="42" t="n"/>
      <c r="W112" s="23" t="n"/>
      <c r="X112" s="26">
        <f>IF(A112="","",MAX(0,24*(IF(ISNUMBER(V112),V112+IF(ISNUMBER(W112),W112,0),NOW())-(IF(ISNUMBER(B112),B112,TODAY())+IF(ISNUMBER(C112),C112,0)))))</f>
        <v/>
      </c>
      <c r="Y112" s="27">
        <f>IF(A112="","",IF(Q112="Closed","Closed",IF(AND(ISNUMBER(O112),NOW()&gt;O112+IF(ISNUMBER(P112),P112,0)),"Overdue",IF(AND(NOT(ISNUMBER(O112)),X112&gt;'Lists and Settings'!$B$7),"Overdue","On Track"))))</f>
        <v/>
      </c>
      <c r="Z112" s="28">
        <f>IF(A112="","",IF(NOT(ISNUMBER(B112)),"Missing date opened",IF(D112="","Missing shift",IF(K112="","Missing description",IF(M112="","Missing assigned department",IF(AND(Q112="Closed",U112=""),"Closed without resolution",IF(AND(Q112="Closed",NOT(ISNUMBER(V112))),"Closed without close date",IF(AND(ISNUMBER(V112),ISNUMBER(B112),V112&lt;B112),"Close date before open date",IF(AND(S112="Yes",N112=""),"Handoff needs assignment",IF(AND(R112="Yes",Q112&lt;&gt;"Closed",NOT(ISNUMBER(O112))),"Guest follow-up needs due date","OK"))))))))))</f>
        <v/>
      </c>
    </row>
    <row r="113">
      <c r="A113" s="21" t="n"/>
      <c r="B113" s="42" t="n"/>
      <c r="C113" s="23" t="n"/>
      <c r="D113" s="21" t="n"/>
      <c r="E113" s="21" t="n"/>
      <c r="F113" s="21" t="n"/>
      <c r="G113" s="21" t="n"/>
      <c r="H113" s="21" t="n"/>
      <c r="I113" s="21" t="n"/>
      <c r="J113" s="21" t="n"/>
      <c r="K113" s="24" t="n"/>
      <c r="L113" s="24" t="n"/>
      <c r="M113" s="21" t="n"/>
      <c r="N113" s="21" t="n"/>
      <c r="O113" s="42" t="n"/>
      <c r="P113" s="23" t="n"/>
      <c r="Q113" s="21" t="n"/>
      <c r="R113" s="21" t="n"/>
      <c r="S113" s="21" t="n"/>
      <c r="T113" s="43" t="n"/>
      <c r="U113" s="24" t="n"/>
      <c r="V113" s="42" t="n"/>
      <c r="W113" s="23" t="n"/>
      <c r="X113" s="26">
        <f>IF(A113="","",MAX(0,24*(IF(ISNUMBER(V113),V113+IF(ISNUMBER(W113),W113,0),NOW())-(IF(ISNUMBER(B113),B113,TODAY())+IF(ISNUMBER(C113),C113,0)))))</f>
        <v/>
      </c>
      <c r="Y113" s="27">
        <f>IF(A113="","",IF(Q113="Closed","Closed",IF(AND(ISNUMBER(O113),NOW()&gt;O113+IF(ISNUMBER(P113),P113,0)),"Overdue",IF(AND(NOT(ISNUMBER(O113)),X113&gt;'Lists and Settings'!$B$7),"Overdue","On Track"))))</f>
        <v/>
      </c>
      <c r="Z113" s="28">
        <f>IF(A113="","",IF(NOT(ISNUMBER(B113)),"Missing date opened",IF(D113="","Missing shift",IF(K113="","Missing description",IF(M113="","Missing assigned department",IF(AND(Q113="Closed",U113=""),"Closed without resolution",IF(AND(Q113="Closed",NOT(ISNUMBER(V113))),"Closed without close date",IF(AND(ISNUMBER(V113),ISNUMBER(B113),V113&lt;B113),"Close date before open date",IF(AND(S113="Yes",N113=""),"Handoff needs assignment",IF(AND(R113="Yes",Q113&lt;&gt;"Closed",NOT(ISNUMBER(O113))),"Guest follow-up needs due date","OK"))))))))))</f>
        <v/>
      </c>
    </row>
    <row r="114">
      <c r="A114" s="21" t="n"/>
      <c r="B114" s="42" t="n"/>
      <c r="C114" s="23" t="n"/>
      <c r="D114" s="21" t="n"/>
      <c r="E114" s="21" t="n"/>
      <c r="F114" s="21" t="n"/>
      <c r="G114" s="21" t="n"/>
      <c r="H114" s="21" t="n"/>
      <c r="I114" s="21" t="n"/>
      <c r="J114" s="21" t="n"/>
      <c r="K114" s="24" t="n"/>
      <c r="L114" s="24" t="n"/>
      <c r="M114" s="21" t="n"/>
      <c r="N114" s="21" t="n"/>
      <c r="O114" s="42" t="n"/>
      <c r="P114" s="23" t="n"/>
      <c r="Q114" s="21" t="n"/>
      <c r="R114" s="21" t="n"/>
      <c r="S114" s="21" t="n"/>
      <c r="T114" s="43" t="n"/>
      <c r="U114" s="24" t="n"/>
      <c r="V114" s="42" t="n"/>
      <c r="W114" s="23" t="n"/>
      <c r="X114" s="26">
        <f>IF(A114="","",MAX(0,24*(IF(ISNUMBER(V114),V114+IF(ISNUMBER(W114),W114,0),NOW())-(IF(ISNUMBER(B114),B114,TODAY())+IF(ISNUMBER(C114),C114,0)))))</f>
        <v/>
      </c>
      <c r="Y114" s="27">
        <f>IF(A114="","",IF(Q114="Closed","Closed",IF(AND(ISNUMBER(O114),NOW()&gt;O114+IF(ISNUMBER(P114),P114,0)),"Overdue",IF(AND(NOT(ISNUMBER(O114)),X114&gt;'Lists and Settings'!$B$7),"Overdue","On Track"))))</f>
        <v/>
      </c>
      <c r="Z114" s="28">
        <f>IF(A114="","",IF(NOT(ISNUMBER(B114)),"Missing date opened",IF(D114="","Missing shift",IF(K114="","Missing description",IF(M114="","Missing assigned department",IF(AND(Q114="Closed",U114=""),"Closed without resolution",IF(AND(Q114="Closed",NOT(ISNUMBER(V114))),"Closed without close date",IF(AND(ISNUMBER(V114),ISNUMBER(B114),V114&lt;B114),"Close date before open date",IF(AND(S114="Yes",N114=""),"Handoff needs assignment",IF(AND(R114="Yes",Q114&lt;&gt;"Closed",NOT(ISNUMBER(O114))),"Guest follow-up needs due date","OK"))))))))))</f>
        <v/>
      </c>
    </row>
    <row r="115">
      <c r="A115" s="21" t="n"/>
      <c r="B115" s="42" t="n"/>
      <c r="C115" s="23" t="n"/>
      <c r="D115" s="21" t="n"/>
      <c r="E115" s="21" t="n"/>
      <c r="F115" s="21" t="n"/>
      <c r="G115" s="21" t="n"/>
      <c r="H115" s="21" t="n"/>
      <c r="I115" s="21" t="n"/>
      <c r="J115" s="21" t="n"/>
      <c r="K115" s="24" t="n"/>
      <c r="L115" s="24" t="n"/>
      <c r="M115" s="21" t="n"/>
      <c r="N115" s="21" t="n"/>
      <c r="O115" s="42" t="n"/>
      <c r="P115" s="23" t="n"/>
      <c r="Q115" s="21" t="n"/>
      <c r="R115" s="21" t="n"/>
      <c r="S115" s="21" t="n"/>
      <c r="T115" s="43" t="n"/>
      <c r="U115" s="24" t="n"/>
      <c r="V115" s="42" t="n"/>
      <c r="W115" s="23" t="n"/>
      <c r="X115" s="26">
        <f>IF(A115="","",MAX(0,24*(IF(ISNUMBER(V115),V115+IF(ISNUMBER(W115),W115,0),NOW())-(IF(ISNUMBER(B115),B115,TODAY())+IF(ISNUMBER(C115),C115,0)))))</f>
        <v/>
      </c>
      <c r="Y115" s="27">
        <f>IF(A115="","",IF(Q115="Closed","Closed",IF(AND(ISNUMBER(O115),NOW()&gt;O115+IF(ISNUMBER(P115),P115,0)),"Overdue",IF(AND(NOT(ISNUMBER(O115)),X115&gt;'Lists and Settings'!$B$7),"Overdue","On Track"))))</f>
        <v/>
      </c>
      <c r="Z115" s="28">
        <f>IF(A115="","",IF(NOT(ISNUMBER(B115)),"Missing date opened",IF(D115="","Missing shift",IF(K115="","Missing description",IF(M115="","Missing assigned department",IF(AND(Q115="Closed",U115=""),"Closed without resolution",IF(AND(Q115="Closed",NOT(ISNUMBER(V115))),"Closed without close date",IF(AND(ISNUMBER(V115),ISNUMBER(B115),V115&lt;B115),"Close date before open date",IF(AND(S115="Yes",N115=""),"Handoff needs assignment",IF(AND(R115="Yes",Q115&lt;&gt;"Closed",NOT(ISNUMBER(O115))),"Guest follow-up needs due date","OK"))))))))))</f>
        <v/>
      </c>
    </row>
    <row r="116">
      <c r="A116" s="21" t="n"/>
      <c r="B116" s="42" t="n"/>
      <c r="C116" s="23" t="n"/>
      <c r="D116" s="21" t="n"/>
      <c r="E116" s="21" t="n"/>
      <c r="F116" s="21" t="n"/>
      <c r="G116" s="21" t="n"/>
      <c r="H116" s="21" t="n"/>
      <c r="I116" s="21" t="n"/>
      <c r="J116" s="21" t="n"/>
      <c r="K116" s="24" t="n"/>
      <c r="L116" s="24" t="n"/>
      <c r="M116" s="21" t="n"/>
      <c r="N116" s="21" t="n"/>
      <c r="O116" s="42" t="n"/>
      <c r="P116" s="23" t="n"/>
      <c r="Q116" s="21" t="n"/>
      <c r="R116" s="21" t="n"/>
      <c r="S116" s="21" t="n"/>
      <c r="T116" s="43" t="n"/>
      <c r="U116" s="24" t="n"/>
      <c r="V116" s="42" t="n"/>
      <c r="W116" s="23" t="n"/>
      <c r="X116" s="26">
        <f>IF(A116="","",MAX(0,24*(IF(ISNUMBER(V116),V116+IF(ISNUMBER(W116),W116,0),NOW())-(IF(ISNUMBER(B116),B116,TODAY())+IF(ISNUMBER(C116),C116,0)))))</f>
        <v/>
      </c>
      <c r="Y116" s="27">
        <f>IF(A116="","",IF(Q116="Closed","Closed",IF(AND(ISNUMBER(O116),NOW()&gt;O116+IF(ISNUMBER(P116),P116,0)),"Overdue",IF(AND(NOT(ISNUMBER(O116)),X116&gt;'Lists and Settings'!$B$7),"Overdue","On Track"))))</f>
        <v/>
      </c>
      <c r="Z116" s="28">
        <f>IF(A116="","",IF(NOT(ISNUMBER(B116)),"Missing date opened",IF(D116="","Missing shift",IF(K116="","Missing description",IF(M116="","Missing assigned department",IF(AND(Q116="Closed",U116=""),"Closed without resolution",IF(AND(Q116="Closed",NOT(ISNUMBER(V116))),"Closed without close date",IF(AND(ISNUMBER(V116),ISNUMBER(B116),V116&lt;B116),"Close date before open date",IF(AND(S116="Yes",N116=""),"Handoff needs assignment",IF(AND(R116="Yes",Q116&lt;&gt;"Closed",NOT(ISNUMBER(O116))),"Guest follow-up needs due date","OK"))))))))))</f>
        <v/>
      </c>
    </row>
    <row r="117">
      <c r="A117" s="21" t="n"/>
      <c r="B117" s="42" t="n"/>
      <c r="C117" s="23" t="n"/>
      <c r="D117" s="21" t="n"/>
      <c r="E117" s="21" t="n"/>
      <c r="F117" s="21" t="n"/>
      <c r="G117" s="21" t="n"/>
      <c r="H117" s="21" t="n"/>
      <c r="I117" s="21" t="n"/>
      <c r="J117" s="21" t="n"/>
      <c r="K117" s="24" t="n"/>
      <c r="L117" s="24" t="n"/>
      <c r="M117" s="21" t="n"/>
      <c r="N117" s="21" t="n"/>
      <c r="O117" s="42" t="n"/>
      <c r="P117" s="23" t="n"/>
      <c r="Q117" s="21" t="n"/>
      <c r="R117" s="21" t="n"/>
      <c r="S117" s="21" t="n"/>
      <c r="T117" s="43" t="n"/>
      <c r="U117" s="24" t="n"/>
      <c r="V117" s="42" t="n"/>
      <c r="W117" s="23" t="n"/>
      <c r="X117" s="26">
        <f>IF(A117="","",MAX(0,24*(IF(ISNUMBER(V117),V117+IF(ISNUMBER(W117),W117,0),NOW())-(IF(ISNUMBER(B117),B117,TODAY())+IF(ISNUMBER(C117),C117,0)))))</f>
        <v/>
      </c>
      <c r="Y117" s="27">
        <f>IF(A117="","",IF(Q117="Closed","Closed",IF(AND(ISNUMBER(O117),NOW()&gt;O117+IF(ISNUMBER(P117),P117,0)),"Overdue",IF(AND(NOT(ISNUMBER(O117)),X117&gt;'Lists and Settings'!$B$7),"Overdue","On Track"))))</f>
        <v/>
      </c>
      <c r="Z117" s="28">
        <f>IF(A117="","",IF(NOT(ISNUMBER(B117)),"Missing date opened",IF(D117="","Missing shift",IF(K117="","Missing description",IF(M117="","Missing assigned department",IF(AND(Q117="Closed",U117=""),"Closed without resolution",IF(AND(Q117="Closed",NOT(ISNUMBER(V117))),"Closed without close date",IF(AND(ISNUMBER(V117),ISNUMBER(B117),V117&lt;B117),"Close date before open date",IF(AND(S117="Yes",N117=""),"Handoff needs assignment",IF(AND(R117="Yes",Q117&lt;&gt;"Closed",NOT(ISNUMBER(O117))),"Guest follow-up needs due date","OK"))))))))))</f>
        <v/>
      </c>
    </row>
    <row r="118">
      <c r="A118" s="21" t="n"/>
      <c r="B118" s="42" t="n"/>
      <c r="C118" s="23" t="n"/>
      <c r="D118" s="21" t="n"/>
      <c r="E118" s="21" t="n"/>
      <c r="F118" s="21" t="n"/>
      <c r="G118" s="21" t="n"/>
      <c r="H118" s="21" t="n"/>
      <c r="I118" s="21" t="n"/>
      <c r="J118" s="21" t="n"/>
      <c r="K118" s="24" t="n"/>
      <c r="L118" s="24" t="n"/>
      <c r="M118" s="21" t="n"/>
      <c r="N118" s="21" t="n"/>
      <c r="O118" s="42" t="n"/>
      <c r="P118" s="23" t="n"/>
      <c r="Q118" s="21" t="n"/>
      <c r="R118" s="21" t="n"/>
      <c r="S118" s="21" t="n"/>
      <c r="T118" s="43" t="n"/>
      <c r="U118" s="24" t="n"/>
      <c r="V118" s="42" t="n"/>
      <c r="W118" s="23" t="n"/>
      <c r="X118" s="26">
        <f>IF(A118="","",MAX(0,24*(IF(ISNUMBER(V118),V118+IF(ISNUMBER(W118),W118,0),NOW())-(IF(ISNUMBER(B118),B118,TODAY())+IF(ISNUMBER(C118),C118,0)))))</f>
        <v/>
      </c>
      <c r="Y118" s="27">
        <f>IF(A118="","",IF(Q118="Closed","Closed",IF(AND(ISNUMBER(O118),NOW()&gt;O118+IF(ISNUMBER(P118),P118,0)),"Overdue",IF(AND(NOT(ISNUMBER(O118)),X118&gt;'Lists and Settings'!$B$7),"Overdue","On Track"))))</f>
        <v/>
      </c>
      <c r="Z118" s="28">
        <f>IF(A118="","",IF(NOT(ISNUMBER(B118)),"Missing date opened",IF(D118="","Missing shift",IF(K118="","Missing description",IF(M118="","Missing assigned department",IF(AND(Q118="Closed",U118=""),"Closed without resolution",IF(AND(Q118="Closed",NOT(ISNUMBER(V118))),"Closed without close date",IF(AND(ISNUMBER(V118),ISNUMBER(B118),V118&lt;B118),"Close date before open date",IF(AND(S118="Yes",N118=""),"Handoff needs assignment",IF(AND(R118="Yes",Q118&lt;&gt;"Closed",NOT(ISNUMBER(O118))),"Guest follow-up needs due date","OK"))))))))))</f>
        <v/>
      </c>
    </row>
    <row r="119">
      <c r="A119" s="21" t="n"/>
      <c r="B119" s="42" t="n"/>
      <c r="C119" s="23" t="n"/>
      <c r="D119" s="21" t="n"/>
      <c r="E119" s="21" t="n"/>
      <c r="F119" s="21" t="n"/>
      <c r="G119" s="21" t="n"/>
      <c r="H119" s="21" t="n"/>
      <c r="I119" s="21" t="n"/>
      <c r="J119" s="21" t="n"/>
      <c r="K119" s="24" t="n"/>
      <c r="L119" s="24" t="n"/>
      <c r="M119" s="21" t="n"/>
      <c r="N119" s="21" t="n"/>
      <c r="O119" s="42" t="n"/>
      <c r="P119" s="23" t="n"/>
      <c r="Q119" s="21" t="n"/>
      <c r="R119" s="21" t="n"/>
      <c r="S119" s="21" t="n"/>
      <c r="T119" s="43" t="n"/>
      <c r="U119" s="24" t="n"/>
      <c r="V119" s="42" t="n"/>
      <c r="W119" s="23" t="n"/>
      <c r="X119" s="26">
        <f>IF(A119="","",MAX(0,24*(IF(ISNUMBER(V119),V119+IF(ISNUMBER(W119),W119,0),NOW())-(IF(ISNUMBER(B119),B119,TODAY())+IF(ISNUMBER(C119),C119,0)))))</f>
        <v/>
      </c>
      <c r="Y119" s="27">
        <f>IF(A119="","",IF(Q119="Closed","Closed",IF(AND(ISNUMBER(O119),NOW()&gt;O119+IF(ISNUMBER(P119),P119,0)),"Overdue",IF(AND(NOT(ISNUMBER(O119)),X119&gt;'Lists and Settings'!$B$7),"Overdue","On Track"))))</f>
        <v/>
      </c>
      <c r="Z119" s="28">
        <f>IF(A119="","",IF(NOT(ISNUMBER(B119)),"Missing date opened",IF(D119="","Missing shift",IF(K119="","Missing description",IF(M119="","Missing assigned department",IF(AND(Q119="Closed",U119=""),"Closed without resolution",IF(AND(Q119="Closed",NOT(ISNUMBER(V119))),"Closed without close date",IF(AND(ISNUMBER(V119),ISNUMBER(B119),V119&lt;B119),"Close date before open date",IF(AND(S119="Yes",N119=""),"Handoff needs assignment",IF(AND(R119="Yes",Q119&lt;&gt;"Closed",NOT(ISNUMBER(O119))),"Guest follow-up needs due date","OK"))))))))))</f>
        <v/>
      </c>
    </row>
    <row r="120">
      <c r="A120" s="21" t="n"/>
      <c r="B120" s="42" t="n"/>
      <c r="C120" s="23" t="n"/>
      <c r="D120" s="21" t="n"/>
      <c r="E120" s="21" t="n"/>
      <c r="F120" s="21" t="n"/>
      <c r="G120" s="21" t="n"/>
      <c r="H120" s="21" t="n"/>
      <c r="I120" s="21" t="n"/>
      <c r="J120" s="21" t="n"/>
      <c r="K120" s="24" t="n"/>
      <c r="L120" s="24" t="n"/>
      <c r="M120" s="21" t="n"/>
      <c r="N120" s="21" t="n"/>
      <c r="O120" s="42" t="n"/>
      <c r="P120" s="23" t="n"/>
      <c r="Q120" s="21" t="n"/>
      <c r="R120" s="21" t="n"/>
      <c r="S120" s="21" t="n"/>
      <c r="T120" s="43" t="n"/>
      <c r="U120" s="24" t="n"/>
      <c r="V120" s="42" t="n"/>
      <c r="W120" s="23" t="n"/>
      <c r="X120" s="26">
        <f>IF(A120="","",MAX(0,24*(IF(ISNUMBER(V120),V120+IF(ISNUMBER(W120),W120,0),NOW())-(IF(ISNUMBER(B120),B120,TODAY())+IF(ISNUMBER(C120),C120,0)))))</f>
        <v/>
      </c>
      <c r="Y120" s="27">
        <f>IF(A120="","",IF(Q120="Closed","Closed",IF(AND(ISNUMBER(O120),NOW()&gt;O120+IF(ISNUMBER(P120),P120,0)),"Overdue",IF(AND(NOT(ISNUMBER(O120)),X120&gt;'Lists and Settings'!$B$7),"Overdue","On Track"))))</f>
        <v/>
      </c>
      <c r="Z120" s="28">
        <f>IF(A120="","",IF(NOT(ISNUMBER(B120)),"Missing date opened",IF(D120="","Missing shift",IF(K120="","Missing description",IF(M120="","Missing assigned department",IF(AND(Q120="Closed",U120=""),"Closed without resolution",IF(AND(Q120="Closed",NOT(ISNUMBER(V120))),"Closed without close date",IF(AND(ISNUMBER(V120),ISNUMBER(B120),V120&lt;B120),"Close date before open date",IF(AND(S120="Yes",N120=""),"Handoff needs assignment",IF(AND(R120="Yes",Q120&lt;&gt;"Closed",NOT(ISNUMBER(O120))),"Guest follow-up needs due date","OK"))))))))))</f>
        <v/>
      </c>
    </row>
    <row r="121">
      <c r="A121" s="21" t="n"/>
      <c r="B121" s="42" t="n"/>
      <c r="C121" s="23" t="n"/>
      <c r="D121" s="21" t="n"/>
      <c r="E121" s="21" t="n"/>
      <c r="F121" s="21" t="n"/>
      <c r="G121" s="21" t="n"/>
      <c r="H121" s="21" t="n"/>
      <c r="I121" s="21" t="n"/>
      <c r="J121" s="21" t="n"/>
      <c r="K121" s="24" t="n"/>
      <c r="L121" s="24" t="n"/>
      <c r="M121" s="21" t="n"/>
      <c r="N121" s="21" t="n"/>
      <c r="O121" s="42" t="n"/>
      <c r="P121" s="23" t="n"/>
      <c r="Q121" s="21" t="n"/>
      <c r="R121" s="21" t="n"/>
      <c r="S121" s="21" t="n"/>
      <c r="T121" s="43" t="n"/>
      <c r="U121" s="24" t="n"/>
      <c r="V121" s="42" t="n"/>
      <c r="W121" s="23" t="n"/>
      <c r="X121" s="26">
        <f>IF(A121="","",MAX(0,24*(IF(ISNUMBER(V121),V121+IF(ISNUMBER(W121),W121,0),NOW())-(IF(ISNUMBER(B121),B121,TODAY())+IF(ISNUMBER(C121),C121,0)))))</f>
        <v/>
      </c>
      <c r="Y121" s="27">
        <f>IF(A121="","",IF(Q121="Closed","Closed",IF(AND(ISNUMBER(O121),NOW()&gt;O121+IF(ISNUMBER(P121),P121,0)),"Overdue",IF(AND(NOT(ISNUMBER(O121)),X121&gt;'Lists and Settings'!$B$7),"Overdue","On Track"))))</f>
        <v/>
      </c>
      <c r="Z121" s="28">
        <f>IF(A121="","",IF(NOT(ISNUMBER(B121)),"Missing date opened",IF(D121="","Missing shift",IF(K121="","Missing description",IF(M121="","Missing assigned department",IF(AND(Q121="Closed",U121=""),"Closed without resolution",IF(AND(Q121="Closed",NOT(ISNUMBER(V121))),"Closed without close date",IF(AND(ISNUMBER(V121),ISNUMBER(B121),V121&lt;B121),"Close date before open date",IF(AND(S121="Yes",N121=""),"Handoff needs assignment",IF(AND(R121="Yes",Q121&lt;&gt;"Closed",NOT(ISNUMBER(O121))),"Guest follow-up needs due date","OK"))))))))))</f>
        <v/>
      </c>
    </row>
    <row r="122">
      <c r="A122" s="21" t="n"/>
      <c r="B122" s="42" t="n"/>
      <c r="C122" s="23" t="n"/>
      <c r="D122" s="21" t="n"/>
      <c r="E122" s="21" t="n"/>
      <c r="F122" s="21" t="n"/>
      <c r="G122" s="21" t="n"/>
      <c r="H122" s="21" t="n"/>
      <c r="I122" s="21" t="n"/>
      <c r="J122" s="21" t="n"/>
      <c r="K122" s="24" t="n"/>
      <c r="L122" s="24" t="n"/>
      <c r="M122" s="21" t="n"/>
      <c r="N122" s="21" t="n"/>
      <c r="O122" s="42" t="n"/>
      <c r="P122" s="23" t="n"/>
      <c r="Q122" s="21" t="n"/>
      <c r="R122" s="21" t="n"/>
      <c r="S122" s="21" t="n"/>
      <c r="T122" s="43" t="n"/>
      <c r="U122" s="24" t="n"/>
      <c r="V122" s="42" t="n"/>
      <c r="W122" s="23" t="n"/>
      <c r="X122" s="26">
        <f>IF(A122="","",MAX(0,24*(IF(ISNUMBER(V122),V122+IF(ISNUMBER(W122),W122,0),NOW())-(IF(ISNUMBER(B122),B122,TODAY())+IF(ISNUMBER(C122),C122,0)))))</f>
        <v/>
      </c>
      <c r="Y122" s="27">
        <f>IF(A122="","",IF(Q122="Closed","Closed",IF(AND(ISNUMBER(O122),NOW()&gt;O122+IF(ISNUMBER(P122),P122,0)),"Overdue",IF(AND(NOT(ISNUMBER(O122)),X122&gt;'Lists and Settings'!$B$7),"Overdue","On Track"))))</f>
        <v/>
      </c>
      <c r="Z122" s="28">
        <f>IF(A122="","",IF(NOT(ISNUMBER(B122)),"Missing date opened",IF(D122="","Missing shift",IF(K122="","Missing description",IF(M122="","Missing assigned department",IF(AND(Q122="Closed",U122=""),"Closed without resolution",IF(AND(Q122="Closed",NOT(ISNUMBER(V122))),"Closed without close date",IF(AND(ISNUMBER(V122),ISNUMBER(B122),V122&lt;B122),"Close date before open date",IF(AND(S122="Yes",N122=""),"Handoff needs assignment",IF(AND(R122="Yes",Q122&lt;&gt;"Closed",NOT(ISNUMBER(O122))),"Guest follow-up needs due date","OK"))))))))))</f>
        <v/>
      </c>
    </row>
    <row r="123">
      <c r="A123" s="21" t="n"/>
      <c r="B123" s="42" t="n"/>
      <c r="C123" s="23" t="n"/>
      <c r="D123" s="21" t="n"/>
      <c r="E123" s="21" t="n"/>
      <c r="F123" s="21" t="n"/>
      <c r="G123" s="21" t="n"/>
      <c r="H123" s="21" t="n"/>
      <c r="I123" s="21" t="n"/>
      <c r="J123" s="21" t="n"/>
      <c r="K123" s="24" t="n"/>
      <c r="L123" s="24" t="n"/>
      <c r="M123" s="21" t="n"/>
      <c r="N123" s="21" t="n"/>
      <c r="O123" s="42" t="n"/>
      <c r="P123" s="23" t="n"/>
      <c r="Q123" s="21" t="n"/>
      <c r="R123" s="21" t="n"/>
      <c r="S123" s="21" t="n"/>
      <c r="T123" s="43" t="n"/>
      <c r="U123" s="24" t="n"/>
      <c r="V123" s="42" t="n"/>
      <c r="W123" s="23" t="n"/>
      <c r="X123" s="26">
        <f>IF(A123="","",MAX(0,24*(IF(ISNUMBER(V123),V123+IF(ISNUMBER(W123),W123,0),NOW())-(IF(ISNUMBER(B123),B123,TODAY())+IF(ISNUMBER(C123),C123,0)))))</f>
        <v/>
      </c>
      <c r="Y123" s="27">
        <f>IF(A123="","",IF(Q123="Closed","Closed",IF(AND(ISNUMBER(O123),NOW()&gt;O123+IF(ISNUMBER(P123),P123,0)),"Overdue",IF(AND(NOT(ISNUMBER(O123)),X123&gt;'Lists and Settings'!$B$7),"Overdue","On Track"))))</f>
        <v/>
      </c>
      <c r="Z123" s="28">
        <f>IF(A123="","",IF(NOT(ISNUMBER(B123)),"Missing date opened",IF(D123="","Missing shift",IF(K123="","Missing description",IF(M123="","Missing assigned department",IF(AND(Q123="Closed",U123=""),"Closed without resolution",IF(AND(Q123="Closed",NOT(ISNUMBER(V123))),"Closed without close date",IF(AND(ISNUMBER(V123),ISNUMBER(B123),V123&lt;B123),"Close date before open date",IF(AND(S123="Yes",N123=""),"Handoff needs assignment",IF(AND(R123="Yes",Q123&lt;&gt;"Closed",NOT(ISNUMBER(O123))),"Guest follow-up needs due date","OK"))))))))))</f>
        <v/>
      </c>
    </row>
    <row r="124">
      <c r="A124" s="21" t="n"/>
      <c r="B124" s="42" t="n"/>
      <c r="C124" s="23" t="n"/>
      <c r="D124" s="21" t="n"/>
      <c r="E124" s="21" t="n"/>
      <c r="F124" s="21" t="n"/>
      <c r="G124" s="21" t="n"/>
      <c r="H124" s="21" t="n"/>
      <c r="I124" s="21" t="n"/>
      <c r="J124" s="21" t="n"/>
      <c r="K124" s="24" t="n"/>
      <c r="L124" s="24" t="n"/>
      <c r="M124" s="21" t="n"/>
      <c r="N124" s="21" t="n"/>
      <c r="O124" s="42" t="n"/>
      <c r="P124" s="23" t="n"/>
      <c r="Q124" s="21" t="n"/>
      <c r="R124" s="21" t="n"/>
      <c r="S124" s="21" t="n"/>
      <c r="T124" s="43" t="n"/>
      <c r="U124" s="24" t="n"/>
      <c r="V124" s="42" t="n"/>
      <c r="W124" s="23" t="n"/>
      <c r="X124" s="26">
        <f>IF(A124="","",MAX(0,24*(IF(ISNUMBER(V124),V124+IF(ISNUMBER(W124),W124,0),NOW())-(IF(ISNUMBER(B124),B124,TODAY())+IF(ISNUMBER(C124),C124,0)))))</f>
        <v/>
      </c>
      <c r="Y124" s="27">
        <f>IF(A124="","",IF(Q124="Closed","Closed",IF(AND(ISNUMBER(O124),NOW()&gt;O124+IF(ISNUMBER(P124),P124,0)),"Overdue",IF(AND(NOT(ISNUMBER(O124)),X124&gt;'Lists and Settings'!$B$7),"Overdue","On Track"))))</f>
        <v/>
      </c>
      <c r="Z124" s="28">
        <f>IF(A124="","",IF(NOT(ISNUMBER(B124)),"Missing date opened",IF(D124="","Missing shift",IF(K124="","Missing description",IF(M124="","Missing assigned department",IF(AND(Q124="Closed",U124=""),"Closed without resolution",IF(AND(Q124="Closed",NOT(ISNUMBER(V124))),"Closed without close date",IF(AND(ISNUMBER(V124),ISNUMBER(B124),V124&lt;B124),"Close date before open date",IF(AND(S124="Yes",N124=""),"Handoff needs assignment",IF(AND(R124="Yes",Q124&lt;&gt;"Closed",NOT(ISNUMBER(O124))),"Guest follow-up needs due date","OK"))))))))))</f>
        <v/>
      </c>
    </row>
    <row r="125">
      <c r="A125" s="21" t="n"/>
      <c r="B125" s="42" t="n"/>
      <c r="C125" s="23" t="n"/>
      <c r="D125" s="21" t="n"/>
      <c r="E125" s="21" t="n"/>
      <c r="F125" s="21" t="n"/>
      <c r="G125" s="21" t="n"/>
      <c r="H125" s="21" t="n"/>
      <c r="I125" s="21" t="n"/>
      <c r="J125" s="21" t="n"/>
      <c r="K125" s="24" t="n"/>
      <c r="L125" s="24" t="n"/>
      <c r="M125" s="21" t="n"/>
      <c r="N125" s="21" t="n"/>
      <c r="O125" s="42" t="n"/>
      <c r="P125" s="23" t="n"/>
      <c r="Q125" s="21" t="n"/>
      <c r="R125" s="21" t="n"/>
      <c r="S125" s="21" t="n"/>
      <c r="T125" s="43" t="n"/>
      <c r="U125" s="24" t="n"/>
      <c r="V125" s="42" t="n"/>
      <c r="W125" s="23" t="n"/>
      <c r="X125" s="26">
        <f>IF(A125="","",MAX(0,24*(IF(ISNUMBER(V125),V125+IF(ISNUMBER(W125),W125,0),NOW())-(IF(ISNUMBER(B125),B125,TODAY())+IF(ISNUMBER(C125),C125,0)))))</f>
        <v/>
      </c>
      <c r="Y125" s="27">
        <f>IF(A125="","",IF(Q125="Closed","Closed",IF(AND(ISNUMBER(O125),NOW()&gt;O125+IF(ISNUMBER(P125),P125,0)),"Overdue",IF(AND(NOT(ISNUMBER(O125)),X125&gt;'Lists and Settings'!$B$7),"Overdue","On Track"))))</f>
        <v/>
      </c>
      <c r="Z125" s="28">
        <f>IF(A125="","",IF(NOT(ISNUMBER(B125)),"Missing date opened",IF(D125="","Missing shift",IF(K125="","Missing description",IF(M125="","Missing assigned department",IF(AND(Q125="Closed",U125=""),"Closed without resolution",IF(AND(Q125="Closed",NOT(ISNUMBER(V125))),"Closed without close date",IF(AND(ISNUMBER(V125),ISNUMBER(B125),V125&lt;B125),"Close date before open date",IF(AND(S125="Yes",N125=""),"Handoff needs assignment",IF(AND(R125="Yes",Q125&lt;&gt;"Closed",NOT(ISNUMBER(O125))),"Guest follow-up needs due date","OK"))))))))))</f>
        <v/>
      </c>
    </row>
    <row r="126">
      <c r="A126" s="21" t="n"/>
      <c r="B126" s="42" t="n"/>
      <c r="C126" s="23" t="n"/>
      <c r="D126" s="21" t="n"/>
      <c r="E126" s="21" t="n"/>
      <c r="F126" s="21" t="n"/>
      <c r="G126" s="21" t="n"/>
      <c r="H126" s="21" t="n"/>
      <c r="I126" s="21" t="n"/>
      <c r="J126" s="21" t="n"/>
      <c r="K126" s="24" t="n"/>
      <c r="L126" s="24" t="n"/>
      <c r="M126" s="21" t="n"/>
      <c r="N126" s="21" t="n"/>
      <c r="O126" s="42" t="n"/>
      <c r="P126" s="23" t="n"/>
      <c r="Q126" s="21" t="n"/>
      <c r="R126" s="21" t="n"/>
      <c r="S126" s="21" t="n"/>
      <c r="T126" s="43" t="n"/>
      <c r="U126" s="24" t="n"/>
      <c r="V126" s="42" t="n"/>
      <c r="W126" s="23" t="n"/>
      <c r="X126" s="26">
        <f>IF(A126="","",MAX(0,24*(IF(ISNUMBER(V126),V126+IF(ISNUMBER(W126),W126,0),NOW())-(IF(ISNUMBER(B126),B126,TODAY())+IF(ISNUMBER(C126),C126,0)))))</f>
        <v/>
      </c>
      <c r="Y126" s="27">
        <f>IF(A126="","",IF(Q126="Closed","Closed",IF(AND(ISNUMBER(O126),NOW()&gt;O126+IF(ISNUMBER(P126),P126,0)),"Overdue",IF(AND(NOT(ISNUMBER(O126)),X126&gt;'Lists and Settings'!$B$7),"Overdue","On Track"))))</f>
        <v/>
      </c>
      <c r="Z126" s="28">
        <f>IF(A126="","",IF(NOT(ISNUMBER(B126)),"Missing date opened",IF(D126="","Missing shift",IF(K126="","Missing description",IF(M126="","Missing assigned department",IF(AND(Q126="Closed",U126=""),"Closed without resolution",IF(AND(Q126="Closed",NOT(ISNUMBER(V126))),"Closed without close date",IF(AND(ISNUMBER(V126),ISNUMBER(B126),V126&lt;B126),"Close date before open date",IF(AND(S126="Yes",N126=""),"Handoff needs assignment",IF(AND(R126="Yes",Q126&lt;&gt;"Closed",NOT(ISNUMBER(O126))),"Guest follow-up needs due date","OK"))))))))))</f>
        <v/>
      </c>
    </row>
    <row r="127">
      <c r="A127" s="21" t="n"/>
      <c r="B127" s="42" t="n"/>
      <c r="C127" s="23" t="n"/>
      <c r="D127" s="21" t="n"/>
      <c r="E127" s="21" t="n"/>
      <c r="F127" s="21" t="n"/>
      <c r="G127" s="21" t="n"/>
      <c r="H127" s="21" t="n"/>
      <c r="I127" s="21" t="n"/>
      <c r="J127" s="21" t="n"/>
      <c r="K127" s="24" t="n"/>
      <c r="L127" s="24" t="n"/>
      <c r="M127" s="21" t="n"/>
      <c r="N127" s="21" t="n"/>
      <c r="O127" s="42" t="n"/>
      <c r="P127" s="23" t="n"/>
      <c r="Q127" s="21" t="n"/>
      <c r="R127" s="21" t="n"/>
      <c r="S127" s="21" t="n"/>
      <c r="T127" s="43" t="n"/>
      <c r="U127" s="24" t="n"/>
      <c r="V127" s="42" t="n"/>
      <c r="W127" s="23" t="n"/>
      <c r="X127" s="26">
        <f>IF(A127="","",MAX(0,24*(IF(ISNUMBER(V127),V127+IF(ISNUMBER(W127),W127,0),NOW())-(IF(ISNUMBER(B127),B127,TODAY())+IF(ISNUMBER(C127),C127,0)))))</f>
        <v/>
      </c>
      <c r="Y127" s="27">
        <f>IF(A127="","",IF(Q127="Closed","Closed",IF(AND(ISNUMBER(O127),NOW()&gt;O127+IF(ISNUMBER(P127),P127,0)),"Overdue",IF(AND(NOT(ISNUMBER(O127)),X127&gt;'Lists and Settings'!$B$7),"Overdue","On Track"))))</f>
        <v/>
      </c>
      <c r="Z127" s="28">
        <f>IF(A127="","",IF(NOT(ISNUMBER(B127)),"Missing date opened",IF(D127="","Missing shift",IF(K127="","Missing description",IF(M127="","Missing assigned department",IF(AND(Q127="Closed",U127=""),"Closed without resolution",IF(AND(Q127="Closed",NOT(ISNUMBER(V127))),"Closed without close date",IF(AND(ISNUMBER(V127),ISNUMBER(B127),V127&lt;B127),"Close date before open date",IF(AND(S127="Yes",N127=""),"Handoff needs assignment",IF(AND(R127="Yes",Q127&lt;&gt;"Closed",NOT(ISNUMBER(O127))),"Guest follow-up needs due date","OK"))))))))))</f>
        <v/>
      </c>
    </row>
    <row r="128">
      <c r="A128" s="21" t="n"/>
      <c r="B128" s="42" t="n"/>
      <c r="C128" s="23" t="n"/>
      <c r="D128" s="21" t="n"/>
      <c r="E128" s="21" t="n"/>
      <c r="F128" s="21" t="n"/>
      <c r="G128" s="21" t="n"/>
      <c r="H128" s="21" t="n"/>
      <c r="I128" s="21" t="n"/>
      <c r="J128" s="21" t="n"/>
      <c r="K128" s="24" t="n"/>
      <c r="L128" s="24" t="n"/>
      <c r="M128" s="21" t="n"/>
      <c r="N128" s="21" t="n"/>
      <c r="O128" s="42" t="n"/>
      <c r="P128" s="23" t="n"/>
      <c r="Q128" s="21" t="n"/>
      <c r="R128" s="21" t="n"/>
      <c r="S128" s="21" t="n"/>
      <c r="T128" s="43" t="n"/>
      <c r="U128" s="24" t="n"/>
      <c r="V128" s="42" t="n"/>
      <c r="W128" s="23" t="n"/>
      <c r="X128" s="26">
        <f>IF(A128="","",MAX(0,24*(IF(ISNUMBER(V128),V128+IF(ISNUMBER(W128),W128,0),NOW())-(IF(ISNUMBER(B128),B128,TODAY())+IF(ISNUMBER(C128),C128,0)))))</f>
        <v/>
      </c>
      <c r="Y128" s="27">
        <f>IF(A128="","",IF(Q128="Closed","Closed",IF(AND(ISNUMBER(O128),NOW()&gt;O128+IF(ISNUMBER(P128),P128,0)),"Overdue",IF(AND(NOT(ISNUMBER(O128)),X128&gt;'Lists and Settings'!$B$7),"Overdue","On Track"))))</f>
        <v/>
      </c>
      <c r="Z128" s="28">
        <f>IF(A128="","",IF(NOT(ISNUMBER(B128)),"Missing date opened",IF(D128="","Missing shift",IF(K128="","Missing description",IF(M128="","Missing assigned department",IF(AND(Q128="Closed",U128=""),"Closed without resolution",IF(AND(Q128="Closed",NOT(ISNUMBER(V128))),"Closed without close date",IF(AND(ISNUMBER(V128),ISNUMBER(B128),V128&lt;B128),"Close date before open date",IF(AND(S128="Yes",N128=""),"Handoff needs assignment",IF(AND(R128="Yes",Q128&lt;&gt;"Closed",NOT(ISNUMBER(O128))),"Guest follow-up needs due date","OK"))))))))))</f>
        <v/>
      </c>
    </row>
    <row r="129">
      <c r="A129" s="21" t="n"/>
      <c r="B129" s="42" t="n"/>
      <c r="C129" s="23" t="n"/>
      <c r="D129" s="21" t="n"/>
      <c r="E129" s="21" t="n"/>
      <c r="F129" s="21" t="n"/>
      <c r="G129" s="21" t="n"/>
      <c r="H129" s="21" t="n"/>
      <c r="I129" s="21" t="n"/>
      <c r="J129" s="21" t="n"/>
      <c r="K129" s="24" t="n"/>
      <c r="L129" s="24" t="n"/>
      <c r="M129" s="21" t="n"/>
      <c r="N129" s="21" t="n"/>
      <c r="O129" s="42" t="n"/>
      <c r="P129" s="23" t="n"/>
      <c r="Q129" s="21" t="n"/>
      <c r="R129" s="21" t="n"/>
      <c r="S129" s="21" t="n"/>
      <c r="T129" s="43" t="n"/>
      <c r="U129" s="24" t="n"/>
      <c r="V129" s="42" t="n"/>
      <c r="W129" s="23" t="n"/>
      <c r="X129" s="26">
        <f>IF(A129="","",MAX(0,24*(IF(ISNUMBER(V129),V129+IF(ISNUMBER(W129),W129,0),NOW())-(IF(ISNUMBER(B129),B129,TODAY())+IF(ISNUMBER(C129),C129,0)))))</f>
        <v/>
      </c>
      <c r="Y129" s="27">
        <f>IF(A129="","",IF(Q129="Closed","Closed",IF(AND(ISNUMBER(O129),NOW()&gt;O129+IF(ISNUMBER(P129),P129,0)),"Overdue",IF(AND(NOT(ISNUMBER(O129)),X129&gt;'Lists and Settings'!$B$7),"Overdue","On Track"))))</f>
        <v/>
      </c>
      <c r="Z129" s="28">
        <f>IF(A129="","",IF(NOT(ISNUMBER(B129)),"Missing date opened",IF(D129="","Missing shift",IF(K129="","Missing description",IF(M129="","Missing assigned department",IF(AND(Q129="Closed",U129=""),"Closed without resolution",IF(AND(Q129="Closed",NOT(ISNUMBER(V129))),"Closed without close date",IF(AND(ISNUMBER(V129),ISNUMBER(B129),V129&lt;B129),"Close date before open date",IF(AND(S129="Yes",N129=""),"Handoff needs assignment",IF(AND(R129="Yes",Q129&lt;&gt;"Closed",NOT(ISNUMBER(O129))),"Guest follow-up needs due date","OK"))))))))))</f>
        <v/>
      </c>
    </row>
    <row r="130">
      <c r="A130" s="21" t="n"/>
      <c r="B130" s="42" t="n"/>
      <c r="C130" s="23" t="n"/>
      <c r="D130" s="21" t="n"/>
      <c r="E130" s="21" t="n"/>
      <c r="F130" s="21" t="n"/>
      <c r="G130" s="21" t="n"/>
      <c r="H130" s="21" t="n"/>
      <c r="I130" s="21" t="n"/>
      <c r="J130" s="21" t="n"/>
      <c r="K130" s="24" t="n"/>
      <c r="L130" s="24" t="n"/>
      <c r="M130" s="21" t="n"/>
      <c r="N130" s="21" t="n"/>
      <c r="O130" s="42" t="n"/>
      <c r="P130" s="23" t="n"/>
      <c r="Q130" s="21" t="n"/>
      <c r="R130" s="21" t="n"/>
      <c r="S130" s="21" t="n"/>
      <c r="T130" s="43" t="n"/>
      <c r="U130" s="24" t="n"/>
      <c r="V130" s="42" t="n"/>
      <c r="W130" s="23" t="n"/>
      <c r="X130" s="26">
        <f>IF(A130="","",MAX(0,24*(IF(ISNUMBER(V130),V130+IF(ISNUMBER(W130),W130,0),NOW())-(IF(ISNUMBER(B130),B130,TODAY())+IF(ISNUMBER(C130),C130,0)))))</f>
        <v/>
      </c>
      <c r="Y130" s="27">
        <f>IF(A130="","",IF(Q130="Closed","Closed",IF(AND(ISNUMBER(O130),NOW()&gt;O130+IF(ISNUMBER(P130),P130,0)),"Overdue",IF(AND(NOT(ISNUMBER(O130)),X130&gt;'Lists and Settings'!$B$7),"Overdue","On Track"))))</f>
        <v/>
      </c>
      <c r="Z130" s="28">
        <f>IF(A130="","",IF(NOT(ISNUMBER(B130)),"Missing date opened",IF(D130="","Missing shift",IF(K130="","Missing description",IF(M130="","Missing assigned department",IF(AND(Q130="Closed",U130=""),"Closed without resolution",IF(AND(Q130="Closed",NOT(ISNUMBER(V130))),"Closed without close date",IF(AND(ISNUMBER(V130),ISNUMBER(B130),V130&lt;B130),"Close date before open date",IF(AND(S130="Yes",N130=""),"Handoff needs assignment",IF(AND(R130="Yes",Q130&lt;&gt;"Closed",NOT(ISNUMBER(O130))),"Guest follow-up needs due date","OK"))))))))))</f>
        <v/>
      </c>
    </row>
    <row r="131">
      <c r="A131" s="21" t="n"/>
      <c r="B131" s="42" t="n"/>
      <c r="C131" s="23" t="n"/>
      <c r="D131" s="21" t="n"/>
      <c r="E131" s="21" t="n"/>
      <c r="F131" s="21" t="n"/>
      <c r="G131" s="21" t="n"/>
      <c r="H131" s="21" t="n"/>
      <c r="I131" s="21" t="n"/>
      <c r="J131" s="21" t="n"/>
      <c r="K131" s="24" t="n"/>
      <c r="L131" s="24" t="n"/>
      <c r="M131" s="21" t="n"/>
      <c r="N131" s="21" t="n"/>
      <c r="O131" s="42" t="n"/>
      <c r="P131" s="23" t="n"/>
      <c r="Q131" s="21" t="n"/>
      <c r="R131" s="21" t="n"/>
      <c r="S131" s="21" t="n"/>
      <c r="T131" s="43" t="n"/>
      <c r="U131" s="24" t="n"/>
      <c r="V131" s="42" t="n"/>
      <c r="W131" s="23" t="n"/>
      <c r="X131" s="26">
        <f>IF(A131="","",MAX(0,24*(IF(ISNUMBER(V131),V131+IF(ISNUMBER(W131),W131,0),NOW())-(IF(ISNUMBER(B131),B131,TODAY())+IF(ISNUMBER(C131),C131,0)))))</f>
        <v/>
      </c>
      <c r="Y131" s="27">
        <f>IF(A131="","",IF(Q131="Closed","Closed",IF(AND(ISNUMBER(O131),NOW()&gt;O131+IF(ISNUMBER(P131),P131,0)),"Overdue",IF(AND(NOT(ISNUMBER(O131)),X131&gt;'Lists and Settings'!$B$7),"Overdue","On Track"))))</f>
        <v/>
      </c>
      <c r="Z131" s="28">
        <f>IF(A131="","",IF(NOT(ISNUMBER(B131)),"Missing date opened",IF(D131="","Missing shift",IF(K131="","Missing description",IF(M131="","Missing assigned department",IF(AND(Q131="Closed",U131=""),"Closed without resolution",IF(AND(Q131="Closed",NOT(ISNUMBER(V131))),"Closed without close date",IF(AND(ISNUMBER(V131),ISNUMBER(B131),V131&lt;B131),"Close date before open date",IF(AND(S131="Yes",N131=""),"Handoff needs assignment",IF(AND(R131="Yes",Q131&lt;&gt;"Closed",NOT(ISNUMBER(O131))),"Guest follow-up needs due date","OK"))))))))))</f>
        <v/>
      </c>
    </row>
    <row r="132">
      <c r="A132" s="21" t="n"/>
      <c r="B132" s="42" t="n"/>
      <c r="C132" s="23" t="n"/>
      <c r="D132" s="21" t="n"/>
      <c r="E132" s="21" t="n"/>
      <c r="F132" s="21" t="n"/>
      <c r="G132" s="21" t="n"/>
      <c r="H132" s="21" t="n"/>
      <c r="I132" s="21" t="n"/>
      <c r="J132" s="21" t="n"/>
      <c r="K132" s="24" t="n"/>
      <c r="L132" s="24" t="n"/>
      <c r="M132" s="21" t="n"/>
      <c r="N132" s="21" t="n"/>
      <c r="O132" s="42" t="n"/>
      <c r="P132" s="23" t="n"/>
      <c r="Q132" s="21" t="n"/>
      <c r="R132" s="21" t="n"/>
      <c r="S132" s="21" t="n"/>
      <c r="T132" s="43" t="n"/>
      <c r="U132" s="24" t="n"/>
      <c r="V132" s="42" t="n"/>
      <c r="W132" s="23" t="n"/>
      <c r="X132" s="26">
        <f>IF(A132="","",MAX(0,24*(IF(ISNUMBER(V132),V132+IF(ISNUMBER(W132),W132,0),NOW())-(IF(ISNUMBER(B132),B132,TODAY())+IF(ISNUMBER(C132),C132,0)))))</f>
        <v/>
      </c>
      <c r="Y132" s="27">
        <f>IF(A132="","",IF(Q132="Closed","Closed",IF(AND(ISNUMBER(O132),NOW()&gt;O132+IF(ISNUMBER(P132),P132,0)),"Overdue",IF(AND(NOT(ISNUMBER(O132)),X132&gt;'Lists and Settings'!$B$7),"Overdue","On Track"))))</f>
        <v/>
      </c>
      <c r="Z132" s="28">
        <f>IF(A132="","",IF(NOT(ISNUMBER(B132)),"Missing date opened",IF(D132="","Missing shift",IF(K132="","Missing description",IF(M132="","Missing assigned department",IF(AND(Q132="Closed",U132=""),"Closed without resolution",IF(AND(Q132="Closed",NOT(ISNUMBER(V132))),"Closed without close date",IF(AND(ISNUMBER(V132),ISNUMBER(B132),V132&lt;B132),"Close date before open date",IF(AND(S132="Yes",N132=""),"Handoff needs assignment",IF(AND(R132="Yes",Q132&lt;&gt;"Closed",NOT(ISNUMBER(O132))),"Guest follow-up needs due date","OK"))))))))))</f>
        <v/>
      </c>
    </row>
    <row r="133">
      <c r="A133" s="21" t="n"/>
      <c r="B133" s="42" t="n"/>
      <c r="C133" s="23" t="n"/>
      <c r="D133" s="21" t="n"/>
      <c r="E133" s="21" t="n"/>
      <c r="F133" s="21" t="n"/>
      <c r="G133" s="21" t="n"/>
      <c r="H133" s="21" t="n"/>
      <c r="I133" s="21" t="n"/>
      <c r="J133" s="21" t="n"/>
      <c r="K133" s="24" t="n"/>
      <c r="L133" s="24" t="n"/>
      <c r="M133" s="21" t="n"/>
      <c r="N133" s="21" t="n"/>
      <c r="O133" s="42" t="n"/>
      <c r="P133" s="23" t="n"/>
      <c r="Q133" s="21" t="n"/>
      <c r="R133" s="21" t="n"/>
      <c r="S133" s="21" t="n"/>
      <c r="T133" s="43" t="n"/>
      <c r="U133" s="24" t="n"/>
      <c r="V133" s="42" t="n"/>
      <c r="W133" s="23" t="n"/>
      <c r="X133" s="26">
        <f>IF(A133="","",MAX(0,24*(IF(ISNUMBER(V133),V133+IF(ISNUMBER(W133),W133,0),NOW())-(IF(ISNUMBER(B133),B133,TODAY())+IF(ISNUMBER(C133),C133,0)))))</f>
        <v/>
      </c>
      <c r="Y133" s="27">
        <f>IF(A133="","",IF(Q133="Closed","Closed",IF(AND(ISNUMBER(O133),NOW()&gt;O133+IF(ISNUMBER(P133),P133,0)),"Overdue",IF(AND(NOT(ISNUMBER(O133)),X133&gt;'Lists and Settings'!$B$7),"Overdue","On Track"))))</f>
        <v/>
      </c>
      <c r="Z133" s="28">
        <f>IF(A133="","",IF(NOT(ISNUMBER(B133)),"Missing date opened",IF(D133="","Missing shift",IF(K133="","Missing description",IF(M133="","Missing assigned department",IF(AND(Q133="Closed",U133=""),"Closed without resolution",IF(AND(Q133="Closed",NOT(ISNUMBER(V133))),"Closed without close date",IF(AND(ISNUMBER(V133),ISNUMBER(B133),V133&lt;B133),"Close date before open date",IF(AND(S133="Yes",N133=""),"Handoff needs assignment",IF(AND(R133="Yes",Q133&lt;&gt;"Closed",NOT(ISNUMBER(O133))),"Guest follow-up needs due date","OK"))))))))))</f>
        <v/>
      </c>
    </row>
    <row r="134">
      <c r="A134" s="21" t="n"/>
      <c r="B134" s="42" t="n"/>
      <c r="C134" s="23" t="n"/>
      <c r="D134" s="21" t="n"/>
      <c r="E134" s="21" t="n"/>
      <c r="F134" s="21" t="n"/>
      <c r="G134" s="21" t="n"/>
      <c r="H134" s="21" t="n"/>
      <c r="I134" s="21" t="n"/>
      <c r="J134" s="21" t="n"/>
      <c r="K134" s="24" t="n"/>
      <c r="L134" s="24" t="n"/>
      <c r="M134" s="21" t="n"/>
      <c r="N134" s="21" t="n"/>
      <c r="O134" s="42" t="n"/>
      <c r="P134" s="23" t="n"/>
      <c r="Q134" s="21" t="n"/>
      <c r="R134" s="21" t="n"/>
      <c r="S134" s="21" t="n"/>
      <c r="T134" s="43" t="n"/>
      <c r="U134" s="24" t="n"/>
      <c r="V134" s="42" t="n"/>
      <c r="W134" s="23" t="n"/>
      <c r="X134" s="26">
        <f>IF(A134="","",MAX(0,24*(IF(ISNUMBER(V134),V134+IF(ISNUMBER(W134),W134,0),NOW())-(IF(ISNUMBER(B134),B134,TODAY())+IF(ISNUMBER(C134),C134,0)))))</f>
        <v/>
      </c>
      <c r="Y134" s="27">
        <f>IF(A134="","",IF(Q134="Closed","Closed",IF(AND(ISNUMBER(O134),NOW()&gt;O134+IF(ISNUMBER(P134),P134,0)),"Overdue",IF(AND(NOT(ISNUMBER(O134)),X134&gt;'Lists and Settings'!$B$7),"Overdue","On Track"))))</f>
        <v/>
      </c>
      <c r="Z134" s="28">
        <f>IF(A134="","",IF(NOT(ISNUMBER(B134)),"Missing date opened",IF(D134="","Missing shift",IF(K134="","Missing description",IF(M134="","Missing assigned department",IF(AND(Q134="Closed",U134=""),"Closed without resolution",IF(AND(Q134="Closed",NOT(ISNUMBER(V134))),"Closed without close date",IF(AND(ISNUMBER(V134),ISNUMBER(B134),V134&lt;B134),"Close date before open date",IF(AND(S134="Yes",N134=""),"Handoff needs assignment",IF(AND(R134="Yes",Q134&lt;&gt;"Closed",NOT(ISNUMBER(O134))),"Guest follow-up needs due date","OK"))))))))))</f>
        <v/>
      </c>
    </row>
    <row r="135">
      <c r="A135" s="21" t="n"/>
      <c r="B135" s="42" t="n"/>
      <c r="C135" s="23" t="n"/>
      <c r="D135" s="21" t="n"/>
      <c r="E135" s="21" t="n"/>
      <c r="F135" s="21" t="n"/>
      <c r="G135" s="21" t="n"/>
      <c r="H135" s="21" t="n"/>
      <c r="I135" s="21" t="n"/>
      <c r="J135" s="21" t="n"/>
      <c r="K135" s="24" t="n"/>
      <c r="L135" s="24" t="n"/>
      <c r="M135" s="21" t="n"/>
      <c r="N135" s="21" t="n"/>
      <c r="O135" s="42" t="n"/>
      <c r="P135" s="23" t="n"/>
      <c r="Q135" s="21" t="n"/>
      <c r="R135" s="21" t="n"/>
      <c r="S135" s="21" t="n"/>
      <c r="T135" s="43" t="n"/>
      <c r="U135" s="24" t="n"/>
      <c r="V135" s="42" t="n"/>
      <c r="W135" s="23" t="n"/>
      <c r="X135" s="26">
        <f>IF(A135="","",MAX(0,24*(IF(ISNUMBER(V135),V135+IF(ISNUMBER(W135),W135,0),NOW())-(IF(ISNUMBER(B135),B135,TODAY())+IF(ISNUMBER(C135),C135,0)))))</f>
        <v/>
      </c>
      <c r="Y135" s="27">
        <f>IF(A135="","",IF(Q135="Closed","Closed",IF(AND(ISNUMBER(O135),NOW()&gt;O135+IF(ISNUMBER(P135),P135,0)),"Overdue",IF(AND(NOT(ISNUMBER(O135)),X135&gt;'Lists and Settings'!$B$7),"Overdue","On Track"))))</f>
        <v/>
      </c>
      <c r="Z135" s="28">
        <f>IF(A135="","",IF(NOT(ISNUMBER(B135)),"Missing date opened",IF(D135="","Missing shift",IF(K135="","Missing description",IF(M135="","Missing assigned department",IF(AND(Q135="Closed",U135=""),"Closed without resolution",IF(AND(Q135="Closed",NOT(ISNUMBER(V135))),"Closed without close date",IF(AND(ISNUMBER(V135),ISNUMBER(B135),V135&lt;B135),"Close date before open date",IF(AND(S135="Yes",N135=""),"Handoff needs assignment",IF(AND(R135="Yes",Q135&lt;&gt;"Closed",NOT(ISNUMBER(O135))),"Guest follow-up needs due date","OK"))))))))))</f>
        <v/>
      </c>
    </row>
    <row r="136">
      <c r="A136" s="21" t="n"/>
      <c r="B136" s="42" t="n"/>
      <c r="C136" s="23" t="n"/>
      <c r="D136" s="21" t="n"/>
      <c r="E136" s="21" t="n"/>
      <c r="F136" s="21" t="n"/>
      <c r="G136" s="21" t="n"/>
      <c r="H136" s="21" t="n"/>
      <c r="I136" s="21" t="n"/>
      <c r="J136" s="21" t="n"/>
      <c r="K136" s="24" t="n"/>
      <c r="L136" s="24" t="n"/>
      <c r="M136" s="21" t="n"/>
      <c r="N136" s="21" t="n"/>
      <c r="O136" s="42" t="n"/>
      <c r="P136" s="23" t="n"/>
      <c r="Q136" s="21" t="n"/>
      <c r="R136" s="21" t="n"/>
      <c r="S136" s="21" t="n"/>
      <c r="T136" s="43" t="n"/>
      <c r="U136" s="24" t="n"/>
      <c r="V136" s="42" t="n"/>
      <c r="W136" s="23" t="n"/>
      <c r="X136" s="26">
        <f>IF(A136="","",MAX(0,24*(IF(ISNUMBER(V136),V136+IF(ISNUMBER(W136),W136,0),NOW())-(IF(ISNUMBER(B136),B136,TODAY())+IF(ISNUMBER(C136),C136,0)))))</f>
        <v/>
      </c>
      <c r="Y136" s="27">
        <f>IF(A136="","",IF(Q136="Closed","Closed",IF(AND(ISNUMBER(O136),NOW()&gt;O136+IF(ISNUMBER(P136),P136,0)),"Overdue",IF(AND(NOT(ISNUMBER(O136)),X136&gt;'Lists and Settings'!$B$7),"Overdue","On Track"))))</f>
        <v/>
      </c>
      <c r="Z136" s="28">
        <f>IF(A136="","",IF(NOT(ISNUMBER(B136)),"Missing date opened",IF(D136="","Missing shift",IF(K136="","Missing description",IF(M136="","Missing assigned department",IF(AND(Q136="Closed",U136=""),"Closed without resolution",IF(AND(Q136="Closed",NOT(ISNUMBER(V136))),"Closed without close date",IF(AND(ISNUMBER(V136),ISNUMBER(B136),V136&lt;B136),"Close date before open date",IF(AND(S136="Yes",N136=""),"Handoff needs assignment",IF(AND(R136="Yes",Q136&lt;&gt;"Closed",NOT(ISNUMBER(O136))),"Guest follow-up needs due date","OK"))))))))))</f>
        <v/>
      </c>
    </row>
    <row r="137">
      <c r="A137" s="21" t="n"/>
      <c r="B137" s="42" t="n"/>
      <c r="C137" s="23" t="n"/>
      <c r="D137" s="21" t="n"/>
      <c r="E137" s="21" t="n"/>
      <c r="F137" s="21" t="n"/>
      <c r="G137" s="21" t="n"/>
      <c r="H137" s="21" t="n"/>
      <c r="I137" s="21" t="n"/>
      <c r="J137" s="21" t="n"/>
      <c r="K137" s="24" t="n"/>
      <c r="L137" s="24" t="n"/>
      <c r="M137" s="21" t="n"/>
      <c r="N137" s="21" t="n"/>
      <c r="O137" s="42" t="n"/>
      <c r="P137" s="23" t="n"/>
      <c r="Q137" s="21" t="n"/>
      <c r="R137" s="21" t="n"/>
      <c r="S137" s="21" t="n"/>
      <c r="T137" s="43" t="n"/>
      <c r="U137" s="24" t="n"/>
      <c r="V137" s="42" t="n"/>
      <c r="W137" s="23" t="n"/>
      <c r="X137" s="26">
        <f>IF(A137="","",MAX(0,24*(IF(ISNUMBER(V137),V137+IF(ISNUMBER(W137),W137,0),NOW())-(IF(ISNUMBER(B137),B137,TODAY())+IF(ISNUMBER(C137),C137,0)))))</f>
        <v/>
      </c>
      <c r="Y137" s="27">
        <f>IF(A137="","",IF(Q137="Closed","Closed",IF(AND(ISNUMBER(O137),NOW()&gt;O137+IF(ISNUMBER(P137),P137,0)),"Overdue",IF(AND(NOT(ISNUMBER(O137)),X137&gt;'Lists and Settings'!$B$7),"Overdue","On Track"))))</f>
        <v/>
      </c>
      <c r="Z137" s="28">
        <f>IF(A137="","",IF(NOT(ISNUMBER(B137)),"Missing date opened",IF(D137="","Missing shift",IF(K137="","Missing description",IF(M137="","Missing assigned department",IF(AND(Q137="Closed",U137=""),"Closed without resolution",IF(AND(Q137="Closed",NOT(ISNUMBER(V137))),"Closed without close date",IF(AND(ISNUMBER(V137),ISNUMBER(B137),V137&lt;B137),"Close date before open date",IF(AND(S137="Yes",N137=""),"Handoff needs assignment",IF(AND(R137="Yes",Q137&lt;&gt;"Closed",NOT(ISNUMBER(O137))),"Guest follow-up needs due date","OK"))))))))))</f>
        <v/>
      </c>
    </row>
    <row r="138">
      <c r="A138" s="21" t="n"/>
      <c r="B138" s="42" t="n"/>
      <c r="C138" s="23" t="n"/>
      <c r="D138" s="21" t="n"/>
      <c r="E138" s="21" t="n"/>
      <c r="F138" s="21" t="n"/>
      <c r="G138" s="21" t="n"/>
      <c r="H138" s="21" t="n"/>
      <c r="I138" s="21" t="n"/>
      <c r="J138" s="21" t="n"/>
      <c r="K138" s="24" t="n"/>
      <c r="L138" s="24" t="n"/>
      <c r="M138" s="21" t="n"/>
      <c r="N138" s="21" t="n"/>
      <c r="O138" s="42" t="n"/>
      <c r="P138" s="23" t="n"/>
      <c r="Q138" s="21" t="n"/>
      <c r="R138" s="21" t="n"/>
      <c r="S138" s="21" t="n"/>
      <c r="T138" s="43" t="n"/>
      <c r="U138" s="24" t="n"/>
      <c r="V138" s="42" t="n"/>
      <c r="W138" s="23" t="n"/>
      <c r="X138" s="26">
        <f>IF(A138="","",MAX(0,24*(IF(ISNUMBER(V138),V138+IF(ISNUMBER(W138),W138,0),NOW())-(IF(ISNUMBER(B138),B138,TODAY())+IF(ISNUMBER(C138),C138,0)))))</f>
        <v/>
      </c>
      <c r="Y138" s="27">
        <f>IF(A138="","",IF(Q138="Closed","Closed",IF(AND(ISNUMBER(O138),NOW()&gt;O138+IF(ISNUMBER(P138),P138,0)),"Overdue",IF(AND(NOT(ISNUMBER(O138)),X138&gt;'Lists and Settings'!$B$7),"Overdue","On Track"))))</f>
        <v/>
      </c>
      <c r="Z138" s="28">
        <f>IF(A138="","",IF(NOT(ISNUMBER(B138)),"Missing date opened",IF(D138="","Missing shift",IF(K138="","Missing description",IF(M138="","Missing assigned department",IF(AND(Q138="Closed",U138=""),"Closed without resolution",IF(AND(Q138="Closed",NOT(ISNUMBER(V138))),"Closed without close date",IF(AND(ISNUMBER(V138),ISNUMBER(B138),V138&lt;B138),"Close date before open date",IF(AND(S138="Yes",N138=""),"Handoff needs assignment",IF(AND(R138="Yes",Q138&lt;&gt;"Closed",NOT(ISNUMBER(O138))),"Guest follow-up needs due date","OK"))))))))))</f>
        <v/>
      </c>
    </row>
    <row r="139">
      <c r="A139" s="21" t="n"/>
      <c r="B139" s="42" t="n"/>
      <c r="C139" s="23" t="n"/>
      <c r="D139" s="21" t="n"/>
      <c r="E139" s="21" t="n"/>
      <c r="F139" s="21" t="n"/>
      <c r="G139" s="21" t="n"/>
      <c r="H139" s="21" t="n"/>
      <c r="I139" s="21" t="n"/>
      <c r="J139" s="21" t="n"/>
      <c r="K139" s="24" t="n"/>
      <c r="L139" s="24" t="n"/>
      <c r="M139" s="21" t="n"/>
      <c r="N139" s="21" t="n"/>
      <c r="O139" s="42" t="n"/>
      <c r="P139" s="23" t="n"/>
      <c r="Q139" s="21" t="n"/>
      <c r="R139" s="21" t="n"/>
      <c r="S139" s="21" t="n"/>
      <c r="T139" s="43" t="n"/>
      <c r="U139" s="24" t="n"/>
      <c r="V139" s="42" t="n"/>
      <c r="W139" s="23" t="n"/>
      <c r="X139" s="26">
        <f>IF(A139="","",MAX(0,24*(IF(ISNUMBER(V139),V139+IF(ISNUMBER(W139),W139,0),NOW())-(IF(ISNUMBER(B139),B139,TODAY())+IF(ISNUMBER(C139),C139,0)))))</f>
        <v/>
      </c>
      <c r="Y139" s="27">
        <f>IF(A139="","",IF(Q139="Closed","Closed",IF(AND(ISNUMBER(O139),NOW()&gt;O139+IF(ISNUMBER(P139),P139,0)),"Overdue",IF(AND(NOT(ISNUMBER(O139)),X139&gt;'Lists and Settings'!$B$7),"Overdue","On Track"))))</f>
        <v/>
      </c>
      <c r="Z139" s="28">
        <f>IF(A139="","",IF(NOT(ISNUMBER(B139)),"Missing date opened",IF(D139="","Missing shift",IF(K139="","Missing description",IF(M139="","Missing assigned department",IF(AND(Q139="Closed",U139=""),"Closed without resolution",IF(AND(Q139="Closed",NOT(ISNUMBER(V139))),"Closed without close date",IF(AND(ISNUMBER(V139),ISNUMBER(B139),V139&lt;B139),"Close date before open date",IF(AND(S139="Yes",N139=""),"Handoff needs assignment",IF(AND(R139="Yes",Q139&lt;&gt;"Closed",NOT(ISNUMBER(O139))),"Guest follow-up needs due date","OK"))))))))))</f>
        <v/>
      </c>
    </row>
    <row r="140">
      <c r="A140" s="21" t="n"/>
      <c r="B140" s="42" t="n"/>
      <c r="C140" s="23" t="n"/>
      <c r="D140" s="21" t="n"/>
      <c r="E140" s="21" t="n"/>
      <c r="F140" s="21" t="n"/>
      <c r="G140" s="21" t="n"/>
      <c r="H140" s="21" t="n"/>
      <c r="I140" s="21" t="n"/>
      <c r="J140" s="21" t="n"/>
      <c r="K140" s="24" t="n"/>
      <c r="L140" s="24" t="n"/>
      <c r="M140" s="21" t="n"/>
      <c r="N140" s="21" t="n"/>
      <c r="O140" s="42" t="n"/>
      <c r="P140" s="23" t="n"/>
      <c r="Q140" s="21" t="n"/>
      <c r="R140" s="21" t="n"/>
      <c r="S140" s="21" t="n"/>
      <c r="T140" s="43" t="n"/>
      <c r="U140" s="24" t="n"/>
      <c r="V140" s="42" t="n"/>
      <c r="W140" s="23" t="n"/>
      <c r="X140" s="26">
        <f>IF(A140="","",MAX(0,24*(IF(ISNUMBER(V140),V140+IF(ISNUMBER(W140),W140,0),NOW())-(IF(ISNUMBER(B140),B140,TODAY())+IF(ISNUMBER(C140),C140,0)))))</f>
        <v/>
      </c>
      <c r="Y140" s="27">
        <f>IF(A140="","",IF(Q140="Closed","Closed",IF(AND(ISNUMBER(O140),NOW()&gt;O140+IF(ISNUMBER(P140),P140,0)),"Overdue",IF(AND(NOT(ISNUMBER(O140)),X140&gt;'Lists and Settings'!$B$7),"Overdue","On Track"))))</f>
        <v/>
      </c>
      <c r="Z140" s="28">
        <f>IF(A140="","",IF(NOT(ISNUMBER(B140)),"Missing date opened",IF(D140="","Missing shift",IF(K140="","Missing description",IF(M140="","Missing assigned department",IF(AND(Q140="Closed",U140=""),"Closed without resolution",IF(AND(Q140="Closed",NOT(ISNUMBER(V140))),"Closed without close date",IF(AND(ISNUMBER(V140),ISNUMBER(B140),V140&lt;B140),"Close date before open date",IF(AND(S140="Yes",N140=""),"Handoff needs assignment",IF(AND(R140="Yes",Q140&lt;&gt;"Closed",NOT(ISNUMBER(O140))),"Guest follow-up needs due date","OK"))))))))))</f>
        <v/>
      </c>
    </row>
    <row r="141">
      <c r="A141" s="21" t="n"/>
      <c r="B141" s="42" t="n"/>
      <c r="C141" s="23" t="n"/>
      <c r="D141" s="21" t="n"/>
      <c r="E141" s="21" t="n"/>
      <c r="F141" s="21" t="n"/>
      <c r="G141" s="21" t="n"/>
      <c r="H141" s="21" t="n"/>
      <c r="I141" s="21" t="n"/>
      <c r="J141" s="21" t="n"/>
      <c r="K141" s="24" t="n"/>
      <c r="L141" s="24" t="n"/>
      <c r="M141" s="21" t="n"/>
      <c r="N141" s="21" t="n"/>
      <c r="O141" s="42" t="n"/>
      <c r="P141" s="23" t="n"/>
      <c r="Q141" s="21" t="n"/>
      <c r="R141" s="21" t="n"/>
      <c r="S141" s="21" t="n"/>
      <c r="T141" s="43" t="n"/>
      <c r="U141" s="24" t="n"/>
      <c r="V141" s="42" t="n"/>
      <c r="W141" s="23" t="n"/>
      <c r="X141" s="26">
        <f>IF(A141="","",MAX(0,24*(IF(ISNUMBER(V141),V141+IF(ISNUMBER(W141),W141,0),NOW())-(IF(ISNUMBER(B141),B141,TODAY())+IF(ISNUMBER(C141),C141,0)))))</f>
        <v/>
      </c>
      <c r="Y141" s="27">
        <f>IF(A141="","",IF(Q141="Closed","Closed",IF(AND(ISNUMBER(O141),NOW()&gt;O141+IF(ISNUMBER(P141),P141,0)),"Overdue",IF(AND(NOT(ISNUMBER(O141)),X141&gt;'Lists and Settings'!$B$7),"Overdue","On Track"))))</f>
        <v/>
      </c>
      <c r="Z141" s="28">
        <f>IF(A141="","",IF(NOT(ISNUMBER(B141)),"Missing date opened",IF(D141="","Missing shift",IF(K141="","Missing description",IF(M141="","Missing assigned department",IF(AND(Q141="Closed",U141=""),"Closed without resolution",IF(AND(Q141="Closed",NOT(ISNUMBER(V141))),"Closed without close date",IF(AND(ISNUMBER(V141),ISNUMBER(B141),V141&lt;B141),"Close date before open date",IF(AND(S141="Yes",N141=""),"Handoff needs assignment",IF(AND(R141="Yes",Q141&lt;&gt;"Closed",NOT(ISNUMBER(O141))),"Guest follow-up needs due date","OK"))))))))))</f>
        <v/>
      </c>
    </row>
    <row r="142">
      <c r="A142" s="21" t="n"/>
      <c r="B142" s="42" t="n"/>
      <c r="C142" s="23" t="n"/>
      <c r="D142" s="21" t="n"/>
      <c r="E142" s="21" t="n"/>
      <c r="F142" s="21" t="n"/>
      <c r="G142" s="21" t="n"/>
      <c r="H142" s="21" t="n"/>
      <c r="I142" s="21" t="n"/>
      <c r="J142" s="21" t="n"/>
      <c r="K142" s="24" t="n"/>
      <c r="L142" s="24" t="n"/>
      <c r="M142" s="21" t="n"/>
      <c r="N142" s="21" t="n"/>
      <c r="O142" s="42" t="n"/>
      <c r="P142" s="23" t="n"/>
      <c r="Q142" s="21" t="n"/>
      <c r="R142" s="21" t="n"/>
      <c r="S142" s="21" t="n"/>
      <c r="T142" s="43" t="n"/>
      <c r="U142" s="24" t="n"/>
      <c r="V142" s="42" t="n"/>
      <c r="W142" s="23" t="n"/>
      <c r="X142" s="26">
        <f>IF(A142="","",MAX(0,24*(IF(ISNUMBER(V142),V142+IF(ISNUMBER(W142),W142,0),NOW())-(IF(ISNUMBER(B142),B142,TODAY())+IF(ISNUMBER(C142),C142,0)))))</f>
        <v/>
      </c>
      <c r="Y142" s="27">
        <f>IF(A142="","",IF(Q142="Closed","Closed",IF(AND(ISNUMBER(O142),NOW()&gt;O142+IF(ISNUMBER(P142),P142,0)),"Overdue",IF(AND(NOT(ISNUMBER(O142)),X142&gt;'Lists and Settings'!$B$7),"Overdue","On Track"))))</f>
        <v/>
      </c>
      <c r="Z142" s="28">
        <f>IF(A142="","",IF(NOT(ISNUMBER(B142)),"Missing date opened",IF(D142="","Missing shift",IF(K142="","Missing description",IF(M142="","Missing assigned department",IF(AND(Q142="Closed",U142=""),"Closed without resolution",IF(AND(Q142="Closed",NOT(ISNUMBER(V142))),"Closed without close date",IF(AND(ISNUMBER(V142),ISNUMBER(B142),V142&lt;B142),"Close date before open date",IF(AND(S142="Yes",N142=""),"Handoff needs assignment",IF(AND(R142="Yes",Q142&lt;&gt;"Closed",NOT(ISNUMBER(O142))),"Guest follow-up needs due date","OK"))))))))))</f>
        <v/>
      </c>
    </row>
    <row r="143">
      <c r="A143" s="21" t="n"/>
      <c r="B143" s="42" t="n"/>
      <c r="C143" s="23" t="n"/>
      <c r="D143" s="21" t="n"/>
      <c r="E143" s="21" t="n"/>
      <c r="F143" s="21" t="n"/>
      <c r="G143" s="21" t="n"/>
      <c r="H143" s="21" t="n"/>
      <c r="I143" s="21" t="n"/>
      <c r="J143" s="21" t="n"/>
      <c r="K143" s="24" t="n"/>
      <c r="L143" s="24" t="n"/>
      <c r="M143" s="21" t="n"/>
      <c r="N143" s="21" t="n"/>
      <c r="O143" s="42" t="n"/>
      <c r="P143" s="23" t="n"/>
      <c r="Q143" s="21" t="n"/>
      <c r="R143" s="21" t="n"/>
      <c r="S143" s="21" t="n"/>
      <c r="T143" s="43" t="n"/>
      <c r="U143" s="24" t="n"/>
      <c r="V143" s="42" t="n"/>
      <c r="W143" s="23" t="n"/>
      <c r="X143" s="26">
        <f>IF(A143="","",MAX(0,24*(IF(ISNUMBER(V143),V143+IF(ISNUMBER(W143),W143,0),NOW())-(IF(ISNUMBER(B143),B143,TODAY())+IF(ISNUMBER(C143),C143,0)))))</f>
        <v/>
      </c>
      <c r="Y143" s="27">
        <f>IF(A143="","",IF(Q143="Closed","Closed",IF(AND(ISNUMBER(O143),NOW()&gt;O143+IF(ISNUMBER(P143),P143,0)),"Overdue",IF(AND(NOT(ISNUMBER(O143)),X143&gt;'Lists and Settings'!$B$7),"Overdue","On Track"))))</f>
        <v/>
      </c>
      <c r="Z143" s="28">
        <f>IF(A143="","",IF(NOT(ISNUMBER(B143)),"Missing date opened",IF(D143="","Missing shift",IF(K143="","Missing description",IF(M143="","Missing assigned department",IF(AND(Q143="Closed",U143=""),"Closed without resolution",IF(AND(Q143="Closed",NOT(ISNUMBER(V143))),"Closed without close date",IF(AND(ISNUMBER(V143),ISNUMBER(B143),V143&lt;B143),"Close date before open date",IF(AND(S143="Yes",N143=""),"Handoff needs assignment",IF(AND(R143="Yes",Q143&lt;&gt;"Closed",NOT(ISNUMBER(O143))),"Guest follow-up needs due date","OK"))))))))))</f>
        <v/>
      </c>
    </row>
    <row r="144">
      <c r="A144" s="21" t="n"/>
      <c r="B144" s="42" t="n"/>
      <c r="C144" s="23" t="n"/>
      <c r="D144" s="21" t="n"/>
      <c r="E144" s="21" t="n"/>
      <c r="F144" s="21" t="n"/>
      <c r="G144" s="21" t="n"/>
      <c r="H144" s="21" t="n"/>
      <c r="I144" s="21" t="n"/>
      <c r="J144" s="21" t="n"/>
      <c r="K144" s="24" t="n"/>
      <c r="L144" s="24" t="n"/>
      <c r="M144" s="21" t="n"/>
      <c r="N144" s="21" t="n"/>
      <c r="O144" s="42" t="n"/>
      <c r="P144" s="23" t="n"/>
      <c r="Q144" s="21" t="n"/>
      <c r="R144" s="21" t="n"/>
      <c r="S144" s="21" t="n"/>
      <c r="T144" s="43" t="n"/>
      <c r="U144" s="24" t="n"/>
      <c r="V144" s="42" t="n"/>
      <c r="W144" s="23" t="n"/>
      <c r="X144" s="26">
        <f>IF(A144="","",MAX(0,24*(IF(ISNUMBER(V144),V144+IF(ISNUMBER(W144),W144,0),NOW())-(IF(ISNUMBER(B144),B144,TODAY())+IF(ISNUMBER(C144),C144,0)))))</f>
        <v/>
      </c>
      <c r="Y144" s="27">
        <f>IF(A144="","",IF(Q144="Closed","Closed",IF(AND(ISNUMBER(O144),NOW()&gt;O144+IF(ISNUMBER(P144),P144,0)),"Overdue",IF(AND(NOT(ISNUMBER(O144)),X144&gt;'Lists and Settings'!$B$7),"Overdue","On Track"))))</f>
        <v/>
      </c>
      <c r="Z144" s="28">
        <f>IF(A144="","",IF(NOT(ISNUMBER(B144)),"Missing date opened",IF(D144="","Missing shift",IF(K144="","Missing description",IF(M144="","Missing assigned department",IF(AND(Q144="Closed",U144=""),"Closed without resolution",IF(AND(Q144="Closed",NOT(ISNUMBER(V144))),"Closed without close date",IF(AND(ISNUMBER(V144),ISNUMBER(B144),V144&lt;B144),"Close date before open date",IF(AND(S144="Yes",N144=""),"Handoff needs assignment",IF(AND(R144="Yes",Q144&lt;&gt;"Closed",NOT(ISNUMBER(O144))),"Guest follow-up needs due date","OK"))))))))))</f>
        <v/>
      </c>
    </row>
    <row r="145">
      <c r="A145" s="21" t="n"/>
      <c r="B145" s="42" t="n"/>
      <c r="C145" s="23" t="n"/>
      <c r="D145" s="21" t="n"/>
      <c r="E145" s="21" t="n"/>
      <c r="F145" s="21" t="n"/>
      <c r="G145" s="21" t="n"/>
      <c r="H145" s="21" t="n"/>
      <c r="I145" s="21" t="n"/>
      <c r="J145" s="21" t="n"/>
      <c r="K145" s="24" t="n"/>
      <c r="L145" s="24" t="n"/>
      <c r="M145" s="21" t="n"/>
      <c r="N145" s="21" t="n"/>
      <c r="O145" s="42" t="n"/>
      <c r="P145" s="23" t="n"/>
      <c r="Q145" s="21" t="n"/>
      <c r="R145" s="21" t="n"/>
      <c r="S145" s="21" t="n"/>
      <c r="T145" s="43" t="n"/>
      <c r="U145" s="24" t="n"/>
      <c r="V145" s="42" t="n"/>
      <c r="W145" s="23" t="n"/>
      <c r="X145" s="26">
        <f>IF(A145="","",MAX(0,24*(IF(ISNUMBER(V145),V145+IF(ISNUMBER(W145),W145,0),NOW())-(IF(ISNUMBER(B145),B145,TODAY())+IF(ISNUMBER(C145),C145,0)))))</f>
        <v/>
      </c>
      <c r="Y145" s="27">
        <f>IF(A145="","",IF(Q145="Closed","Closed",IF(AND(ISNUMBER(O145),NOW()&gt;O145+IF(ISNUMBER(P145),P145,0)),"Overdue",IF(AND(NOT(ISNUMBER(O145)),X145&gt;'Lists and Settings'!$B$7),"Overdue","On Track"))))</f>
        <v/>
      </c>
      <c r="Z145" s="28">
        <f>IF(A145="","",IF(NOT(ISNUMBER(B145)),"Missing date opened",IF(D145="","Missing shift",IF(K145="","Missing description",IF(M145="","Missing assigned department",IF(AND(Q145="Closed",U145=""),"Closed without resolution",IF(AND(Q145="Closed",NOT(ISNUMBER(V145))),"Closed without close date",IF(AND(ISNUMBER(V145),ISNUMBER(B145),V145&lt;B145),"Close date before open date",IF(AND(S145="Yes",N145=""),"Handoff needs assignment",IF(AND(R145="Yes",Q145&lt;&gt;"Closed",NOT(ISNUMBER(O145))),"Guest follow-up needs due date","OK"))))))))))</f>
        <v/>
      </c>
    </row>
    <row r="146">
      <c r="A146" s="21" t="n"/>
      <c r="B146" s="42" t="n"/>
      <c r="C146" s="23" t="n"/>
      <c r="D146" s="21" t="n"/>
      <c r="E146" s="21" t="n"/>
      <c r="F146" s="21" t="n"/>
      <c r="G146" s="21" t="n"/>
      <c r="H146" s="21" t="n"/>
      <c r="I146" s="21" t="n"/>
      <c r="J146" s="21" t="n"/>
      <c r="K146" s="24" t="n"/>
      <c r="L146" s="24" t="n"/>
      <c r="M146" s="21" t="n"/>
      <c r="N146" s="21" t="n"/>
      <c r="O146" s="42" t="n"/>
      <c r="P146" s="23" t="n"/>
      <c r="Q146" s="21" t="n"/>
      <c r="R146" s="21" t="n"/>
      <c r="S146" s="21" t="n"/>
      <c r="T146" s="43" t="n"/>
      <c r="U146" s="24" t="n"/>
      <c r="V146" s="42" t="n"/>
      <c r="W146" s="23" t="n"/>
      <c r="X146" s="26">
        <f>IF(A146="","",MAX(0,24*(IF(ISNUMBER(V146),V146+IF(ISNUMBER(W146),W146,0),NOW())-(IF(ISNUMBER(B146),B146,TODAY())+IF(ISNUMBER(C146),C146,0)))))</f>
        <v/>
      </c>
      <c r="Y146" s="27">
        <f>IF(A146="","",IF(Q146="Closed","Closed",IF(AND(ISNUMBER(O146),NOW()&gt;O146+IF(ISNUMBER(P146),P146,0)),"Overdue",IF(AND(NOT(ISNUMBER(O146)),X146&gt;'Lists and Settings'!$B$7),"Overdue","On Track"))))</f>
        <v/>
      </c>
      <c r="Z146" s="28">
        <f>IF(A146="","",IF(NOT(ISNUMBER(B146)),"Missing date opened",IF(D146="","Missing shift",IF(K146="","Missing description",IF(M146="","Missing assigned department",IF(AND(Q146="Closed",U146=""),"Closed without resolution",IF(AND(Q146="Closed",NOT(ISNUMBER(V146))),"Closed without close date",IF(AND(ISNUMBER(V146),ISNUMBER(B146),V146&lt;B146),"Close date before open date",IF(AND(S146="Yes",N146=""),"Handoff needs assignment",IF(AND(R146="Yes",Q146&lt;&gt;"Closed",NOT(ISNUMBER(O146))),"Guest follow-up needs due date","OK"))))))))))</f>
        <v/>
      </c>
    </row>
    <row r="147">
      <c r="A147" s="21" t="n"/>
      <c r="B147" s="42" t="n"/>
      <c r="C147" s="23" t="n"/>
      <c r="D147" s="21" t="n"/>
      <c r="E147" s="21" t="n"/>
      <c r="F147" s="21" t="n"/>
      <c r="G147" s="21" t="n"/>
      <c r="H147" s="21" t="n"/>
      <c r="I147" s="21" t="n"/>
      <c r="J147" s="21" t="n"/>
      <c r="K147" s="24" t="n"/>
      <c r="L147" s="24" t="n"/>
      <c r="M147" s="21" t="n"/>
      <c r="N147" s="21" t="n"/>
      <c r="O147" s="42" t="n"/>
      <c r="P147" s="23" t="n"/>
      <c r="Q147" s="21" t="n"/>
      <c r="R147" s="21" t="n"/>
      <c r="S147" s="21" t="n"/>
      <c r="T147" s="43" t="n"/>
      <c r="U147" s="24" t="n"/>
      <c r="V147" s="42" t="n"/>
      <c r="W147" s="23" t="n"/>
      <c r="X147" s="26">
        <f>IF(A147="","",MAX(0,24*(IF(ISNUMBER(V147),V147+IF(ISNUMBER(W147),W147,0),NOW())-(IF(ISNUMBER(B147),B147,TODAY())+IF(ISNUMBER(C147),C147,0)))))</f>
        <v/>
      </c>
      <c r="Y147" s="27">
        <f>IF(A147="","",IF(Q147="Closed","Closed",IF(AND(ISNUMBER(O147),NOW()&gt;O147+IF(ISNUMBER(P147),P147,0)),"Overdue",IF(AND(NOT(ISNUMBER(O147)),X147&gt;'Lists and Settings'!$B$7),"Overdue","On Track"))))</f>
        <v/>
      </c>
      <c r="Z147" s="28">
        <f>IF(A147="","",IF(NOT(ISNUMBER(B147)),"Missing date opened",IF(D147="","Missing shift",IF(K147="","Missing description",IF(M147="","Missing assigned department",IF(AND(Q147="Closed",U147=""),"Closed without resolution",IF(AND(Q147="Closed",NOT(ISNUMBER(V147))),"Closed without close date",IF(AND(ISNUMBER(V147),ISNUMBER(B147),V147&lt;B147),"Close date before open date",IF(AND(S147="Yes",N147=""),"Handoff needs assignment",IF(AND(R147="Yes",Q147&lt;&gt;"Closed",NOT(ISNUMBER(O147))),"Guest follow-up needs due date","OK"))))))))))</f>
        <v/>
      </c>
    </row>
    <row r="148">
      <c r="A148" s="21" t="n"/>
      <c r="B148" s="42" t="n"/>
      <c r="C148" s="23" t="n"/>
      <c r="D148" s="21" t="n"/>
      <c r="E148" s="21" t="n"/>
      <c r="F148" s="21" t="n"/>
      <c r="G148" s="21" t="n"/>
      <c r="H148" s="21" t="n"/>
      <c r="I148" s="21" t="n"/>
      <c r="J148" s="21" t="n"/>
      <c r="K148" s="24" t="n"/>
      <c r="L148" s="24" t="n"/>
      <c r="M148" s="21" t="n"/>
      <c r="N148" s="21" t="n"/>
      <c r="O148" s="42" t="n"/>
      <c r="P148" s="23" t="n"/>
      <c r="Q148" s="21" t="n"/>
      <c r="R148" s="21" t="n"/>
      <c r="S148" s="21" t="n"/>
      <c r="T148" s="43" t="n"/>
      <c r="U148" s="24" t="n"/>
      <c r="V148" s="42" t="n"/>
      <c r="W148" s="23" t="n"/>
      <c r="X148" s="26">
        <f>IF(A148="","",MAX(0,24*(IF(ISNUMBER(V148),V148+IF(ISNUMBER(W148),W148,0),NOW())-(IF(ISNUMBER(B148),B148,TODAY())+IF(ISNUMBER(C148),C148,0)))))</f>
        <v/>
      </c>
      <c r="Y148" s="27">
        <f>IF(A148="","",IF(Q148="Closed","Closed",IF(AND(ISNUMBER(O148),NOW()&gt;O148+IF(ISNUMBER(P148),P148,0)),"Overdue",IF(AND(NOT(ISNUMBER(O148)),X148&gt;'Lists and Settings'!$B$7),"Overdue","On Track"))))</f>
        <v/>
      </c>
      <c r="Z148" s="28">
        <f>IF(A148="","",IF(NOT(ISNUMBER(B148)),"Missing date opened",IF(D148="","Missing shift",IF(K148="","Missing description",IF(M148="","Missing assigned department",IF(AND(Q148="Closed",U148=""),"Closed without resolution",IF(AND(Q148="Closed",NOT(ISNUMBER(V148))),"Closed without close date",IF(AND(ISNUMBER(V148),ISNUMBER(B148),V148&lt;B148),"Close date before open date",IF(AND(S148="Yes",N148=""),"Handoff needs assignment",IF(AND(R148="Yes",Q148&lt;&gt;"Closed",NOT(ISNUMBER(O148))),"Guest follow-up needs due date","OK"))))))))))</f>
        <v/>
      </c>
    </row>
    <row r="149">
      <c r="A149" s="21" t="n"/>
      <c r="B149" s="42" t="n"/>
      <c r="C149" s="23" t="n"/>
      <c r="D149" s="21" t="n"/>
      <c r="E149" s="21" t="n"/>
      <c r="F149" s="21" t="n"/>
      <c r="G149" s="21" t="n"/>
      <c r="H149" s="21" t="n"/>
      <c r="I149" s="21" t="n"/>
      <c r="J149" s="21" t="n"/>
      <c r="K149" s="24" t="n"/>
      <c r="L149" s="24" t="n"/>
      <c r="M149" s="21" t="n"/>
      <c r="N149" s="21" t="n"/>
      <c r="O149" s="42" t="n"/>
      <c r="P149" s="23" t="n"/>
      <c r="Q149" s="21" t="n"/>
      <c r="R149" s="21" t="n"/>
      <c r="S149" s="21" t="n"/>
      <c r="T149" s="43" t="n"/>
      <c r="U149" s="24" t="n"/>
      <c r="V149" s="42" t="n"/>
      <c r="W149" s="23" t="n"/>
      <c r="X149" s="26">
        <f>IF(A149="","",MAX(0,24*(IF(ISNUMBER(V149),V149+IF(ISNUMBER(W149),W149,0),NOW())-(IF(ISNUMBER(B149),B149,TODAY())+IF(ISNUMBER(C149),C149,0)))))</f>
        <v/>
      </c>
      <c r="Y149" s="27">
        <f>IF(A149="","",IF(Q149="Closed","Closed",IF(AND(ISNUMBER(O149),NOW()&gt;O149+IF(ISNUMBER(P149),P149,0)),"Overdue",IF(AND(NOT(ISNUMBER(O149)),X149&gt;'Lists and Settings'!$B$7),"Overdue","On Track"))))</f>
        <v/>
      </c>
      <c r="Z149" s="28">
        <f>IF(A149="","",IF(NOT(ISNUMBER(B149)),"Missing date opened",IF(D149="","Missing shift",IF(K149="","Missing description",IF(M149="","Missing assigned department",IF(AND(Q149="Closed",U149=""),"Closed without resolution",IF(AND(Q149="Closed",NOT(ISNUMBER(V149))),"Closed without close date",IF(AND(ISNUMBER(V149),ISNUMBER(B149),V149&lt;B149),"Close date before open date",IF(AND(S149="Yes",N149=""),"Handoff needs assignment",IF(AND(R149="Yes",Q149&lt;&gt;"Closed",NOT(ISNUMBER(O149))),"Guest follow-up needs due date","OK"))))))))))</f>
        <v/>
      </c>
    </row>
    <row r="150">
      <c r="A150" s="21" t="n"/>
      <c r="B150" s="42" t="n"/>
      <c r="C150" s="23" t="n"/>
      <c r="D150" s="21" t="n"/>
      <c r="E150" s="21" t="n"/>
      <c r="F150" s="21" t="n"/>
      <c r="G150" s="21" t="n"/>
      <c r="H150" s="21" t="n"/>
      <c r="I150" s="21" t="n"/>
      <c r="J150" s="21" t="n"/>
      <c r="K150" s="24" t="n"/>
      <c r="L150" s="24" t="n"/>
      <c r="M150" s="21" t="n"/>
      <c r="N150" s="21" t="n"/>
      <c r="O150" s="42" t="n"/>
      <c r="P150" s="23" t="n"/>
      <c r="Q150" s="21" t="n"/>
      <c r="R150" s="21" t="n"/>
      <c r="S150" s="21" t="n"/>
      <c r="T150" s="43" t="n"/>
      <c r="U150" s="24" t="n"/>
      <c r="V150" s="42" t="n"/>
      <c r="W150" s="23" t="n"/>
      <c r="X150" s="26">
        <f>IF(A150="","",MAX(0,24*(IF(ISNUMBER(V150),V150+IF(ISNUMBER(W150),W150,0),NOW())-(IF(ISNUMBER(B150),B150,TODAY())+IF(ISNUMBER(C150),C150,0)))))</f>
        <v/>
      </c>
      <c r="Y150" s="27">
        <f>IF(A150="","",IF(Q150="Closed","Closed",IF(AND(ISNUMBER(O150),NOW()&gt;O150+IF(ISNUMBER(P150),P150,0)),"Overdue",IF(AND(NOT(ISNUMBER(O150)),X150&gt;'Lists and Settings'!$B$7),"Overdue","On Track"))))</f>
        <v/>
      </c>
      <c r="Z150" s="28">
        <f>IF(A150="","",IF(NOT(ISNUMBER(B150)),"Missing date opened",IF(D150="","Missing shift",IF(K150="","Missing description",IF(M150="","Missing assigned department",IF(AND(Q150="Closed",U150=""),"Closed without resolution",IF(AND(Q150="Closed",NOT(ISNUMBER(V150))),"Closed without close date",IF(AND(ISNUMBER(V150),ISNUMBER(B150),V150&lt;B150),"Close date before open date",IF(AND(S150="Yes",N150=""),"Handoff needs assignment",IF(AND(R150="Yes",Q150&lt;&gt;"Closed",NOT(ISNUMBER(O150))),"Guest follow-up needs due date","OK"))))))))))</f>
        <v/>
      </c>
    </row>
    <row r="151">
      <c r="A151" s="21" t="n"/>
      <c r="B151" s="42" t="n"/>
      <c r="C151" s="23" t="n"/>
      <c r="D151" s="21" t="n"/>
      <c r="E151" s="21" t="n"/>
      <c r="F151" s="21" t="n"/>
      <c r="G151" s="21" t="n"/>
      <c r="H151" s="21" t="n"/>
      <c r="I151" s="21" t="n"/>
      <c r="J151" s="21" t="n"/>
      <c r="K151" s="24" t="n"/>
      <c r="L151" s="24" t="n"/>
      <c r="M151" s="21" t="n"/>
      <c r="N151" s="21" t="n"/>
      <c r="O151" s="42" t="n"/>
      <c r="P151" s="23" t="n"/>
      <c r="Q151" s="21" t="n"/>
      <c r="R151" s="21" t="n"/>
      <c r="S151" s="21" t="n"/>
      <c r="T151" s="43" t="n"/>
      <c r="U151" s="24" t="n"/>
      <c r="V151" s="42" t="n"/>
      <c r="W151" s="23" t="n"/>
      <c r="X151" s="26">
        <f>IF(A151="","",MAX(0,24*(IF(ISNUMBER(V151),V151+IF(ISNUMBER(W151),W151,0),NOW())-(IF(ISNUMBER(B151),B151,TODAY())+IF(ISNUMBER(C151),C151,0)))))</f>
        <v/>
      </c>
      <c r="Y151" s="27">
        <f>IF(A151="","",IF(Q151="Closed","Closed",IF(AND(ISNUMBER(O151),NOW()&gt;O151+IF(ISNUMBER(P151),P151,0)),"Overdue",IF(AND(NOT(ISNUMBER(O151)),X151&gt;'Lists and Settings'!$B$7),"Overdue","On Track"))))</f>
        <v/>
      </c>
      <c r="Z151" s="28">
        <f>IF(A151="","",IF(NOT(ISNUMBER(B151)),"Missing date opened",IF(D151="","Missing shift",IF(K151="","Missing description",IF(M151="","Missing assigned department",IF(AND(Q151="Closed",U151=""),"Closed without resolution",IF(AND(Q151="Closed",NOT(ISNUMBER(V151))),"Closed without close date",IF(AND(ISNUMBER(V151),ISNUMBER(B151),V151&lt;B151),"Close date before open date",IF(AND(S151="Yes",N151=""),"Handoff needs assignment",IF(AND(R151="Yes",Q151&lt;&gt;"Closed",NOT(ISNUMBER(O151))),"Guest follow-up needs due date","OK"))))))))))</f>
        <v/>
      </c>
    </row>
    <row r="152">
      <c r="A152" s="21" t="n"/>
      <c r="B152" s="42" t="n"/>
      <c r="C152" s="23" t="n"/>
      <c r="D152" s="21" t="n"/>
      <c r="E152" s="21" t="n"/>
      <c r="F152" s="21" t="n"/>
      <c r="G152" s="21" t="n"/>
      <c r="H152" s="21" t="n"/>
      <c r="I152" s="21" t="n"/>
      <c r="J152" s="21" t="n"/>
      <c r="K152" s="24" t="n"/>
      <c r="L152" s="24" t="n"/>
      <c r="M152" s="21" t="n"/>
      <c r="N152" s="21" t="n"/>
      <c r="O152" s="42" t="n"/>
      <c r="P152" s="23" t="n"/>
      <c r="Q152" s="21" t="n"/>
      <c r="R152" s="21" t="n"/>
      <c r="S152" s="21" t="n"/>
      <c r="T152" s="43" t="n"/>
      <c r="U152" s="24" t="n"/>
      <c r="V152" s="42" t="n"/>
      <c r="W152" s="23" t="n"/>
      <c r="X152" s="26">
        <f>IF(A152="","",MAX(0,24*(IF(ISNUMBER(V152),V152+IF(ISNUMBER(W152),W152,0),NOW())-(IF(ISNUMBER(B152),B152,TODAY())+IF(ISNUMBER(C152),C152,0)))))</f>
        <v/>
      </c>
      <c r="Y152" s="27">
        <f>IF(A152="","",IF(Q152="Closed","Closed",IF(AND(ISNUMBER(O152),NOW()&gt;O152+IF(ISNUMBER(P152),P152,0)),"Overdue",IF(AND(NOT(ISNUMBER(O152)),X152&gt;'Lists and Settings'!$B$7),"Overdue","On Track"))))</f>
        <v/>
      </c>
      <c r="Z152" s="28">
        <f>IF(A152="","",IF(NOT(ISNUMBER(B152)),"Missing date opened",IF(D152="","Missing shift",IF(K152="","Missing description",IF(M152="","Missing assigned department",IF(AND(Q152="Closed",U152=""),"Closed without resolution",IF(AND(Q152="Closed",NOT(ISNUMBER(V152))),"Closed without close date",IF(AND(ISNUMBER(V152),ISNUMBER(B152),V152&lt;B152),"Close date before open date",IF(AND(S152="Yes",N152=""),"Handoff needs assignment",IF(AND(R152="Yes",Q152&lt;&gt;"Closed",NOT(ISNUMBER(O152))),"Guest follow-up needs due date","OK"))))))))))</f>
        <v/>
      </c>
    </row>
    <row r="153">
      <c r="A153" s="21" t="n"/>
      <c r="B153" s="42" t="n"/>
      <c r="C153" s="23" t="n"/>
      <c r="D153" s="21" t="n"/>
      <c r="E153" s="21" t="n"/>
      <c r="F153" s="21" t="n"/>
      <c r="G153" s="21" t="n"/>
      <c r="H153" s="21" t="n"/>
      <c r="I153" s="21" t="n"/>
      <c r="J153" s="21" t="n"/>
      <c r="K153" s="24" t="n"/>
      <c r="L153" s="24" t="n"/>
      <c r="M153" s="21" t="n"/>
      <c r="N153" s="21" t="n"/>
      <c r="O153" s="42" t="n"/>
      <c r="P153" s="23" t="n"/>
      <c r="Q153" s="21" t="n"/>
      <c r="R153" s="21" t="n"/>
      <c r="S153" s="21" t="n"/>
      <c r="T153" s="43" t="n"/>
      <c r="U153" s="24" t="n"/>
      <c r="V153" s="42" t="n"/>
      <c r="W153" s="23" t="n"/>
      <c r="X153" s="26">
        <f>IF(A153="","",MAX(0,24*(IF(ISNUMBER(V153),V153+IF(ISNUMBER(W153),W153,0),NOW())-(IF(ISNUMBER(B153),B153,TODAY())+IF(ISNUMBER(C153),C153,0)))))</f>
        <v/>
      </c>
      <c r="Y153" s="27">
        <f>IF(A153="","",IF(Q153="Closed","Closed",IF(AND(ISNUMBER(O153),NOW()&gt;O153+IF(ISNUMBER(P153),P153,0)),"Overdue",IF(AND(NOT(ISNUMBER(O153)),X153&gt;'Lists and Settings'!$B$7),"Overdue","On Track"))))</f>
        <v/>
      </c>
      <c r="Z153" s="28">
        <f>IF(A153="","",IF(NOT(ISNUMBER(B153)),"Missing date opened",IF(D153="","Missing shift",IF(K153="","Missing description",IF(M153="","Missing assigned department",IF(AND(Q153="Closed",U153=""),"Closed without resolution",IF(AND(Q153="Closed",NOT(ISNUMBER(V153))),"Closed without close date",IF(AND(ISNUMBER(V153),ISNUMBER(B153),V153&lt;B153),"Close date before open date",IF(AND(S153="Yes",N153=""),"Handoff needs assignment",IF(AND(R153="Yes",Q153&lt;&gt;"Closed",NOT(ISNUMBER(O153))),"Guest follow-up needs due date","OK"))))))))))</f>
        <v/>
      </c>
    </row>
    <row r="154">
      <c r="A154" s="21" t="n"/>
      <c r="B154" s="42" t="n"/>
      <c r="C154" s="23" t="n"/>
      <c r="D154" s="21" t="n"/>
      <c r="E154" s="21" t="n"/>
      <c r="F154" s="21" t="n"/>
      <c r="G154" s="21" t="n"/>
      <c r="H154" s="21" t="n"/>
      <c r="I154" s="21" t="n"/>
      <c r="J154" s="21" t="n"/>
      <c r="K154" s="24" t="n"/>
      <c r="L154" s="24" t="n"/>
      <c r="M154" s="21" t="n"/>
      <c r="N154" s="21" t="n"/>
      <c r="O154" s="42" t="n"/>
      <c r="P154" s="23" t="n"/>
      <c r="Q154" s="21" t="n"/>
      <c r="R154" s="21" t="n"/>
      <c r="S154" s="21" t="n"/>
      <c r="T154" s="43" t="n"/>
      <c r="U154" s="24" t="n"/>
      <c r="V154" s="42" t="n"/>
      <c r="W154" s="23" t="n"/>
      <c r="X154" s="26">
        <f>IF(A154="","",MAX(0,24*(IF(ISNUMBER(V154),V154+IF(ISNUMBER(W154),W154,0),NOW())-(IF(ISNUMBER(B154),B154,TODAY())+IF(ISNUMBER(C154),C154,0)))))</f>
        <v/>
      </c>
      <c r="Y154" s="27">
        <f>IF(A154="","",IF(Q154="Closed","Closed",IF(AND(ISNUMBER(O154),NOW()&gt;O154+IF(ISNUMBER(P154),P154,0)),"Overdue",IF(AND(NOT(ISNUMBER(O154)),X154&gt;'Lists and Settings'!$B$7),"Overdue","On Track"))))</f>
        <v/>
      </c>
      <c r="Z154" s="28">
        <f>IF(A154="","",IF(NOT(ISNUMBER(B154)),"Missing date opened",IF(D154="","Missing shift",IF(K154="","Missing description",IF(M154="","Missing assigned department",IF(AND(Q154="Closed",U154=""),"Closed without resolution",IF(AND(Q154="Closed",NOT(ISNUMBER(V154))),"Closed without close date",IF(AND(ISNUMBER(V154),ISNUMBER(B154),V154&lt;B154),"Close date before open date",IF(AND(S154="Yes",N154=""),"Handoff needs assignment",IF(AND(R154="Yes",Q154&lt;&gt;"Closed",NOT(ISNUMBER(O154))),"Guest follow-up needs due date","OK"))))))))))</f>
        <v/>
      </c>
    </row>
    <row r="155">
      <c r="A155" s="21" t="n"/>
      <c r="B155" s="42" t="n"/>
      <c r="C155" s="23" t="n"/>
      <c r="D155" s="21" t="n"/>
      <c r="E155" s="21" t="n"/>
      <c r="F155" s="21" t="n"/>
      <c r="G155" s="21" t="n"/>
      <c r="H155" s="21" t="n"/>
      <c r="I155" s="21" t="n"/>
      <c r="J155" s="21" t="n"/>
      <c r="K155" s="24" t="n"/>
      <c r="L155" s="24" t="n"/>
      <c r="M155" s="21" t="n"/>
      <c r="N155" s="21" t="n"/>
      <c r="O155" s="42" t="n"/>
      <c r="P155" s="23" t="n"/>
      <c r="Q155" s="21" t="n"/>
      <c r="R155" s="21" t="n"/>
      <c r="S155" s="21" t="n"/>
      <c r="T155" s="43" t="n"/>
      <c r="U155" s="24" t="n"/>
      <c r="V155" s="42" t="n"/>
      <c r="W155" s="23" t="n"/>
      <c r="X155" s="26">
        <f>IF(A155="","",MAX(0,24*(IF(ISNUMBER(V155),V155+IF(ISNUMBER(W155),W155,0),NOW())-(IF(ISNUMBER(B155),B155,TODAY())+IF(ISNUMBER(C155),C155,0)))))</f>
        <v/>
      </c>
      <c r="Y155" s="27">
        <f>IF(A155="","",IF(Q155="Closed","Closed",IF(AND(ISNUMBER(O155),NOW()&gt;O155+IF(ISNUMBER(P155),P155,0)),"Overdue",IF(AND(NOT(ISNUMBER(O155)),X155&gt;'Lists and Settings'!$B$7),"Overdue","On Track"))))</f>
        <v/>
      </c>
      <c r="Z155" s="28">
        <f>IF(A155="","",IF(NOT(ISNUMBER(B155)),"Missing date opened",IF(D155="","Missing shift",IF(K155="","Missing description",IF(M155="","Missing assigned department",IF(AND(Q155="Closed",U155=""),"Closed without resolution",IF(AND(Q155="Closed",NOT(ISNUMBER(V155))),"Closed without close date",IF(AND(ISNUMBER(V155),ISNUMBER(B155),V155&lt;B155),"Close date before open date",IF(AND(S155="Yes",N155=""),"Handoff needs assignment",IF(AND(R155="Yes",Q155&lt;&gt;"Closed",NOT(ISNUMBER(O155))),"Guest follow-up needs due date","OK"))))))))))</f>
        <v/>
      </c>
    </row>
    <row r="156">
      <c r="A156" s="21" t="n"/>
      <c r="B156" s="42" t="n"/>
      <c r="C156" s="23" t="n"/>
      <c r="D156" s="21" t="n"/>
      <c r="E156" s="21" t="n"/>
      <c r="F156" s="21" t="n"/>
      <c r="G156" s="21" t="n"/>
      <c r="H156" s="21" t="n"/>
      <c r="I156" s="21" t="n"/>
      <c r="J156" s="21" t="n"/>
      <c r="K156" s="24" t="n"/>
      <c r="L156" s="24" t="n"/>
      <c r="M156" s="21" t="n"/>
      <c r="N156" s="21" t="n"/>
      <c r="O156" s="42" t="n"/>
      <c r="P156" s="23" t="n"/>
      <c r="Q156" s="21" t="n"/>
      <c r="R156" s="21" t="n"/>
      <c r="S156" s="21" t="n"/>
      <c r="T156" s="43" t="n"/>
      <c r="U156" s="24" t="n"/>
      <c r="V156" s="42" t="n"/>
      <c r="W156" s="23" t="n"/>
      <c r="X156" s="26">
        <f>IF(A156="","",MAX(0,24*(IF(ISNUMBER(V156),V156+IF(ISNUMBER(W156),W156,0),NOW())-(IF(ISNUMBER(B156),B156,TODAY())+IF(ISNUMBER(C156),C156,0)))))</f>
        <v/>
      </c>
      <c r="Y156" s="27">
        <f>IF(A156="","",IF(Q156="Closed","Closed",IF(AND(ISNUMBER(O156),NOW()&gt;O156+IF(ISNUMBER(P156),P156,0)),"Overdue",IF(AND(NOT(ISNUMBER(O156)),X156&gt;'Lists and Settings'!$B$7),"Overdue","On Track"))))</f>
        <v/>
      </c>
      <c r="Z156" s="28">
        <f>IF(A156="","",IF(NOT(ISNUMBER(B156)),"Missing date opened",IF(D156="","Missing shift",IF(K156="","Missing description",IF(M156="","Missing assigned department",IF(AND(Q156="Closed",U156=""),"Closed without resolution",IF(AND(Q156="Closed",NOT(ISNUMBER(V156))),"Closed without close date",IF(AND(ISNUMBER(V156),ISNUMBER(B156),V156&lt;B156),"Close date before open date",IF(AND(S156="Yes",N156=""),"Handoff needs assignment",IF(AND(R156="Yes",Q156&lt;&gt;"Closed",NOT(ISNUMBER(O156))),"Guest follow-up needs due date","OK"))))))))))</f>
        <v/>
      </c>
    </row>
    <row r="157">
      <c r="A157" s="21" t="n"/>
      <c r="B157" s="42" t="n"/>
      <c r="C157" s="23" t="n"/>
      <c r="D157" s="21" t="n"/>
      <c r="E157" s="21" t="n"/>
      <c r="F157" s="21" t="n"/>
      <c r="G157" s="21" t="n"/>
      <c r="H157" s="21" t="n"/>
      <c r="I157" s="21" t="n"/>
      <c r="J157" s="21" t="n"/>
      <c r="K157" s="24" t="n"/>
      <c r="L157" s="24" t="n"/>
      <c r="M157" s="21" t="n"/>
      <c r="N157" s="21" t="n"/>
      <c r="O157" s="42" t="n"/>
      <c r="P157" s="23" t="n"/>
      <c r="Q157" s="21" t="n"/>
      <c r="R157" s="21" t="n"/>
      <c r="S157" s="21" t="n"/>
      <c r="T157" s="43" t="n"/>
      <c r="U157" s="24" t="n"/>
      <c r="V157" s="42" t="n"/>
      <c r="W157" s="23" t="n"/>
      <c r="X157" s="26">
        <f>IF(A157="","",MAX(0,24*(IF(ISNUMBER(V157),V157+IF(ISNUMBER(W157),W157,0),NOW())-(IF(ISNUMBER(B157),B157,TODAY())+IF(ISNUMBER(C157),C157,0)))))</f>
        <v/>
      </c>
      <c r="Y157" s="27">
        <f>IF(A157="","",IF(Q157="Closed","Closed",IF(AND(ISNUMBER(O157),NOW()&gt;O157+IF(ISNUMBER(P157),P157,0)),"Overdue",IF(AND(NOT(ISNUMBER(O157)),X157&gt;'Lists and Settings'!$B$7),"Overdue","On Track"))))</f>
        <v/>
      </c>
      <c r="Z157" s="28">
        <f>IF(A157="","",IF(NOT(ISNUMBER(B157)),"Missing date opened",IF(D157="","Missing shift",IF(K157="","Missing description",IF(M157="","Missing assigned department",IF(AND(Q157="Closed",U157=""),"Closed without resolution",IF(AND(Q157="Closed",NOT(ISNUMBER(V157))),"Closed without close date",IF(AND(ISNUMBER(V157),ISNUMBER(B157),V157&lt;B157),"Close date before open date",IF(AND(S157="Yes",N157=""),"Handoff needs assignment",IF(AND(R157="Yes",Q157&lt;&gt;"Closed",NOT(ISNUMBER(O157))),"Guest follow-up needs due date","OK"))))))))))</f>
        <v/>
      </c>
    </row>
    <row r="158">
      <c r="A158" s="21" t="n"/>
      <c r="B158" s="42" t="n"/>
      <c r="C158" s="23" t="n"/>
      <c r="D158" s="21" t="n"/>
      <c r="E158" s="21" t="n"/>
      <c r="F158" s="21" t="n"/>
      <c r="G158" s="21" t="n"/>
      <c r="H158" s="21" t="n"/>
      <c r="I158" s="21" t="n"/>
      <c r="J158" s="21" t="n"/>
      <c r="K158" s="24" t="n"/>
      <c r="L158" s="24" t="n"/>
      <c r="M158" s="21" t="n"/>
      <c r="N158" s="21" t="n"/>
      <c r="O158" s="42" t="n"/>
      <c r="P158" s="23" t="n"/>
      <c r="Q158" s="21" t="n"/>
      <c r="R158" s="21" t="n"/>
      <c r="S158" s="21" t="n"/>
      <c r="T158" s="43" t="n"/>
      <c r="U158" s="24" t="n"/>
      <c r="V158" s="42" t="n"/>
      <c r="W158" s="23" t="n"/>
      <c r="X158" s="26">
        <f>IF(A158="","",MAX(0,24*(IF(ISNUMBER(V158),V158+IF(ISNUMBER(W158),W158,0),NOW())-(IF(ISNUMBER(B158),B158,TODAY())+IF(ISNUMBER(C158),C158,0)))))</f>
        <v/>
      </c>
      <c r="Y158" s="27">
        <f>IF(A158="","",IF(Q158="Closed","Closed",IF(AND(ISNUMBER(O158),NOW()&gt;O158+IF(ISNUMBER(P158),P158,0)),"Overdue",IF(AND(NOT(ISNUMBER(O158)),X158&gt;'Lists and Settings'!$B$7),"Overdue","On Track"))))</f>
        <v/>
      </c>
      <c r="Z158" s="28">
        <f>IF(A158="","",IF(NOT(ISNUMBER(B158)),"Missing date opened",IF(D158="","Missing shift",IF(K158="","Missing description",IF(M158="","Missing assigned department",IF(AND(Q158="Closed",U158=""),"Closed without resolution",IF(AND(Q158="Closed",NOT(ISNUMBER(V158))),"Closed without close date",IF(AND(ISNUMBER(V158),ISNUMBER(B158),V158&lt;B158),"Close date before open date",IF(AND(S158="Yes",N158=""),"Handoff needs assignment",IF(AND(R158="Yes",Q158&lt;&gt;"Closed",NOT(ISNUMBER(O158))),"Guest follow-up needs due date","OK"))))))))))</f>
        <v/>
      </c>
    </row>
    <row r="159">
      <c r="A159" s="21" t="n"/>
      <c r="B159" s="42" t="n"/>
      <c r="C159" s="23" t="n"/>
      <c r="D159" s="21" t="n"/>
      <c r="E159" s="21" t="n"/>
      <c r="F159" s="21" t="n"/>
      <c r="G159" s="21" t="n"/>
      <c r="H159" s="21" t="n"/>
      <c r="I159" s="21" t="n"/>
      <c r="J159" s="21" t="n"/>
      <c r="K159" s="24" t="n"/>
      <c r="L159" s="24" t="n"/>
      <c r="M159" s="21" t="n"/>
      <c r="N159" s="21" t="n"/>
      <c r="O159" s="42" t="n"/>
      <c r="P159" s="23" t="n"/>
      <c r="Q159" s="21" t="n"/>
      <c r="R159" s="21" t="n"/>
      <c r="S159" s="21" t="n"/>
      <c r="T159" s="43" t="n"/>
      <c r="U159" s="24" t="n"/>
      <c r="V159" s="42" t="n"/>
      <c r="W159" s="23" t="n"/>
      <c r="X159" s="26">
        <f>IF(A159="","",MAX(0,24*(IF(ISNUMBER(V159),V159+IF(ISNUMBER(W159),W159,0),NOW())-(IF(ISNUMBER(B159),B159,TODAY())+IF(ISNUMBER(C159),C159,0)))))</f>
        <v/>
      </c>
      <c r="Y159" s="27">
        <f>IF(A159="","",IF(Q159="Closed","Closed",IF(AND(ISNUMBER(O159),NOW()&gt;O159+IF(ISNUMBER(P159),P159,0)),"Overdue",IF(AND(NOT(ISNUMBER(O159)),X159&gt;'Lists and Settings'!$B$7),"Overdue","On Track"))))</f>
        <v/>
      </c>
      <c r="Z159" s="28">
        <f>IF(A159="","",IF(NOT(ISNUMBER(B159)),"Missing date opened",IF(D159="","Missing shift",IF(K159="","Missing description",IF(M159="","Missing assigned department",IF(AND(Q159="Closed",U159=""),"Closed without resolution",IF(AND(Q159="Closed",NOT(ISNUMBER(V159))),"Closed without close date",IF(AND(ISNUMBER(V159),ISNUMBER(B159),V159&lt;B159),"Close date before open date",IF(AND(S159="Yes",N159=""),"Handoff needs assignment",IF(AND(R159="Yes",Q159&lt;&gt;"Closed",NOT(ISNUMBER(O159))),"Guest follow-up needs due date","OK"))))))))))</f>
        <v/>
      </c>
    </row>
    <row r="160">
      <c r="A160" s="21" t="n"/>
      <c r="B160" s="42" t="n"/>
      <c r="C160" s="23" t="n"/>
      <c r="D160" s="21" t="n"/>
      <c r="E160" s="21" t="n"/>
      <c r="F160" s="21" t="n"/>
      <c r="G160" s="21" t="n"/>
      <c r="H160" s="21" t="n"/>
      <c r="I160" s="21" t="n"/>
      <c r="J160" s="21" t="n"/>
      <c r="K160" s="24" t="n"/>
      <c r="L160" s="24" t="n"/>
      <c r="M160" s="21" t="n"/>
      <c r="N160" s="21" t="n"/>
      <c r="O160" s="42" t="n"/>
      <c r="P160" s="23" t="n"/>
      <c r="Q160" s="21" t="n"/>
      <c r="R160" s="21" t="n"/>
      <c r="S160" s="21" t="n"/>
      <c r="T160" s="43" t="n"/>
      <c r="U160" s="24" t="n"/>
      <c r="V160" s="42" t="n"/>
      <c r="W160" s="23" t="n"/>
      <c r="X160" s="26">
        <f>IF(A160="","",MAX(0,24*(IF(ISNUMBER(V160),V160+IF(ISNUMBER(W160),W160,0),NOW())-(IF(ISNUMBER(B160),B160,TODAY())+IF(ISNUMBER(C160),C160,0)))))</f>
        <v/>
      </c>
      <c r="Y160" s="27">
        <f>IF(A160="","",IF(Q160="Closed","Closed",IF(AND(ISNUMBER(O160),NOW()&gt;O160+IF(ISNUMBER(P160),P160,0)),"Overdue",IF(AND(NOT(ISNUMBER(O160)),X160&gt;'Lists and Settings'!$B$7),"Overdue","On Track"))))</f>
        <v/>
      </c>
      <c r="Z160" s="28">
        <f>IF(A160="","",IF(NOT(ISNUMBER(B160)),"Missing date opened",IF(D160="","Missing shift",IF(K160="","Missing description",IF(M160="","Missing assigned department",IF(AND(Q160="Closed",U160=""),"Closed without resolution",IF(AND(Q160="Closed",NOT(ISNUMBER(V160))),"Closed without close date",IF(AND(ISNUMBER(V160),ISNUMBER(B160),V160&lt;B160),"Close date before open date",IF(AND(S160="Yes",N160=""),"Handoff needs assignment",IF(AND(R160="Yes",Q160&lt;&gt;"Closed",NOT(ISNUMBER(O160))),"Guest follow-up needs due date","OK"))))))))))</f>
        <v/>
      </c>
    </row>
    <row r="161">
      <c r="A161" s="21" t="n"/>
      <c r="B161" s="42" t="n"/>
      <c r="C161" s="23" t="n"/>
      <c r="D161" s="21" t="n"/>
      <c r="E161" s="21" t="n"/>
      <c r="F161" s="21" t="n"/>
      <c r="G161" s="21" t="n"/>
      <c r="H161" s="21" t="n"/>
      <c r="I161" s="21" t="n"/>
      <c r="J161" s="21" t="n"/>
      <c r="K161" s="24" t="n"/>
      <c r="L161" s="24" t="n"/>
      <c r="M161" s="21" t="n"/>
      <c r="N161" s="21" t="n"/>
      <c r="O161" s="42" t="n"/>
      <c r="P161" s="23" t="n"/>
      <c r="Q161" s="21" t="n"/>
      <c r="R161" s="21" t="n"/>
      <c r="S161" s="21" t="n"/>
      <c r="T161" s="43" t="n"/>
      <c r="U161" s="24" t="n"/>
      <c r="V161" s="42" t="n"/>
      <c r="W161" s="23" t="n"/>
      <c r="X161" s="26">
        <f>IF(A161="","",MAX(0,24*(IF(ISNUMBER(V161),V161+IF(ISNUMBER(W161),W161,0),NOW())-(IF(ISNUMBER(B161),B161,TODAY())+IF(ISNUMBER(C161),C161,0)))))</f>
        <v/>
      </c>
      <c r="Y161" s="27">
        <f>IF(A161="","",IF(Q161="Closed","Closed",IF(AND(ISNUMBER(O161),NOW()&gt;O161+IF(ISNUMBER(P161),P161,0)),"Overdue",IF(AND(NOT(ISNUMBER(O161)),X161&gt;'Lists and Settings'!$B$7),"Overdue","On Track"))))</f>
        <v/>
      </c>
      <c r="Z161" s="28">
        <f>IF(A161="","",IF(NOT(ISNUMBER(B161)),"Missing date opened",IF(D161="","Missing shift",IF(K161="","Missing description",IF(M161="","Missing assigned department",IF(AND(Q161="Closed",U161=""),"Closed without resolution",IF(AND(Q161="Closed",NOT(ISNUMBER(V161))),"Closed without close date",IF(AND(ISNUMBER(V161),ISNUMBER(B161),V161&lt;B161),"Close date before open date",IF(AND(S161="Yes",N161=""),"Handoff needs assignment",IF(AND(R161="Yes",Q161&lt;&gt;"Closed",NOT(ISNUMBER(O161))),"Guest follow-up needs due date","OK"))))))))))</f>
        <v/>
      </c>
    </row>
    <row r="162">
      <c r="A162" s="21" t="n"/>
      <c r="B162" s="42" t="n"/>
      <c r="C162" s="23" t="n"/>
      <c r="D162" s="21" t="n"/>
      <c r="E162" s="21" t="n"/>
      <c r="F162" s="21" t="n"/>
      <c r="G162" s="21" t="n"/>
      <c r="H162" s="21" t="n"/>
      <c r="I162" s="21" t="n"/>
      <c r="J162" s="21" t="n"/>
      <c r="K162" s="24" t="n"/>
      <c r="L162" s="24" t="n"/>
      <c r="M162" s="21" t="n"/>
      <c r="N162" s="21" t="n"/>
      <c r="O162" s="42" t="n"/>
      <c r="P162" s="23" t="n"/>
      <c r="Q162" s="21" t="n"/>
      <c r="R162" s="21" t="n"/>
      <c r="S162" s="21" t="n"/>
      <c r="T162" s="43" t="n"/>
      <c r="U162" s="24" t="n"/>
      <c r="V162" s="42" t="n"/>
      <c r="W162" s="23" t="n"/>
      <c r="X162" s="26">
        <f>IF(A162="","",MAX(0,24*(IF(ISNUMBER(V162),V162+IF(ISNUMBER(W162),W162,0),NOW())-(IF(ISNUMBER(B162),B162,TODAY())+IF(ISNUMBER(C162),C162,0)))))</f>
        <v/>
      </c>
      <c r="Y162" s="27">
        <f>IF(A162="","",IF(Q162="Closed","Closed",IF(AND(ISNUMBER(O162),NOW()&gt;O162+IF(ISNUMBER(P162),P162,0)),"Overdue",IF(AND(NOT(ISNUMBER(O162)),X162&gt;'Lists and Settings'!$B$7),"Overdue","On Track"))))</f>
        <v/>
      </c>
      <c r="Z162" s="28">
        <f>IF(A162="","",IF(NOT(ISNUMBER(B162)),"Missing date opened",IF(D162="","Missing shift",IF(K162="","Missing description",IF(M162="","Missing assigned department",IF(AND(Q162="Closed",U162=""),"Closed without resolution",IF(AND(Q162="Closed",NOT(ISNUMBER(V162))),"Closed without close date",IF(AND(ISNUMBER(V162),ISNUMBER(B162),V162&lt;B162),"Close date before open date",IF(AND(S162="Yes",N162=""),"Handoff needs assignment",IF(AND(R162="Yes",Q162&lt;&gt;"Closed",NOT(ISNUMBER(O162))),"Guest follow-up needs due date","OK"))))))))))</f>
        <v/>
      </c>
    </row>
    <row r="163">
      <c r="A163" s="21" t="n"/>
      <c r="B163" s="42" t="n"/>
      <c r="C163" s="23" t="n"/>
      <c r="D163" s="21" t="n"/>
      <c r="E163" s="21" t="n"/>
      <c r="F163" s="21" t="n"/>
      <c r="G163" s="21" t="n"/>
      <c r="H163" s="21" t="n"/>
      <c r="I163" s="21" t="n"/>
      <c r="J163" s="21" t="n"/>
      <c r="K163" s="24" t="n"/>
      <c r="L163" s="24" t="n"/>
      <c r="M163" s="21" t="n"/>
      <c r="N163" s="21" t="n"/>
      <c r="O163" s="42" t="n"/>
      <c r="P163" s="23" t="n"/>
      <c r="Q163" s="21" t="n"/>
      <c r="R163" s="21" t="n"/>
      <c r="S163" s="21" t="n"/>
      <c r="T163" s="43" t="n"/>
      <c r="U163" s="24" t="n"/>
      <c r="V163" s="42" t="n"/>
      <c r="W163" s="23" t="n"/>
      <c r="X163" s="26">
        <f>IF(A163="","",MAX(0,24*(IF(ISNUMBER(V163),V163+IF(ISNUMBER(W163),W163,0),NOW())-(IF(ISNUMBER(B163),B163,TODAY())+IF(ISNUMBER(C163),C163,0)))))</f>
        <v/>
      </c>
      <c r="Y163" s="27">
        <f>IF(A163="","",IF(Q163="Closed","Closed",IF(AND(ISNUMBER(O163),NOW()&gt;O163+IF(ISNUMBER(P163),P163,0)),"Overdue",IF(AND(NOT(ISNUMBER(O163)),X163&gt;'Lists and Settings'!$B$7),"Overdue","On Track"))))</f>
        <v/>
      </c>
      <c r="Z163" s="28">
        <f>IF(A163="","",IF(NOT(ISNUMBER(B163)),"Missing date opened",IF(D163="","Missing shift",IF(K163="","Missing description",IF(M163="","Missing assigned department",IF(AND(Q163="Closed",U163=""),"Closed without resolution",IF(AND(Q163="Closed",NOT(ISNUMBER(V163))),"Closed without close date",IF(AND(ISNUMBER(V163),ISNUMBER(B163),V163&lt;B163),"Close date before open date",IF(AND(S163="Yes",N163=""),"Handoff needs assignment",IF(AND(R163="Yes",Q163&lt;&gt;"Closed",NOT(ISNUMBER(O163))),"Guest follow-up needs due date","OK"))))))))))</f>
        <v/>
      </c>
    </row>
    <row r="164">
      <c r="A164" s="21" t="n"/>
      <c r="B164" s="42" t="n"/>
      <c r="C164" s="23" t="n"/>
      <c r="D164" s="21" t="n"/>
      <c r="E164" s="21" t="n"/>
      <c r="F164" s="21" t="n"/>
      <c r="G164" s="21" t="n"/>
      <c r="H164" s="21" t="n"/>
      <c r="I164" s="21" t="n"/>
      <c r="J164" s="21" t="n"/>
      <c r="K164" s="24" t="n"/>
      <c r="L164" s="24" t="n"/>
      <c r="M164" s="21" t="n"/>
      <c r="N164" s="21" t="n"/>
      <c r="O164" s="42" t="n"/>
      <c r="P164" s="23" t="n"/>
      <c r="Q164" s="21" t="n"/>
      <c r="R164" s="21" t="n"/>
      <c r="S164" s="21" t="n"/>
      <c r="T164" s="43" t="n"/>
      <c r="U164" s="24" t="n"/>
      <c r="V164" s="42" t="n"/>
      <c r="W164" s="23" t="n"/>
      <c r="X164" s="26">
        <f>IF(A164="","",MAX(0,24*(IF(ISNUMBER(V164),V164+IF(ISNUMBER(W164),W164,0),NOW())-(IF(ISNUMBER(B164),B164,TODAY())+IF(ISNUMBER(C164),C164,0)))))</f>
        <v/>
      </c>
      <c r="Y164" s="27">
        <f>IF(A164="","",IF(Q164="Closed","Closed",IF(AND(ISNUMBER(O164),NOW()&gt;O164+IF(ISNUMBER(P164),P164,0)),"Overdue",IF(AND(NOT(ISNUMBER(O164)),X164&gt;'Lists and Settings'!$B$7),"Overdue","On Track"))))</f>
        <v/>
      </c>
      <c r="Z164" s="28">
        <f>IF(A164="","",IF(NOT(ISNUMBER(B164)),"Missing date opened",IF(D164="","Missing shift",IF(K164="","Missing description",IF(M164="","Missing assigned department",IF(AND(Q164="Closed",U164=""),"Closed without resolution",IF(AND(Q164="Closed",NOT(ISNUMBER(V164))),"Closed without close date",IF(AND(ISNUMBER(V164),ISNUMBER(B164),V164&lt;B164),"Close date before open date",IF(AND(S164="Yes",N164=""),"Handoff needs assignment",IF(AND(R164="Yes",Q164&lt;&gt;"Closed",NOT(ISNUMBER(O164))),"Guest follow-up needs due date","OK"))))))))))</f>
        <v/>
      </c>
    </row>
    <row r="165">
      <c r="A165" s="21" t="n"/>
      <c r="B165" s="42" t="n"/>
      <c r="C165" s="23" t="n"/>
      <c r="D165" s="21" t="n"/>
      <c r="E165" s="21" t="n"/>
      <c r="F165" s="21" t="n"/>
      <c r="G165" s="21" t="n"/>
      <c r="H165" s="21" t="n"/>
      <c r="I165" s="21" t="n"/>
      <c r="J165" s="21" t="n"/>
      <c r="K165" s="24" t="n"/>
      <c r="L165" s="24" t="n"/>
      <c r="M165" s="21" t="n"/>
      <c r="N165" s="21" t="n"/>
      <c r="O165" s="42" t="n"/>
      <c r="P165" s="23" t="n"/>
      <c r="Q165" s="21" t="n"/>
      <c r="R165" s="21" t="n"/>
      <c r="S165" s="21" t="n"/>
      <c r="T165" s="43" t="n"/>
      <c r="U165" s="24" t="n"/>
      <c r="V165" s="42" t="n"/>
      <c r="W165" s="23" t="n"/>
      <c r="X165" s="26">
        <f>IF(A165="","",MAX(0,24*(IF(ISNUMBER(V165),V165+IF(ISNUMBER(W165),W165,0),NOW())-(IF(ISNUMBER(B165),B165,TODAY())+IF(ISNUMBER(C165),C165,0)))))</f>
        <v/>
      </c>
      <c r="Y165" s="27">
        <f>IF(A165="","",IF(Q165="Closed","Closed",IF(AND(ISNUMBER(O165),NOW()&gt;O165+IF(ISNUMBER(P165),P165,0)),"Overdue",IF(AND(NOT(ISNUMBER(O165)),X165&gt;'Lists and Settings'!$B$7),"Overdue","On Track"))))</f>
        <v/>
      </c>
      <c r="Z165" s="28">
        <f>IF(A165="","",IF(NOT(ISNUMBER(B165)),"Missing date opened",IF(D165="","Missing shift",IF(K165="","Missing description",IF(M165="","Missing assigned department",IF(AND(Q165="Closed",U165=""),"Closed without resolution",IF(AND(Q165="Closed",NOT(ISNUMBER(V165))),"Closed without close date",IF(AND(ISNUMBER(V165),ISNUMBER(B165),V165&lt;B165),"Close date before open date",IF(AND(S165="Yes",N165=""),"Handoff needs assignment",IF(AND(R165="Yes",Q165&lt;&gt;"Closed",NOT(ISNUMBER(O165))),"Guest follow-up needs due date","OK"))))))))))</f>
        <v/>
      </c>
    </row>
    <row r="166">
      <c r="A166" s="21" t="n"/>
      <c r="B166" s="42" t="n"/>
      <c r="C166" s="23" t="n"/>
      <c r="D166" s="21" t="n"/>
      <c r="E166" s="21" t="n"/>
      <c r="F166" s="21" t="n"/>
      <c r="G166" s="21" t="n"/>
      <c r="H166" s="21" t="n"/>
      <c r="I166" s="21" t="n"/>
      <c r="J166" s="21" t="n"/>
      <c r="K166" s="24" t="n"/>
      <c r="L166" s="24" t="n"/>
      <c r="M166" s="21" t="n"/>
      <c r="N166" s="21" t="n"/>
      <c r="O166" s="42" t="n"/>
      <c r="P166" s="23" t="n"/>
      <c r="Q166" s="21" t="n"/>
      <c r="R166" s="21" t="n"/>
      <c r="S166" s="21" t="n"/>
      <c r="T166" s="43" t="n"/>
      <c r="U166" s="24" t="n"/>
      <c r="V166" s="42" t="n"/>
      <c r="W166" s="23" t="n"/>
      <c r="X166" s="26">
        <f>IF(A166="","",MAX(0,24*(IF(ISNUMBER(V166),V166+IF(ISNUMBER(W166),W166,0),NOW())-(IF(ISNUMBER(B166),B166,TODAY())+IF(ISNUMBER(C166),C166,0)))))</f>
        <v/>
      </c>
      <c r="Y166" s="27">
        <f>IF(A166="","",IF(Q166="Closed","Closed",IF(AND(ISNUMBER(O166),NOW()&gt;O166+IF(ISNUMBER(P166),P166,0)),"Overdue",IF(AND(NOT(ISNUMBER(O166)),X166&gt;'Lists and Settings'!$B$7),"Overdue","On Track"))))</f>
        <v/>
      </c>
      <c r="Z166" s="28">
        <f>IF(A166="","",IF(NOT(ISNUMBER(B166)),"Missing date opened",IF(D166="","Missing shift",IF(K166="","Missing description",IF(M166="","Missing assigned department",IF(AND(Q166="Closed",U166=""),"Closed without resolution",IF(AND(Q166="Closed",NOT(ISNUMBER(V166))),"Closed without close date",IF(AND(ISNUMBER(V166),ISNUMBER(B166),V166&lt;B166),"Close date before open date",IF(AND(S166="Yes",N166=""),"Handoff needs assignment",IF(AND(R166="Yes",Q166&lt;&gt;"Closed",NOT(ISNUMBER(O166))),"Guest follow-up needs due date","OK"))))))))))</f>
        <v/>
      </c>
    </row>
    <row r="167">
      <c r="A167" s="21" t="n"/>
      <c r="B167" s="42" t="n"/>
      <c r="C167" s="23" t="n"/>
      <c r="D167" s="21" t="n"/>
      <c r="E167" s="21" t="n"/>
      <c r="F167" s="21" t="n"/>
      <c r="G167" s="21" t="n"/>
      <c r="H167" s="21" t="n"/>
      <c r="I167" s="21" t="n"/>
      <c r="J167" s="21" t="n"/>
      <c r="K167" s="24" t="n"/>
      <c r="L167" s="24" t="n"/>
      <c r="M167" s="21" t="n"/>
      <c r="N167" s="21" t="n"/>
      <c r="O167" s="42" t="n"/>
      <c r="P167" s="23" t="n"/>
      <c r="Q167" s="21" t="n"/>
      <c r="R167" s="21" t="n"/>
      <c r="S167" s="21" t="n"/>
      <c r="T167" s="43" t="n"/>
      <c r="U167" s="24" t="n"/>
      <c r="V167" s="42" t="n"/>
      <c r="W167" s="23" t="n"/>
      <c r="X167" s="26">
        <f>IF(A167="","",MAX(0,24*(IF(ISNUMBER(V167),V167+IF(ISNUMBER(W167),W167,0),NOW())-(IF(ISNUMBER(B167),B167,TODAY())+IF(ISNUMBER(C167),C167,0)))))</f>
        <v/>
      </c>
      <c r="Y167" s="27">
        <f>IF(A167="","",IF(Q167="Closed","Closed",IF(AND(ISNUMBER(O167),NOW()&gt;O167+IF(ISNUMBER(P167),P167,0)),"Overdue",IF(AND(NOT(ISNUMBER(O167)),X167&gt;'Lists and Settings'!$B$7),"Overdue","On Track"))))</f>
        <v/>
      </c>
      <c r="Z167" s="28">
        <f>IF(A167="","",IF(NOT(ISNUMBER(B167)),"Missing date opened",IF(D167="","Missing shift",IF(K167="","Missing description",IF(M167="","Missing assigned department",IF(AND(Q167="Closed",U167=""),"Closed without resolution",IF(AND(Q167="Closed",NOT(ISNUMBER(V167))),"Closed without close date",IF(AND(ISNUMBER(V167),ISNUMBER(B167),V167&lt;B167),"Close date before open date",IF(AND(S167="Yes",N167=""),"Handoff needs assignment",IF(AND(R167="Yes",Q167&lt;&gt;"Closed",NOT(ISNUMBER(O167))),"Guest follow-up needs due date","OK"))))))))))</f>
        <v/>
      </c>
    </row>
    <row r="168">
      <c r="A168" s="21" t="n"/>
      <c r="B168" s="42" t="n"/>
      <c r="C168" s="23" t="n"/>
      <c r="D168" s="21" t="n"/>
      <c r="E168" s="21" t="n"/>
      <c r="F168" s="21" t="n"/>
      <c r="G168" s="21" t="n"/>
      <c r="H168" s="21" t="n"/>
      <c r="I168" s="21" t="n"/>
      <c r="J168" s="21" t="n"/>
      <c r="K168" s="24" t="n"/>
      <c r="L168" s="24" t="n"/>
      <c r="M168" s="21" t="n"/>
      <c r="N168" s="21" t="n"/>
      <c r="O168" s="42" t="n"/>
      <c r="P168" s="23" t="n"/>
      <c r="Q168" s="21" t="n"/>
      <c r="R168" s="21" t="n"/>
      <c r="S168" s="21" t="n"/>
      <c r="T168" s="43" t="n"/>
      <c r="U168" s="24" t="n"/>
      <c r="V168" s="42" t="n"/>
      <c r="W168" s="23" t="n"/>
      <c r="X168" s="26">
        <f>IF(A168="","",MAX(0,24*(IF(ISNUMBER(V168),V168+IF(ISNUMBER(W168),W168,0),NOW())-(IF(ISNUMBER(B168),B168,TODAY())+IF(ISNUMBER(C168),C168,0)))))</f>
        <v/>
      </c>
      <c r="Y168" s="27">
        <f>IF(A168="","",IF(Q168="Closed","Closed",IF(AND(ISNUMBER(O168),NOW()&gt;O168+IF(ISNUMBER(P168),P168,0)),"Overdue",IF(AND(NOT(ISNUMBER(O168)),X168&gt;'Lists and Settings'!$B$7),"Overdue","On Track"))))</f>
        <v/>
      </c>
      <c r="Z168" s="28">
        <f>IF(A168="","",IF(NOT(ISNUMBER(B168)),"Missing date opened",IF(D168="","Missing shift",IF(K168="","Missing description",IF(M168="","Missing assigned department",IF(AND(Q168="Closed",U168=""),"Closed without resolution",IF(AND(Q168="Closed",NOT(ISNUMBER(V168))),"Closed without close date",IF(AND(ISNUMBER(V168),ISNUMBER(B168),V168&lt;B168),"Close date before open date",IF(AND(S168="Yes",N168=""),"Handoff needs assignment",IF(AND(R168="Yes",Q168&lt;&gt;"Closed",NOT(ISNUMBER(O168))),"Guest follow-up needs due date","OK"))))))))))</f>
        <v/>
      </c>
    </row>
    <row r="169">
      <c r="A169" s="21" t="n"/>
      <c r="B169" s="42" t="n"/>
      <c r="C169" s="23" t="n"/>
      <c r="D169" s="21" t="n"/>
      <c r="E169" s="21" t="n"/>
      <c r="F169" s="21" t="n"/>
      <c r="G169" s="21" t="n"/>
      <c r="H169" s="21" t="n"/>
      <c r="I169" s="21" t="n"/>
      <c r="J169" s="21" t="n"/>
      <c r="K169" s="24" t="n"/>
      <c r="L169" s="24" t="n"/>
      <c r="M169" s="21" t="n"/>
      <c r="N169" s="21" t="n"/>
      <c r="O169" s="42" t="n"/>
      <c r="P169" s="23" t="n"/>
      <c r="Q169" s="21" t="n"/>
      <c r="R169" s="21" t="n"/>
      <c r="S169" s="21" t="n"/>
      <c r="T169" s="43" t="n"/>
      <c r="U169" s="24" t="n"/>
      <c r="V169" s="42" t="n"/>
      <c r="W169" s="23" t="n"/>
      <c r="X169" s="26">
        <f>IF(A169="","",MAX(0,24*(IF(ISNUMBER(V169),V169+IF(ISNUMBER(W169),W169,0),NOW())-(IF(ISNUMBER(B169),B169,TODAY())+IF(ISNUMBER(C169),C169,0)))))</f>
        <v/>
      </c>
      <c r="Y169" s="27">
        <f>IF(A169="","",IF(Q169="Closed","Closed",IF(AND(ISNUMBER(O169),NOW()&gt;O169+IF(ISNUMBER(P169),P169,0)),"Overdue",IF(AND(NOT(ISNUMBER(O169)),X169&gt;'Lists and Settings'!$B$7),"Overdue","On Track"))))</f>
        <v/>
      </c>
      <c r="Z169" s="28">
        <f>IF(A169="","",IF(NOT(ISNUMBER(B169)),"Missing date opened",IF(D169="","Missing shift",IF(K169="","Missing description",IF(M169="","Missing assigned department",IF(AND(Q169="Closed",U169=""),"Closed without resolution",IF(AND(Q169="Closed",NOT(ISNUMBER(V169))),"Closed without close date",IF(AND(ISNUMBER(V169),ISNUMBER(B169),V169&lt;B169),"Close date before open date",IF(AND(S169="Yes",N169=""),"Handoff needs assignment",IF(AND(R169="Yes",Q169&lt;&gt;"Closed",NOT(ISNUMBER(O169))),"Guest follow-up needs due date","OK"))))))))))</f>
        <v/>
      </c>
    </row>
    <row r="170">
      <c r="A170" s="21" t="n"/>
      <c r="B170" s="42" t="n"/>
      <c r="C170" s="23" t="n"/>
      <c r="D170" s="21" t="n"/>
      <c r="E170" s="21" t="n"/>
      <c r="F170" s="21" t="n"/>
      <c r="G170" s="21" t="n"/>
      <c r="H170" s="21" t="n"/>
      <c r="I170" s="21" t="n"/>
      <c r="J170" s="21" t="n"/>
      <c r="K170" s="24" t="n"/>
      <c r="L170" s="24" t="n"/>
      <c r="M170" s="21" t="n"/>
      <c r="N170" s="21" t="n"/>
      <c r="O170" s="42" t="n"/>
      <c r="P170" s="23" t="n"/>
      <c r="Q170" s="21" t="n"/>
      <c r="R170" s="21" t="n"/>
      <c r="S170" s="21" t="n"/>
      <c r="T170" s="43" t="n"/>
      <c r="U170" s="24" t="n"/>
      <c r="V170" s="42" t="n"/>
      <c r="W170" s="23" t="n"/>
      <c r="X170" s="26">
        <f>IF(A170="","",MAX(0,24*(IF(ISNUMBER(V170),V170+IF(ISNUMBER(W170),W170,0),NOW())-(IF(ISNUMBER(B170),B170,TODAY())+IF(ISNUMBER(C170),C170,0)))))</f>
        <v/>
      </c>
      <c r="Y170" s="27">
        <f>IF(A170="","",IF(Q170="Closed","Closed",IF(AND(ISNUMBER(O170),NOW()&gt;O170+IF(ISNUMBER(P170),P170,0)),"Overdue",IF(AND(NOT(ISNUMBER(O170)),X170&gt;'Lists and Settings'!$B$7),"Overdue","On Track"))))</f>
        <v/>
      </c>
      <c r="Z170" s="28">
        <f>IF(A170="","",IF(NOT(ISNUMBER(B170)),"Missing date opened",IF(D170="","Missing shift",IF(K170="","Missing description",IF(M170="","Missing assigned department",IF(AND(Q170="Closed",U170=""),"Closed without resolution",IF(AND(Q170="Closed",NOT(ISNUMBER(V170))),"Closed without close date",IF(AND(ISNUMBER(V170),ISNUMBER(B170),V170&lt;B170),"Close date before open date",IF(AND(S170="Yes",N170=""),"Handoff needs assignment",IF(AND(R170="Yes",Q170&lt;&gt;"Closed",NOT(ISNUMBER(O170))),"Guest follow-up needs due date","OK"))))))))))</f>
        <v/>
      </c>
    </row>
    <row r="171">
      <c r="A171" s="21" t="n"/>
      <c r="B171" s="42" t="n"/>
      <c r="C171" s="23" t="n"/>
      <c r="D171" s="21" t="n"/>
      <c r="E171" s="21" t="n"/>
      <c r="F171" s="21" t="n"/>
      <c r="G171" s="21" t="n"/>
      <c r="H171" s="21" t="n"/>
      <c r="I171" s="21" t="n"/>
      <c r="J171" s="21" t="n"/>
      <c r="K171" s="24" t="n"/>
      <c r="L171" s="24" t="n"/>
      <c r="M171" s="21" t="n"/>
      <c r="N171" s="21" t="n"/>
      <c r="O171" s="42" t="n"/>
      <c r="P171" s="23" t="n"/>
      <c r="Q171" s="21" t="n"/>
      <c r="R171" s="21" t="n"/>
      <c r="S171" s="21" t="n"/>
      <c r="T171" s="43" t="n"/>
      <c r="U171" s="24" t="n"/>
      <c r="V171" s="42" t="n"/>
      <c r="W171" s="23" t="n"/>
      <c r="X171" s="26">
        <f>IF(A171="","",MAX(0,24*(IF(ISNUMBER(V171),V171+IF(ISNUMBER(W171),W171,0),NOW())-(IF(ISNUMBER(B171),B171,TODAY())+IF(ISNUMBER(C171),C171,0)))))</f>
        <v/>
      </c>
      <c r="Y171" s="27">
        <f>IF(A171="","",IF(Q171="Closed","Closed",IF(AND(ISNUMBER(O171),NOW()&gt;O171+IF(ISNUMBER(P171),P171,0)),"Overdue",IF(AND(NOT(ISNUMBER(O171)),X171&gt;'Lists and Settings'!$B$7),"Overdue","On Track"))))</f>
        <v/>
      </c>
      <c r="Z171" s="28">
        <f>IF(A171="","",IF(NOT(ISNUMBER(B171)),"Missing date opened",IF(D171="","Missing shift",IF(K171="","Missing description",IF(M171="","Missing assigned department",IF(AND(Q171="Closed",U171=""),"Closed without resolution",IF(AND(Q171="Closed",NOT(ISNUMBER(V171))),"Closed without close date",IF(AND(ISNUMBER(V171),ISNUMBER(B171),V171&lt;B171),"Close date before open date",IF(AND(S171="Yes",N171=""),"Handoff needs assignment",IF(AND(R171="Yes",Q171&lt;&gt;"Closed",NOT(ISNUMBER(O171))),"Guest follow-up needs due date","OK"))))))))))</f>
        <v/>
      </c>
    </row>
    <row r="172">
      <c r="A172" s="21" t="n"/>
      <c r="B172" s="42" t="n"/>
      <c r="C172" s="23" t="n"/>
      <c r="D172" s="21" t="n"/>
      <c r="E172" s="21" t="n"/>
      <c r="F172" s="21" t="n"/>
      <c r="G172" s="21" t="n"/>
      <c r="H172" s="21" t="n"/>
      <c r="I172" s="21" t="n"/>
      <c r="J172" s="21" t="n"/>
      <c r="K172" s="24" t="n"/>
      <c r="L172" s="24" t="n"/>
      <c r="M172" s="21" t="n"/>
      <c r="N172" s="21" t="n"/>
      <c r="O172" s="42" t="n"/>
      <c r="P172" s="23" t="n"/>
      <c r="Q172" s="21" t="n"/>
      <c r="R172" s="21" t="n"/>
      <c r="S172" s="21" t="n"/>
      <c r="T172" s="43" t="n"/>
      <c r="U172" s="24" t="n"/>
      <c r="V172" s="42" t="n"/>
      <c r="W172" s="23" t="n"/>
      <c r="X172" s="26">
        <f>IF(A172="","",MAX(0,24*(IF(ISNUMBER(V172),V172+IF(ISNUMBER(W172),W172,0),NOW())-(IF(ISNUMBER(B172),B172,TODAY())+IF(ISNUMBER(C172),C172,0)))))</f>
        <v/>
      </c>
      <c r="Y172" s="27">
        <f>IF(A172="","",IF(Q172="Closed","Closed",IF(AND(ISNUMBER(O172),NOW()&gt;O172+IF(ISNUMBER(P172),P172,0)),"Overdue",IF(AND(NOT(ISNUMBER(O172)),X172&gt;'Lists and Settings'!$B$7),"Overdue","On Track"))))</f>
        <v/>
      </c>
      <c r="Z172" s="28">
        <f>IF(A172="","",IF(NOT(ISNUMBER(B172)),"Missing date opened",IF(D172="","Missing shift",IF(K172="","Missing description",IF(M172="","Missing assigned department",IF(AND(Q172="Closed",U172=""),"Closed without resolution",IF(AND(Q172="Closed",NOT(ISNUMBER(V172))),"Closed without close date",IF(AND(ISNUMBER(V172),ISNUMBER(B172),V172&lt;B172),"Close date before open date",IF(AND(S172="Yes",N172=""),"Handoff needs assignment",IF(AND(R172="Yes",Q172&lt;&gt;"Closed",NOT(ISNUMBER(O172))),"Guest follow-up needs due date","OK"))))))))))</f>
        <v/>
      </c>
    </row>
    <row r="173">
      <c r="A173" s="21" t="n"/>
      <c r="B173" s="42" t="n"/>
      <c r="C173" s="23" t="n"/>
      <c r="D173" s="21" t="n"/>
      <c r="E173" s="21" t="n"/>
      <c r="F173" s="21" t="n"/>
      <c r="G173" s="21" t="n"/>
      <c r="H173" s="21" t="n"/>
      <c r="I173" s="21" t="n"/>
      <c r="J173" s="21" t="n"/>
      <c r="K173" s="24" t="n"/>
      <c r="L173" s="24" t="n"/>
      <c r="M173" s="21" t="n"/>
      <c r="N173" s="21" t="n"/>
      <c r="O173" s="42" t="n"/>
      <c r="P173" s="23" t="n"/>
      <c r="Q173" s="21" t="n"/>
      <c r="R173" s="21" t="n"/>
      <c r="S173" s="21" t="n"/>
      <c r="T173" s="43" t="n"/>
      <c r="U173" s="24" t="n"/>
      <c r="V173" s="42" t="n"/>
      <c r="W173" s="23" t="n"/>
      <c r="X173" s="26">
        <f>IF(A173="","",MAX(0,24*(IF(ISNUMBER(V173),V173+IF(ISNUMBER(W173),W173,0),NOW())-(IF(ISNUMBER(B173),B173,TODAY())+IF(ISNUMBER(C173),C173,0)))))</f>
        <v/>
      </c>
      <c r="Y173" s="27">
        <f>IF(A173="","",IF(Q173="Closed","Closed",IF(AND(ISNUMBER(O173),NOW()&gt;O173+IF(ISNUMBER(P173),P173,0)),"Overdue",IF(AND(NOT(ISNUMBER(O173)),X173&gt;'Lists and Settings'!$B$7),"Overdue","On Track"))))</f>
        <v/>
      </c>
      <c r="Z173" s="28">
        <f>IF(A173="","",IF(NOT(ISNUMBER(B173)),"Missing date opened",IF(D173="","Missing shift",IF(K173="","Missing description",IF(M173="","Missing assigned department",IF(AND(Q173="Closed",U173=""),"Closed without resolution",IF(AND(Q173="Closed",NOT(ISNUMBER(V173))),"Closed without close date",IF(AND(ISNUMBER(V173),ISNUMBER(B173),V173&lt;B173),"Close date before open date",IF(AND(S173="Yes",N173=""),"Handoff needs assignment",IF(AND(R173="Yes",Q173&lt;&gt;"Closed",NOT(ISNUMBER(O173))),"Guest follow-up needs due date","OK"))))))))))</f>
        <v/>
      </c>
    </row>
    <row r="174">
      <c r="A174" s="21" t="n"/>
      <c r="B174" s="42" t="n"/>
      <c r="C174" s="23" t="n"/>
      <c r="D174" s="21" t="n"/>
      <c r="E174" s="21" t="n"/>
      <c r="F174" s="21" t="n"/>
      <c r="G174" s="21" t="n"/>
      <c r="H174" s="21" t="n"/>
      <c r="I174" s="21" t="n"/>
      <c r="J174" s="21" t="n"/>
      <c r="K174" s="24" t="n"/>
      <c r="L174" s="24" t="n"/>
      <c r="M174" s="21" t="n"/>
      <c r="N174" s="21" t="n"/>
      <c r="O174" s="42" t="n"/>
      <c r="P174" s="23" t="n"/>
      <c r="Q174" s="21" t="n"/>
      <c r="R174" s="21" t="n"/>
      <c r="S174" s="21" t="n"/>
      <c r="T174" s="43" t="n"/>
      <c r="U174" s="24" t="n"/>
      <c r="V174" s="42" t="n"/>
      <c r="W174" s="23" t="n"/>
      <c r="X174" s="26">
        <f>IF(A174="","",MAX(0,24*(IF(ISNUMBER(V174),V174+IF(ISNUMBER(W174),W174,0),NOW())-(IF(ISNUMBER(B174),B174,TODAY())+IF(ISNUMBER(C174),C174,0)))))</f>
        <v/>
      </c>
      <c r="Y174" s="27">
        <f>IF(A174="","",IF(Q174="Closed","Closed",IF(AND(ISNUMBER(O174),NOW()&gt;O174+IF(ISNUMBER(P174),P174,0)),"Overdue",IF(AND(NOT(ISNUMBER(O174)),X174&gt;'Lists and Settings'!$B$7),"Overdue","On Track"))))</f>
        <v/>
      </c>
      <c r="Z174" s="28">
        <f>IF(A174="","",IF(NOT(ISNUMBER(B174)),"Missing date opened",IF(D174="","Missing shift",IF(K174="","Missing description",IF(M174="","Missing assigned department",IF(AND(Q174="Closed",U174=""),"Closed without resolution",IF(AND(Q174="Closed",NOT(ISNUMBER(V174))),"Closed without close date",IF(AND(ISNUMBER(V174),ISNUMBER(B174),V174&lt;B174),"Close date before open date",IF(AND(S174="Yes",N174=""),"Handoff needs assignment",IF(AND(R174="Yes",Q174&lt;&gt;"Closed",NOT(ISNUMBER(O174))),"Guest follow-up needs due date","OK"))))))))))</f>
        <v/>
      </c>
    </row>
    <row r="175">
      <c r="A175" s="21" t="n"/>
      <c r="B175" s="42" t="n"/>
      <c r="C175" s="23" t="n"/>
      <c r="D175" s="21" t="n"/>
      <c r="E175" s="21" t="n"/>
      <c r="F175" s="21" t="n"/>
      <c r="G175" s="21" t="n"/>
      <c r="H175" s="21" t="n"/>
      <c r="I175" s="21" t="n"/>
      <c r="J175" s="21" t="n"/>
      <c r="K175" s="24" t="n"/>
      <c r="L175" s="24" t="n"/>
      <c r="M175" s="21" t="n"/>
      <c r="N175" s="21" t="n"/>
      <c r="O175" s="42" t="n"/>
      <c r="P175" s="23" t="n"/>
      <c r="Q175" s="21" t="n"/>
      <c r="R175" s="21" t="n"/>
      <c r="S175" s="21" t="n"/>
      <c r="T175" s="43" t="n"/>
      <c r="U175" s="24" t="n"/>
      <c r="V175" s="42" t="n"/>
      <c r="W175" s="23" t="n"/>
      <c r="X175" s="26">
        <f>IF(A175="","",MAX(0,24*(IF(ISNUMBER(V175),V175+IF(ISNUMBER(W175),W175,0),NOW())-(IF(ISNUMBER(B175),B175,TODAY())+IF(ISNUMBER(C175),C175,0)))))</f>
        <v/>
      </c>
      <c r="Y175" s="27">
        <f>IF(A175="","",IF(Q175="Closed","Closed",IF(AND(ISNUMBER(O175),NOW()&gt;O175+IF(ISNUMBER(P175),P175,0)),"Overdue",IF(AND(NOT(ISNUMBER(O175)),X175&gt;'Lists and Settings'!$B$7),"Overdue","On Track"))))</f>
        <v/>
      </c>
      <c r="Z175" s="28">
        <f>IF(A175="","",IF(NOT(ISNUMBER(B175)),"Missing date opened",IF(D175="","Missing shift",IF(K175="","Missing description",IF(M175="","Missing assigned department",IF(AND(Q175="Closed",U175=""),"Closed without resolution",IF(AND(Q175="Closed",NOT(ISNUMBER(V175))),"Closed without close date",IF(AND(ISNUMBER(V175),ISNUMBER(B175),V175&lt;B175),"Close date before open date",IF(AND(S175="Yes",N175=""),"Handoff needs assignment",IF(AND(R175="Yes",Q175&lt;&gt;"Closed",NOT(ISNUMBER(O175))),"Guest follow-up needs due date","OK"))))))))))</f>
        <v/>
      </c>
    </row>
    <row r="176">
      <c r="A176" s="21" t="n"/>
      <c r="B176" s="42" t="n"/>
      <c r="C176" s="23" t="n"/>
      <c r="D176" s="21" t="n"/>
      <c r="E176" s="21" t="n"/>
      <c r="F176" s="21" t="n"/>
      <c r="G176" s="21" t="n"/>
      <c r="H176" s="21" t="n"/>
      <c r="I176" s="21" t="n"/>
      <c r="J176" s="21" t="n"/>
      <c r="K176" s="24" t="n"/>
      <c r="L176" s="24" t="n"/>
      <c r="M176" s="21" t="n"/>
      <c r="N176" s="21" t="n"/>
      <c r="O176" s="42" t="n"/>
      <c r="P176" s="23" t="n"/>
      <c r="Q176" s="21" t="n"/>
      <c r="R176" s="21" t="n"/>
      <c r="S176" s="21" t="n"/>
      <c r="T176" s="43" t="n"/>
      <c r="U176" s="24" t="n"/>
      <c r="V176" s="42" t="n"/>
      <c r="W176" s="23" t="n"/>
      <c r="X176" s="26">
        <f>IF(A176="","",MAX(0,24*(IF(ISNUMBER(V176),V176+IF(ISNUMBER(W176),W176,0),NOW())-(IF(ISNUMBER(B176),B176,TODAY())+IF(ISNUMBER(C176),C176,0)))))</f>
        <v/>
      </c>
      <c r="Y176" s="27">
        <f>IF(A176="","",IF(Q176="Closed","Closed",IF(AND(ISNUMBER(O176),NOW()&gt;O176+IF(ISNUMBER(P176),P176,0)),"Overdue",IF(AND(NOT(ISNUMBER(O176)),X176&gt;'Lists and Settings'!$B$7),"Overdue","On Track"))))</f>
        <v/>
      </c>
      <c r="Z176" s="28">
        <f>IF(A176="","",IF(NOT(ISNUMBER(B176)),"Missing date opened",IF(D176="","Missing shift",IF(K176="","Missing description",IF(M176="","Missing assigned department",IF(AND(Q176="Closed",U176=""),"Closed without resolution",IF(AND(Q176="Closed",NOT(ISNUMBER(V176))),"Closed without close date",IF(AND(ISNUMBER(V176),ISNUMBER(B176),V176&lt;B176),"Close date before open date",IF(AND(S176="Yes",N176=""),"Handoff needs assignment",IF(AND(R176="Yes",Q176&lt;&gt;"Closed",NOT(ISNUMBER(O176))),"Guest follow-up needs due date","OK"))))))))))</f>
        <v/>
      </c>
    </row>
    <row r="177">
      <c r="A177" s="21" t="n"/>
      <c r="B177" s="42" t="n"/>
      <c r="C177" s="23" t="n"/>
      <c r="D177" s="21" t="n"/>
      <c r="E177" s="21" t="n"/>
      <c r="F177" s="21" t="n"/>
      <c r="G177" s="21" t="n"/>
      <c r="H177" s="21" t="n"/>
      <c r="I177" s="21" t="n"/>
      <c r="J177" s="21" t="n"/>
      <c r="K177" s="24" t="n"/>
      <c r="L177" s="24" t="n"/>
      <c r="M177" s="21" t="n"/>
      <c r="N177" s="21" t="n"/>
      <c r="O177" s="42" t="n"/>
      <c r="P177" s="23" t="n"/>
      <c r="Q177" s="21" t="n"/>
      <c r="R177" s="21" t="n"/>
      <c r="S177" s="21" t="n"/>
      <c r="T177" s="43" t="n"/>
      <c r="U177" s="24" t="n"/>
      <c r="V177" s="42" t="n"/>
      <c r="W177" s="23" t="n"/>
      <c r="X177" s="26">
        <f>IF(A177="","",MAX(0,24*(IF(ISNUMBER(V177),V177+IF(ISNUMBER(W177),W177,0),NOW())-(IF(ISNUMBER(B177),B177,TODAY())+IF(ISNUMBER(C177),C177,0)))))</f>
        <v/>
      </c>
      <c r="Y177" s="27">
        <f>IF(A177="","",IF(Q177="Closed","Closed",IF(AND(ISNUMBER(O177),NOW()&gt;O177+IF(ISNUMBER(P177),P177,0)),"Overdue",IF(AND(NOT(ISNUMBER(O177)),X177&gt;'Lists and Settings'!$B$7),"Overdue","On Track"))))</f>
        <v/>
      </c>
      <c r="Z177" s="28">
        <f>IF(A177="","",IF(NOT(ISNUMBER(B177)),"Missing date opened",IF(D177="","Missing shift",IF(K177="","Missing description",IF(M177="","Missing assigned department",IF(AND(Q177="Closed",U177=""),"Closed without resolution",IF(AND(Q177="Closed",NOT(ISNUMBER(V177))),"Closed without close date",IF(AND(ISNUMBER(V177),ISNUMBER(B177),V177&lt;B177),"Close date before open date",IF(AND(S177="Yes",N177=""),"Handoff needs assignment",IF(AND(R177="Yes",Q177&lt;&gt;"Closed",NOT(ISNUMBER(O177))),"Guest follow-up needs due date","OK"))))))))))</f>
        <v/>
      </c>
    </row>
    <row r="178">
      <c r="A178" s="21" t="n"/>
      <c r="B178" s="42" t="n"/>
      <c r="C178" s="23" t="n"/>
      <c r="D178" s="21" t="n"/>
      <c r="E178" s="21" t="n"/>
      <c r="F178" s="21" t="n"/>
      <c r="G178" s="21" t="n"/>
      <c r="H178" s="21" t="n"/>
      <c r="I178" s="21" t="n"/>
      <c r="J178" s="21" t="n"/>
      <c r="K178" s="24" t="n"/>
      <c r="L178" s="24" t="n"/>
      <c r="M178" s="21" t="n"/>
      <c r="N178" s="21" t="n"/>
      <c r="O178" s="42" t="n"/>
      <c r="P178" s="23" t="n"/>
      <c r="Q178" s="21" t="n"/>
      <c r="R178" s="21" t="n"/>
      <c r="S178" s="21" t="n"/>
      <c r="T178" s="43" t="n"/>
      <c r="U178" s="24" t="n"/>
      <c r="V178" s="42" t="n"/>
      <c r="W178" s="23" t="n"/>
      <c r="X178" s="26">
        <f>IF(A178="","",MAX(0,24*(IF(ISNUMBER(V178),V178+IF(ISNUMBER(W178),W178,0),NOW())-(IF(ISNUMBER(B178),B178,TODAY())+IF(ISNUMBER(C178),C178,0)))))</f>
        <v/>
      </c>
      <c r="Y178" s="27">
        <f>IF(A178="","",IF(Q178="Closed","Closed",IF(AND(ISNUMBER(O178),NOW()&gt;O178+IF(ISNUMBER(P178),P178,0)),"Overdue",IF(AND(NOT(ISNUMBER(O178)),X178&gt;'Lists and Settings'!$B$7),"Overdue","On Track"))))</f>
        <v/>
      </c>
      <c r="Z178" s="28">
        <f>IF(A178="","",IF(NOT(ISNUMBER(B178)),"Missing date opened",IF(D178="","Missing shift",IF(K178="","Missing description",IF(M178="","Missing assigned department",IF(AND(Q178="Closed",U178=""),"Closed without resolution",IF(AND(Q178="Closed",NOT(ISNUMBER(V178))),"Closed without close date",IF(AND(ISNUMBER(V178),ISNUMBER(B178),V178&lt;B178),"Close date before open date",IF(AND(S178="Yes",N178=""),"Handoff needs assignment",IF(AND(R178="Yes",Q178&lt;&gt;"Closed",NOT(ISNUMBER(O178))),"Guest follow-up needs due date","OK"))))))))))</f>
        <v/>
      </c>
    </row>
    <row r="179">
      <c r="A179" s="21" t="n"/>
      <c r="B179" s="42" t="n"/>
      <c r="C179" s="23" t="n"/>
      <c r="D179" s="21" t="n"/>
      <c r="E179" s="21" t="n"/>
      <c r="F179" s="21" t="n"/>
      <c r="G179" s="21" t="n"/>
      <c r="H179" s="21" t="n"/>
      <c r="I179" s="21" t="n"/>
      <c r="J179" s="21" t="n"/>
      <c r="K179" s="24" t="n"/>
      <c r="L179" s="24" t="n"/>
      <c r="M179" s="21" t="n"/>
      <c r="N179" s="21" t="n"/>
      <c r="O179" s="42" t="n"/>
      <c r="P179" s="23" t="n"/>
      <c r="Q179" s="21" t="n"/>
      <c r="R179" s="21" t="n"/>
      <c r="S179" s="21" t="n"/>
      <c r="T179" s="43" t="n"/>
      <c r="U179" s="24" t="n"/>
      <c r="V179" s="42" t="n"/>
      <c r="W179" s="23" t="n"/>
      <c r="X179" s="26">
        <f>IF(A179="","",MAX(0,24*(IF(ISNUMBER(V179),V179+IF(ISNUMBER(W179),W179,0),NOW())-(IF(ISNUMBER(B179),B179,TODAY())+IF(ISNUMBER(C179),C179,0)))))</f>
        <v/>
      </c>
      <c r="Y179" s="27">
        <f>IF(A179="","",IF(Q179="Closed","Closed",IF(AND(ISNUMBER(O179),NOW()&gt;O179+IF(ISNUMBER(P179),P179,0)),"Overdue",IF(AND(NOT(ISNUMBER(O179)),X179&gt;'Lists and Settings'!$B$7),"Overdue","On Track"))))</f>
        <v/>
      </c>
      <c r="Z179" s="28">
        <f>IF(A179="","",IF(NOT(ISNUMBER(B179)),"Missing date opened",IF(D179="","Missing shift",IF(K179="","Missing description",IF(M179="","Missing assigned department",IF(AND(Q179="Closed",U179=""),"Closed without resolution",IF(AND(Q179="Closed",NOT(ISNUMBER(V179))),"Closed without close date",IF(AND(ISNUMBER(V179),ISNUMBER(B179),V179&lt;B179),"Close date before open date",IF(AND(S179="Yes",N179=""),"Handoff needs assignment",IF(AND(R179="Yes",Q179&lt;&gt;"Closed",NOT(ISNUMBER(O179))),"Guest follow-up needs due date","OK"))))))))))</f>
        <v/>
      </c>
    </row>
    <row r="180">
      <c r="A180" s="21" t="n"/>
      <c r="B180" s="42" t="n"/>
      <c r="C180" s="23" t="n"/>
      <c r="D180" s="21" t="n"/>
      <c r="E180" s="21" t="n"/>
      <c r="F180" s="21" t="n"/>
      <c r="G180" s="21" t="n"/>
      <c r="H180" s="21" t="n"/>
      <c r="I180" s="21" t="n"/>
      <c r="J180" s="21" t="n"/>
      <c r="K180" s="24" t="n"/>
      <c r="L180" s="24" t="n"/>
      <c r="M180" s="21" t="n"/>
      <c r="N180" s="21" t="n"/>
      <c r="O180" s="42" t="n"/>
      <c r="P180" s="23" t="n"/>
      <c r="Q180" s="21" t="n"/>
      <c r="R180" s="21" t="n"/>
      <c r="S180" s="21" t="n"/>
      <c r="T180" s="43" t="n"/>
      <c r="U180" s="24" t="n"/>
      <c r="V180" s="42" t="n"/>
      <c r="W180" s="23" t="n"/>
      <c r="X180" s="26">
        <f>IF(A180="","",MAX(0,24*(IF(ISNUMBER(V180),V180+IF(ISNUMBER(W180),W180,0),NOW())-(IF(ISNUMBER(B180),B180,TODAY())+IF(ISNUMBER(C180),C180,0)))))</f>
        <v/>
      </c>
      <c r="Y180" s="27">
        <f>IF(A180="","",IF(Q180="Closed","Closed",IF(AND(ISNUMBER(O180),NOW()&gt;O180+IF(ISNUMBER(P180),P180,0)),"Overdue",IF(AND(NOT(ISNUMBER(O180)),X180&gt;'Lists and Settings'!$B$7),"Overdue","On Track"))))</f>
        <v/>
      </c>
      <c r="Z180" s="28">
        <f>IF(A180="","",IF(NOT(ISNUMBER(B180)),"Missing date opened",IF(D180="","Missing shift",IF(K180="","Missing description",IF(M180="","Missing assigned department",IF(AND(Q180="Closed",U180=""),"Closed without resolution",IF(AND(Q180="Closed",NOT(ISNUMBER(V180))),"Closed without close date",IF(AND(ISNUMBER(V180),ISNUMBER(B180),V180&lt;B180),"Close date before open date",IF(AND(S180="Yes",N180=""),"Handoff needs assignment",IF(AND(R180="Yes",Q180&lt;&gt;"Closed",NOT(ISNUMBER(O180))),"Guest follow-up needs due date","OK"))))))))))</f>
        <v/>
      </c>
    </row>
    <row r="181">
      <c r="A181" s="21" t="n"/>
      <c r="B181" s="42" t="n"/>
      <c r="C181" s="23" t="n"/>
      <c r="D181" s="21" t="n"/>
      <c r="E181" s="21" t="n"/>
      <c r="F181" s="21" t="n"/>
      <c r="G181" s="21" t="n"/>
      <c r="H181" s="21" t="n"/>
      <c r="I181" s="21" t="n"/>
      <c r="J181" s="21" t="n"/>
      <c r="K181" s="24" t="n"/>
      <c r="L181" s="24" t="n"/>
      <c r="M181" s="21" t="n"/>
      <c r="N181" s="21" t="n"/>
      <c r="O181" s="42" t="n"/>
      <c r="P181" s="23" t="n"/>
      <c r="Q181" s="21" t="n"/>
      <c r="R181" s="21" t="n"/>
      <c r="S181" s="21" t="n"/>
      <c r="T181" s="43" t="n"/>
      <c r="U181" s="24" t="n"/>
      <c r="V181" s="42" t="n"/>
      <c r="W181" s="23" t="n"/>
      <c r="X181" s="26">
        <f>IF(A181="","",MAX(0,24*(IF(ISNUMBER(V181),V181+IF(ISNUMBER(W181),W181,0),NOW())-(IF(ISNUMBER(B181),B181,TODAY())+IF(ISNUMBER(C181),C181,0)))))</f>
        <v/>
      </c>
      <c r="Y181" s="27">
        <f>IF(A181="","",IF(Q181="Closed","Closed",IF(AND(ISNUMBER(O181),NOW()&gt;O181+IF(ISNUMBER(P181),P181,0)),"Overdue",IF(AND(NOT(ISNUMBER(O181)),X181&gt;'Lists and Settings'!$B$7),"Overdue","On Track"))))</f>
        <v/>
      </c>
      <c r="Z181" s="28">
        <f>IF(A181="","",IF(NOT(ISNUMBER(B181)),"Missing date opened",IF(D181="","Missing shift",IF(K181="","Missing description",IF(M181="","Missing assigned department",IF(AND(Q181="Closed",U181=""),"Closed without resolution",IF(AND(Q181="Closed",NOT(ISNUMBER(V181))),"Closed without close date",IF(AND(ISNUMBER(V181),ISNUMBER(B181),V181&lt;B181),"Close date before open date",IF(AND(S181="Yes",N181=""),"Handoff needs assignment",IF(AND(R181="Yes",Q181&lt;&gt;"Closed",NOT(ISNUMBER(O181))),"Guest follow-up needs due date","OK"))))))))))</f>
        <v/>
      </c>
    </row>
    <row r="182">
      <c r="A182" s="21" t="n"/>
      <c r="B182" s="42" t="n"/>
      <c r="C182" s="23" t="n"/>
      <c r="D182" s="21" t="n"/>
      <c r="E182" s="21" t="n"/>
      <c r="F182" s="21" t="n"/>
      <c r="G182" s="21" t="n"/>
      <c r="H182" s="21" t="n"/>
      <c r="I182" s="21" t="n"/>
      <c r="J182" s="21" t="n"/>
      <c r="K182" s="24" t="n"/>
      <c r="L182" s="24" t="n"/>
      <c r="M182" s="21" t="n"/>
      <c r="N182" s="21" t="n"/>
      <c r="O182" s="42" t="n"/>
      <c r="P182" s="23" t="n"/>
      <c r="Q182" s="21" t="n"/>
      <c r="R182" s="21" t="n"/>
      <c r="S182" s="21" t="n"/>
      <c r="T182" s="43" t="n"/>
      <c r="U182" s="24" t="n"/>
      <c r="V182" s="42" t="n"/>
      <c r="W182" s="23" t="n"/>
      <c r="X182" s="26">
        <f>IF(A182="","",MAX(0,24*(IF(ISNUMBER(V182),V182+IF(ISNUMBER(W182),W182,0),NOW())-(IF(ISNUMBER(B182),B182,TODAY())+IF(ISNUMBER(C182),C182,0)))))</f>
        <v/>
      </c>
      <c r="Y182" s="27">
        <f>IF(A182="","",IF(Q182="Closed","Closed",IF(AND(ISNUMBER(O182),NOW()&gt;O182+IF(ISNUMBER(P182),P182,0)),"Overdue",IF(AND(NOT(ISNUMBER(O182)),X182&gt;'Lists and Settings'!$B$7),"Overdue","On Track"))))</f>
        <v/>
      </c>
      <c r="Z182" s="28">
        <f>IF(A182="","",IF(NOT(ISNUMBER(B182)),"Missing date opened",IF(D182="","Missing shift",IF(K182="","Missing description",IF(M182="","Missing assigned department",IF(AND(Q182="Closed",U182=""),"Closed without resolution",IF(AND(Q182="Closed",NOT(ISNUMBER(V182))),"Closed without close date",IF(AND(ISNUMBER(V182),ISNUMBER(B182),V182&lt;B182),"Close date before open date",IF(AND(S182="Yes",N182=""),"Handoff needs assignment",IF(AND(R182="Yes",Q182&lt;&gt;"Closed",NOT(ISNUMBER(O182))),"Guest follow-up needs due date","OK"))))))))))</f>
        <v/>
      </c>
    </row>
    <row r="183">
      <c r="A183" s="21" t="n"/>
      <c r="B183" s="42" t="n"/>
      <c r="C183" s="23" t="n"/>
      <c r="D183" s="21" t="n"/>
      <c r="E183" s="21" t="n"/>
      <c r="F183" s="21" t="n"/>
      <c r="G183" s="21" t="n"/>
      <c r="H183" s="21" t="n"/>
      <c r="I183" s="21" t="n"/>
      <c r="J183" s="21" t="n"/>
      <c r="K183" s="24" t="n"/>
      <c r="L183" s="24" t="n"/>
      <c r="M183" s="21" t="n"/>
      <c r="N183" s="21" t="n"/>
      <c r="O183" s="42" t="n"/>
      <c r="P183" s="23" t="n"/>
      <c r="Q183" s="21" t="n"/>
      <c r="R183" s="21" t="n"/>
      <c r="S183" s="21" t="n"/>
      <c r="T183" s="43" t="n"/>
      <c r="U183" s="24" t="n"/>
      <c r="V183" s="42" t="n"/>
      <c r="W183" s="23" t="n"/>
      <c r="X183" s="26">
        <f>IF(A183="","",MAX(0,24*(IF(ISNUMBER(V183),V183+IF(ISNUMBER(W183),W183,0),NOW())-(IF(ISNUMBER(B183),B183,TODAY())+IF(ISNUMBER(C183),C183,0)))))</f>
        <v/>
      </c>
      <c r="Y183" s="27">
        <f>IF(A183="","",IF(Q183="Closed","Closed",IF(AND(ISNUMBER(O183),NOW()&gt;O183+IF(ISNUMBER(P183),P183,0)),"Overdue",IF(AND(NOT(ISNUMBER(O183)),X183&gt;'Lists and Settings'!$B$7),"Overdue","On Track"))))</f>
        <v/>
      </c>
      <c r="Z183" s="28">
        <f>IF(A183="","",IF(NOT(ISNUMBER(B183)),"Missing date opened",IF(D183="","Missing shift",IF(K183="","Missing description",IF(M183="","Missing assigned department",IF(AND(Q183="Closed",U183=""),"Closed without resolution",IF(AND(Q183="Closed",NOT(ISNUMBER(V183))),"Closed without close date",IF(AND(ISNUMBER(V183),ISNUMBER(B183),V183&lt;B183),"Close date before open date",IF(AND(S183="Yes",N183=""),"Handoff needs assignment",IF(AND(R183="Yes",Q183&lt;&gt;"Closed",NOT(ISNUMBER(O183))),"Guest follow-up needs due date","OK"))))))))))</f>
        <v/>
      </c>
    </row>
    <row r="184">
      <c r="A184" s="21" t="n"/>
      <c r="B184" s="42" t="n"/>
      <c r="C184" s="23" t="n"/>
      <c r="D184" s="21" t="n"/>
      <c r="E184" s="21" t="n"/>
      <c r="F184" s="21" t="n"/>
      <c r="G184" s="21" t="n"/>
      <c r="H184" s="21" t="n"/>
      <c r="I184" s="21" t="n"/>
      <c r="J184" s="21" t="n"/>
      <c r="K184" s="24" t="n"/>
      <c r="L184" s="24" t="n"/>
      <c r="M184" s="21" t="n"/>
      <c r="N184" s="21" t="n"/>
      <c r="O184" s="42" t="n"/>
      <c r="P184" s="23" t="n"/>
      <c r="Q184" s="21" t="n"/>
      <c r="R184" s="21" t="n"/>
      <c r="S184" s="21" t="n"/>
      <c r="T184" s="43" t="n"/>
      <c r="U184" s="24" t="n"/>
      <c r="V184" s="42" t="n"/>
      <c r="W184" s="23" t="n"/>
      <c r="X184" s="26">
        <f>IF(A184="","",MAX(0,24*(IF(ISNUMBER(V184),V184+IF(ISNUMBER(W184),W184,0),NOW())-(IF(ISNUMBER(B184),B184,TODAY())+IF(ISNUMBER(C184),C184,0)))))</f>
        <v/>
      </c>
      <c r="Y184" s="27">
        <f>IF(A184="","",IF(Q184="Closed","Closed",IF(AND(ISNUMBER(O184),NOW()&gt;O184+IF(ISNUMBER(P184),P184,0)),"Overdue",IF(AND(NOT(ISNUMBER(O184)),X184&gt;'Lists and Settings'!$B$7),"Overdue","On Track"))))</f>
        <v/>
      </c>
      <c r="Z184" s="28">
        <f>IF(A184="","",IF(NOT(ISNUMBER(B184)),"Missing date opened",IF(D184="","Missing shift",IF(K184="","Missing description",IF(M184="","Missing assigned department",IF(AND(Q184="Closed",U184=""),"Closed without resolution",IF(AND(Q184="Closed",NOT(ISNUMBER(V184))),"Closed without close date",IF(AND(ISNUMBER(V184),ISNUMBER(B184),V184&lt;B184),"Close date before open date",IF(AND(S184="Yes",N184=""),"Handoff needs assignment",IF(AND(R184="Yes",Q184&lt;&gt;"Closed",NOT(ISNUMBER(O184))),"Guest follow-up needs due date","OK"))))))))))</f>
        <v/>
      </c>
    </row>
    <row r="185">
      <c r="A185" s="21" t="n"/>
      <c r="B185" s="42" t="n"/>
      <c r="C185" s="23" t="n"/>
      <c r="D185" s="21" t="n"/>
      <c r="E185" s="21" t="n"/>
      <c r="F185" s="21" t="n"/>
      <c r="G185" s="21" t="n"/>
      <c r="H185" s="21" t="n"/>
      <c r="I185" s="21" t="n"/>
      <c r="J185" s="21" t="n"/>
      <c r="K185" s="24" t="n"/>
      <c r="L185" s="24" t="n"/>
      <c r="M185" s="21" t="n"/>
      <c r="N185" s="21" t="n"/>
      <c r="O185" s="42" t="n"/>
      <c r="P185" s="23" t="n"/>
      <c r="Q185" s="21" t="n"/>
      <c r="R185" s="21" t="n"/>
      <c r="S185" s="21" t="n"/>
      <c r="T185" s="43" t="n"/>
      <c r="U185" s="24" t="n"/>
      <c r="V185" s="42" t="n"/>
      <c r="W185" s="23" t="n"/>
      <c r="X185" s="26">
        <f>IF(A185="","",MAX(0,24*(IF(ISNUMBER(V185),V185+IF(ISNUMBER(W185),W185,0),NOW())-(IF(ISNUMBER(B185),B185,TODAY())+IF(ISNUMBER(C185),C185,0)))))</f>
        <v/>
      </c>
      <c r="Y185" s="27">
        <f>IF(A185="","",IF(Q185="Closed","Closed",IF(AND(ISNUMBER(O185),NOW()&gt;O185+IF(ISNUMBER(P185),P185,0)),"Overdue",IF(AND(NOT(ISNUMBER(O185)),X185&gt;'Lists and Settings'!$B$7),"Overdue","On Track"))))</f>
        <v/>
      </c>
      <c r="Z185" s="28">
        <f>IF(A185="","",IF(NOT(ISNUMBER(B185)),"Missing date opened",IF(D185="","Missing shift",IF(K185="","Missing description",IF(M185="","Missing assigned department",IF(AND(Q185="Closed",U185=""),"Closed without resolution",IF(AND(Q185="Closed",NOT(ISNUMBER(V185))),"Closed without close date",IF(AND(ISNUMBER(V185),ISNUMBER(B185),V185&lt;B185),"Close date before open date",IF(AND(S185="Yes",N185=""),"Handoff needs assignment",IF(AND(R185="Yes",Q185&lt;&gt;"Closed",NOT(ISNUMBER(O185))),"Guest follow-up needs due date","OK"))))))))))</f>
        <v/>
      </c>
    </row>
    <row r="186">
      <c r="A186" s="21" t="n"/>
      <c r="B186" s="42" t="n"/>
      <c r="C186" s="23" t="n"/>
      <c r="D186" s="21" t="n"/>
      <c r="E186" s="21" t="n"/>
      <c r="F186" s="21" t="n"/>
      <c r="G186" s="21" t="n"/>
      <c r="H186" s="21" t="n"/>
      <c r="I186" s="21" t="n"/>
      <c r="J186" s="21" t="n"/>
      <c r="K186" s="24" t="n"/>
      <c r="L186" s="24" t="n"/>
      <c r="M186" s="21" t="n"/>
      <c r="N186" s="21" t="n"/>
      <c r="O186" s="42" t="n"/>
      <c r="P186" s="23" t="n"/>
      <c r="Q186" s="21" t="n"/>
      <c r="R186" s="21" t="n"/>
      <c r="S186" s="21" t="n"/>
      <c r="T186" s="43" t="n"/>
      <c r="U186" s="24" t="n"/>
      <c r="V186" s="42" t="n"/>
      <c r="W186" s="23" t="n"/>
      <c r="X186" s="26">
        <f>IF(A186="","",MAX(0,24*(IF(ISNUMBER(V186),V186+IF(ISNUMBER(W186),W186,0),NOW())-(IF(ISNUMBER(B186),B186,TODAY())+IF(ISNUMBER(C186),C186,0)))))</f>
        <v/>
      </c>
      <c r="Y186" s="27">
        <f>IF(A186="","",IF(Q186="Closed","Closed",IF(AND(ISNUMBER(O186),NOW()&gt;O186+IF(ISNUMBER(P186),P186,0)),"Overdue",IF(AND(NOT(ISNUMBER(O186)),X186&gt;'Lists and Settings'!$B$7),"Overdue","On Track"))))</f>
        <v/>
      </c>
      <c r="Z186" s="28">
        <f>IF(A186="","",IF(NOT(ISNUMBER(B186)),"Missing date opened",IF(D186="","Missing shift",IF(K186="","Missing description",IF(M186="","Missing assigned department",IF(AND(Q186="Closed",U186=""),"Closed without resolution",IF(AND(Q186="Closed",NOT(ISNUMBER(V186))),"Closed without close date",IF(AND(ISNUMBER(V186),ISNUMBER(B186),V186&lt;B186),"Close date before open date",IF(AND(S186="Yes",N186=""),"Handoff needs assignment",IF(AND(R186="Yes",Q186&lt;&gt;"Closed",NOT(ISNUMBER(O186))),"Guest follow-up needs due date","OK"))))))))))</f>
        <v/>
      </c>
    </row>
    <row r="187">
      <c r="A187" s="21" t="n"/>
      <c r="B187" s="42" t="n"/>
      <c r="C187" s="23" t="n"/>
      <c r="D187" s="21" t="n"/>
      <c r="E187" s="21" t="n"/>
      <c r="F187" s="21" t="n"/>
      <c r="G187" s="21" t="n"/>
      <c r="H187" s="21" t="n"/>
      <c r="I187" s="21" t="n"/>
      <c r="J187" s="21" t="n"/>
      <c r="K187" s="24" t="n"/>
      <c r="L187" s="24" t="n"/>
      <c r="M187" s="21" t="n"/>
      <c r="N187" s="21" t="n"/>
      <c r="O187" s="42" t="n"/>
      <c r="P187" s="23" t="n"/>
      <c r="Q187" s="21" t="n"/>
      <c r="R187" s="21" t="n"/>
      <c r="S187" s="21" t="n"/>
      <c r="T187" s="43" t="n"/>
      <c r="U187" s="24" t="n"/>
      <c r="V187" s="42" t="n"/>
      <c r="W187" s="23" t="n"/>
      <c r="X187" s="26">
        <f>IF(A187="","",MAX(0,24*(IF(ISNUMBER(V187),V187+IF(ISNUMBER(W187),W187,0),NOW())-(IF(ISNUMBER(B187),B187,TODAY())+IF(ISNUMBER(C187),C187,0)))))</f>
        <v/>
      </c>
      <c r="Y187" s="27">
        <f>IF(A187="","",IF(Q187="Closed","Closed",IF(AND(ISNUMBER(O187),NOW()&gt;O187+IF(ISNUMBER(P187),P187,0)),"Overdue",IF(AND(NOT(ISNUMBER(O187)),X187&gt;'Lists and Settings'!$B$7),"Overdue","On Track"))))</f>
        <v/>
      </c>
      <c r="Z187" s="28">
        <f>IF(A187="","",IF(NOT(ISNUMBER(B187)),"Missing date opened",IF(D187="","Missing shift",IF(K187="","Missing description",IF(M187="","Missing assigned department",IF(AND(Q187="Closed",U187=""),"Closed without resolution",IF(AND(Q187="Closed",NOT(ISNUMBER(V187))),"Closed without close date",IF(AND(ISNUMBER(V187),ISNUMBER(B187),V187&lt;B187),"Close date before open date",IF(AND(S187="Yes",N187=""),"Handoff needs assignment",IF(AND(R187="Yes",Q187&lt;&gt;"Closed",NOT(ISNUMBER(O187))),"Guest follow-up needs due date","OK"))))))))))</f>
        <v/>
      </c>
    </row>
    <row r="188">
      <c r="A188" s="21" t="n"/>
      <c r="B188" s="42" t="n"/>
      <c r="C188" s="23" t="n"/>
      <c r="D188" s="21" t="n"/>
      <c r="E188" s="21" t="n"/>
      <c r="F188" s="21" t="n"/>
      <c r="G188" s="21" t="n"/>
      <c r="H188" s="21" t="n"/>
      <c r="I188" s="21" t="n"/>
      <c r="J188" s="21" t="n"/>
      <c r="K188" s="24" t="n"/>
      <c r="L188" s="24" t="n"/>
      <c r="M188" s="21" t="n"/>
      <c r="N188" s="21" t="n"/>
      <c r="O188" s="42" t="n"/>
      <c r="P188" s="23" t="n"/>
      <c r="Q188" s="21" t="n"/>
      <c r="R188" s="21" t="n"/>
      <c r="S188" s="21" t="n"/>
      <c r="T188" s="43" t="n"/>
      <c r="U188" s="24" t="n"/>
      <c r="V188" s="42" t="n"/>
      <c r="W188" s="23" t="n"/>
      <c r="X188" s="26">
        <f>IF(A188="","",MAX(0,24*(IF(ISNUMBER(V188),V188+IF(ISNUMBER(W188),W188,0),NOW())-(IF(ISNUMBER(B188),B188,TODAY())+IF(ISNUMBER(C188),C188,0)))))</f>
        <v/>
      </c>
      <c r="Y188" s="27">
        <f>IF(A188="","",IF(Q188="Closed","Closed",IF(AND(ISNUMBER(O188),NOW()&gt;O188+IF(ISNUMBER(P188),P188,0)),"Overdue",IF(AND(NOT(ISNUMBER(O188)),X188&gt;'Lists and Settings'!$B$7),"Overdue","On Track"))))</f>
        <v/>
      </c>
      <c r="Z188" s="28">
        <f>IF(A188="","",IF(NOT(ISNUMBER(B188)),"Missing date opened",IF(D188="","Missing shift",IF(K188="","Missing description",IF(M188="","Missing assigned department",IF(AND(Q188="Closed",U188=""),"Closed without resolution",IF(AND(Q188="Closed",NOT(ISNUMBER(V188))),"Closed without close date",IF(AND(ISNUMBER(V188),ISNUMBER(B188),V188&lt;B188),"Close date before open date",IF(AND(S188="Yes",N188=""),"Handoff needs assignment",IF(AND(R188="Yes",Q188&lt;&gt;"Closed",NOT(ISNUMBER(O188))),"Guest follow-up needs due date","OK"))))))))))</f>
        <v/>
      </c>
    </row>
    <row r="189">
      <c r="A189" s="21" t="n"/>
      <c r="B189" s="42" t="n"/>
      <c r="C189" s="23" t="n"/>
      <c r="D189" s="21" t="n"/>
      <c r="E189" s="21" t="n"/>
      <c r="F189" s="21" t="n"/>
      <c r="G189" s="21" t="n"/>
      <c r="H189" s="21" t="n"/>
      <c r="I189" s="21" t="n"/>
      <c r="J189" s="21" t="n"/>
      <c r="K189" s="24" t="n"/>
      <c r="L189" s="24" t="n"/>
      <c r="M189" s="21" t="n"/>
      <c r="N189" s="21" t="n"/>
      <c r="O189" s="42" t="n"/>
      <c r="P189" s="23" t="n"/>
      <c r="Q189" s="21" t="n"/>
      <c r="R189" s="21" t="n"/>
      <c r="S189" s="21" t="n"/>
      <c r="T189" s="43" t="n"/>
      <c r="U189" s="24" t="n"/>
      <c r="V189" s="42" t="n"/>
      <c r="W189" s="23" t="n"/>
      <c r="X189" s="26">
        <f>IF(A189="","",MAX(0,24*(IF(ISNUMBER(V189),V189+IF(ISNUMBER(W189),W189,0),NOW())-(IF(ISNUMBER(B189),B189,TODAY())+IF(ISNUMBER(C189),C189,0)))))</f>
        <v/>
      </c>
      <c r="Y189" s="27">
        <f>IF(A189="","",IF(Q189="Closed","Closed",IF(AND(ISNUMBER(O189),NOW()&gt;O189+IF(ISNUMBER(P189),P189,0)),"Overdue",IF(AND(NOT(ISNUMBER(O189)),X189&gt;'Lists and Settings'!$B$7),"Overdue","On Track"))))</f>
        <v/>
      </c>
      <c r="Z189" s="28">
        <f>IF(A189="","",IF(NOT(ISNUMBER(B189)),"Missing date opened",IF(D189="","Missing shift",IF(K189="","Missing description",IF(M189="","Missing assigned department",IF(AND(Q189="Closed",U189=""),"Closed without resolution",IF(AND(Q189="Closed",NOT(ISNUMBER(V189))),"Closed without close date",IF(AND(ISNUMBER(V189),ISNUMBER(B189),V189&lt;B189),"Close date before open date",IF(AND(S189="Yes",N189=""),"Handoff needs assignment",IF(AND(R189="Yes",Q189&lt;&gt;"Closed",NOT(ISNUMBER(O189))),"Guest follow-up needs due date","OK"))))))))))</f>
        <v/>
      </c>
    </row>
    <row r="190">
      <c r="A190" s="21" t="n"/>
      <c r="B190" s="42" t="n"/>
      <c r="C190" s="23" t="n"/>
      <c r="D190" s="21" t="n"/>
      <c r="E190" s="21" t="n"/>
      <c r="F190" s="21" t="n"/>
      <c r="G190" s="21" t="n"/>
      <c r="H190" s="21" t="n"/>
      <c r="I190" s="21" t="n"/>
      <c r="J190" s="21" t="n"/>
      <c r="K190" s="24" t="n"/>
      <c r="L190" s="24" t="n"/>
      <c r="M190" s="21" t="n"/>
      <c r="N190" s="21" t="n"/>
      <c r="O190" s="42" t="n"/>
      <c r="P190" s="23" t="n"/>
      <c r="Q190" s="21" t="n"/>
      <c r="R190" s="21" t="n"/>
      <c r="S190" s="21" t="n"/>
      <c r="T190" s="43" t="n"/>
      <c r="U190" s="24" t="n"/>
      <c r="V190" s="42" t="n"/>
      <c r="W190" s="23" t="n"/>
      <c r="X190" s="26">
        <f>IF(A190="","",MAX(0,24*(IF(ISNUMBER(V190),V190+IF(ISNUMBER(W190),W190,0),NOW())-(IF(ISNUMBER(B190),B190,TODAY())+IF(ISNUMBER(C190),C190,0)))))</f>
        <v/>
      </c>
      <c r="Y190" s="27">
        <f>IF(A190="","",IF(Q190="Closed","Closed",IF(AND(ISNUMBER(O190),NOW()&gt;O190+IF(ISNUMBER(P190),P190,0)),"Overdue",IF(AND(NOT(ISNUMBER(O190)),X190&gt;'Lists and Settings'!$B$7),"Overdue","On Track"))))</f>
        <v/>
      </c>
      <c r="Z190" s="28">
        <f>IF(A190="","",IF(NOT(ISNUMBER(B190)),"Missing date opened",IF(D190="","Missing shift",IF(K190="","Missing description",IF(M190="","Missing assigned department",IF(AND(Q190="Closed",U190=""),"Closed without resolution",IF(AND(Q190="Closed",NOT(ISNUMBER(V190))),"Closed without close date",IF(AND(ISNUMBER(V190),ISNUMBER(B190),V190&lt;B190),"Close date before open date",IF(AND(S190="Yes",N190=""),"Handoff needs assignment",IF(AND(R190="Yes",Q190&lt;&gt;"Closed",NOT(ISNUMBER(O190))),"Guest follow-up needs due date","OK"))))))))))</f>
        <v/>
      </c>
    </row>
    <row r="191">
      <c r="A191" s="21" t="n"/>
      <c r="B191" s="42" t="n"/>
      <c r="C191" s="23" t="n"/>
      <c r="D191" s="21" t="n"/>
      <c r="E191" s="21" t="n"/>
      <c r="F191" s="21" t="n"/>
      <c r="G191" s="21" t="n"/>
      <c r="H191" s="21" t="n"/>
      <c r="I191" s="21" t="n"/>
      <c r="J191" s="21" t="n"/>
      <c r="K191" s="24" t="n"/>
      <c r="L191" s="24" t="n"/>
      <c r="M191" s="21" t="n"/>
      <c r="N191" s="21" t="n"/>
      <c r="O191" s="42" t="n"/>
      <c r="P191" s="23" t="n"/>
      <c r="Q191" s="21" t="n"/>
      <c r="R191" s="21" t="n"/>
      <c r="S191" s="21" t="n"/>
      <c r="T191" s="43" t="n"/>
      <c r="U191" s="24" t="n"/>
      <c r="V191" s="42" t="n"/>
      <c r="W191" s="23" t="n"/>
      <c r="X191" s="26">
        <f>IF(A191="","",MAX(0,24*(IF(ISNUMBER(V191),V191+IF(ISNUMBER(W191),W191,0),NOW())-(IF(ISNUMBER(B191),B191,TODAY())+IF(ISNUMBER(C191),C191,0)))))</f>
        <v/>
      </c>
      <c r="Y191" s="27">
        <f>IF(A191="","",IF(Q191="Closed","Closed",IF(AND(ISNUMBER(O191),NOW()&gt;O191+IF(ISNUMBER(P191),P191,0)),"Overdue",IF(AND(NOT(ISNUMBER(O191)),X191&gt;'Lists and Settings'!$B$7),"Overdue","On Track"))))</f>
        <v/>
      </c>
      <c r="Z191" s="28">
        <f>IF(A191="","",IF(NOT(ISNUMBER(B191)),"Missing date opened",IF(D191="","Missing shift",IF(K191="","Missing description",IF(M191="","Missing assigned department",IF(AND(Q191="Closed",U191=""),"Closed without resolution",IF(AND(Q191="Closed",NOT(ISNUMBER(V191))),"Closed without close date",IF(AND(ISNUMBER(V191),ISNUMBER(B191),V191&lt;B191),"Close date before open date",IF(AND(S191="Yes",N191=""),"Handoff needs assignment",IF(AND(R191="Yes",Q191&lt;&gt;"Closed",NOT(ISNUMBER(O191))),"Guest follow-up needs due date","OK"))))))))))</f>
        <v/>
      </c>
    </row>
    <row r="192">
      <c r="A192" s="21" t="n"/>
      <c r="B192" s="42" t="n"/>
      <c r="C192" s="23" t="n"/>
      <c r="D192" s="21" t="n"/>
      <c r="E192" s="21" t="n"/>
      <c r="F192" s="21" t="n"/>
      <c r="G192" s="21" t="n"/>
      <c r="H192" s="21" t="n"/>
      <c r="I192" s="21" t="n"/>
      <c r="J192" s="21" t="n"/>
      <c r="K192" s="24" t="n"/>
      <c r="L192" s="24" t="n"/>
      <c r="M192" s="21" t="n"/>
      <c r="N192" s="21" t="n"/>
      <c r="O192" s="42" t="n"/>
      <c r="P192" s="23" t="n"/>
      <c r="Q192" s="21" t="n"/>
      <c r="R192" s="21" t="n"/>
      <c r="S192" s="21" t="n"/>
      <c r="T192" s="43" t="n"/>
      <c r="U192" s="24" t="n"/>
      <c r="V192" s="42" t="n"/>
      <c r="W192" s="23" t="n"/>
      <c r="X192" s="26">
        <f>IF(A192="","",MAX(0,24*(IF(ISNUMBER(V192),V192+IF(ISNUMBER(W192),W192,0),NOW())-(IF(ISNUMBER(B192),B192,TODAY())+IF(ISNUMBER(C192),C192,0)))))</f>
        <v/>
      </c>
      <c r="Y192" s="27">
        <f>IF(A192="","",IF(Q192="Closed","Closed",IF(AND(ISNUMBER(O192),NOW()&gt;O192+IF(ISNUMBER(P192),P192,0)),"Overdue",IF(AND(NOT(ISNUMBER(O192)),X192&gt;'Lists and Settings'!$B$7),"Overdue","On Track"))))</f>
        <v/>
      </c>
      <c r="Z192" s="28">
        <f>IF(A192="","",IF(NOT(ISNUMBER(B192)),"Missing date opened",IF(D192="","Missing shift",IF(K192="","Missing description",IF(M192="","Missing assigned department",IF(AND(Q192="Closed",U192=""),"Closed without resolution",IF(AND(Q192="Closed",NOT(ISNUMBER(V192))),"Closed without close date",IF(AND(ISNUMBER(V192),ISNUMBER(B192),V192&lt;B192),"Close date before open date",IF(AND(S192="Yes",N192=""),"Handoff needs assignment",IF(AND(R192="Yes",Q192&lt;&gt;"Closed",NOT(ISNUMBER(O192))),"Guest follow-up needs due date","OK"))))))))))</f>
        <v/>
      </c>
    </row>
    <row r="193">
      <c r="A193" s="21" t="n"/>
      <c r="B193" s="42" t="n"/>
      <c r="C193" s="23" t="n"/>
      <c r="D193" s="21" t="n"/>
      <c r="E193" s="21" t="n"/>
      <c r="F193" s="21" t="n"/>
      <c r="G193" s="21" t="n"/>
      <c r="H193" s="21" t="n"/>
      <c r="I193" s="21" t="n"/>
      <c r="J193" s="21" t="n"/>
      <c r="K193" s="24" t="n"/>
      <c r="L193" s="24" t="n"/>
      <c r="M193" s="21" t="n"/>
      <c r="N193" s="21" t="n"/>
      <c r="O193" s="42" t="n"/>
      <c r="P193" s="23" t="n"/>
      <c r="Q193" s="21" t="n"/>
      <c r="R193" s="21" t="n"/>
      <c r="S193" s="21" t="n"/>
      <c r="T193" s="43" t="n"/>
      <c r="U193" s="24" t="n"/>
      <c r="V193" s="42" t="n"/>
      <c r="W193" s="23" t="n"/>
      <c r="X193" s="26">
        <f>IF(A193="","",MAX(0,24*(IF(ISNUMBER(V193),V193+IF(ISNUMBER(W193),W193,0),NOW())-(IF(ISNUMBER(B193),B193,TODAY())+IF(ISNUMBER(C193),C193,0)))))</f>
        <v/>
      </c>
      <c r="Y193" s="27">
        <f>IF(A193="","",IF(Q193="Closed","Closed",IF(AND(ISNUMBER(O193),NOW()&gt;O193+IF(ISNUMBER(P193),P193,0)),"Overdue",IF(AND(NOT(ISNUMBER(O193)),X193&gt;'Lists and Settings'!$B$7),"Overdue","On Track"))))</f>
        <v/>
      </c>
      <c r="Z193" s="28">
        <f>IF(A193="","",IF(NOT(ISNUMBER(B193)),"Missing date opened",IF(D193="","Missing shift",IF(K193="","Missing description",IF(M193="","Missing assigned department",IF(AND(Q193="Closed",U193=""),"Closed without resolution",IF(AND(Q193="Closed",NOT(ISNUMBER(V193))),"Closed without close date",IF(AND(ISNUMBER(V193),ISNUMBER(B193),V193&lt;B193),"Close date before open date",IF(AND(S193="Yes",N193=""),"Handoff needs assignment",IF(AND(R193="Yes",Q193&lt;&gt;"Closed",NOT(ISNUMBER(O193))),"Guest follow-up needs due date","OK"))))))))))</f>
        <v/>
      </c>
    </row>
    <row r="194">
      <c r="A194" s="21" t="n"/>
      <c r="B194" s="42" t="n"/>
      <c r="C194" s="23" t="n"/>
      <c r="D194" s="21" t="n"/>
      <c r="E194" s="21" t="n"/>
      <c r="F194" s="21" t="n"/>
      <c r="G194" s="21" t="n"/>
      <c r="H194" s="21" t="n"/>
      <c r="I194" s="21" t="n"/>
      <c r="J194" s="21" t="n"/>
      <c r="K194" s="24" t="n"/>
      <c r="L194" s="24" t="n"/>
      <c r="M194" s="21" t="n"/>
      <c r="N194" s="21" t="n"/>
      <c r="O194" s="42" t="n"/>
      <c r="P194" s="23" t="n"/>
      <c r="Q194" s="21" t="n"/>
      <c r="R194" s="21" t="n"/>
      <c r="S194" s="21" t="n"/>
      <c r="T194" s="43" t="n"/>
      <c r="U194" s="24" t="n"/>
      <c r="V194" s="42" t="n"/>
      <c r="W194" s="23" t="n"/>
      <c r="X194" s="26">
        <f>IF(A194="","",MAX(0,24*(IF(ISNUMBER(V194),V194+IF(ISNUMBER(W194),W194,0),NOW())-(IF(ISNUMBER(B194),B194,TODAY())+IF(ISNUMBER(C194),C194,0)))))</f>
        <v/>
      </c>
      <c r="Y194" s="27">
        <f>IF(A194="","",IF(Q194="Closed","Closed",IF(AND(ISNUMBER(O194),NOW()&gt;O194+IF(ISNUMBER(P194),P194,0)),"Overdue",IF(AND(NOT(ISNUMBER(O194)),X194&gt;'Lists and Settings'!$B$7),"Overdue","On Track"))))</f>
        <v/>
      </c>
      <c r="Z194" s="28">
        <f>IF(A194="","",IF(NOT(ISNUMBER(B194)),"Missing date opened",IF(D194="","Missing shift",IF(K194="","Missing description",IF(M194="","Missing assigned department",IF(AND(Q194="Closed",U194=""),"Closed without resolution",IF(AND(Q194="Closed",NOT(ISNUMBER(V194))),"Closed without close date",IF(AND(ISNUMBER(V194),ISNUMBER(B194),V194&lt;B194),"Close date before open date",IF(AND(S194="Yes",N194=""),"Handoff needs assignment",IF(AND(R194="Yes",Q194&lt;&gt;"Closed",NOT(ISNUMBER(O194))),"Guest follow-up needs due date","OK"))))))))))</f>
        <v/>
      </c>
    </row>
    <row r="195">
      <c r="A195" s="21" t="n"/>
      <c r="B195" s="42" t="n"/>
      <c r="C195" s="23" t="n"/>
      <c r="D195" s="21" t="n"/>
      <c r="E195" s="21" t="n"/>
      <c r="F195" s="21" t="n"/>
      <c r="G195" s="21" t="n"/>
      <c r="H195" s="21" t="n"/>
      <c r="I195" s="21" t="n"/>
      <c r="J195" s="21" t="n"/>
      <c r="K195" s="24" t="n"/>
      <c r="L195" s="24" t="n"/>
      <c r="M195" s="21" t="n"/>
      <c r="N195" s="21" t="n"/>
      <c r="O195" s="42" t="n"/>
      <c r="P195" s="23" t="n"/>
      <c r="Q195" s="21" t="n"/>
      <c r="R195" s="21" t="n"/>
      <c r="S195" s="21" t="n"/>
      <c r="T195" s="43" t="n"/>
      <c r="U195" s="24" t="n"/>
      <c r="V195" s="42" t="n"/>
      <c r="W195" s="23" t="n"/>
      <c r="X195" s="26">
        <f>IF(A195="","",MAX(0,24*(IF(ISNUMBER(V195),V195+IF(ISNUMBER(W195),W195,0),NOW())-(IF(ISNUMBER(B195),B195,TODAY())+IF(ISNUMBER(C195),C195,0)))))</f>
        <v/>
      </c>
      <c r="Y195" s="27">
        <f>IF(A195="","",IF(Q195="Closed","Closed",IF(AND(ISNUMBER(O195),NOW()&gt;O195+IF(ISNUMBER(P195),P195,0)),"Overdue",IF(AND(NOT(ISNUMBER(O195)),X195&gt;'Lists and Settings'!$B$7),"Overdue","On Track"))))</f>
        <v/>
      </c>
      <c r="Z195" s="28">
        <f>IF(A195="","",IF(NOT(ISNUMBER(B195)),"Missing date opened",IF(D195="","Missing shift",IF(K195="","Missing description",IF(M195="","Missing assigned department",IF(AND(Q195="Closed",U195=""),"Closed without resolution",IF(AND(Q195="Closed",NOT(ISNUMBER(V195))),"Closed without close date",IF(AND(ISNUMBER(V195),ISNUMBER(B195),V195&lt;B195),"Close date before open date",IF(AND(S195="Yes",N195=""),"Handoff needs assignment",IF(AND(R195="Yes",Q195&lt;&gt;"Closed",NOT(ISNUMBER(O195))),"Guest follow-up needs due date","OK"))))))))))</f>
        <v/>
      </c>
    </row>
    <row r="196">
      <c r="A196" s="21" t="n"/>
      <c r="B196" s="42" t="n"/>
      <c r="C196" s="23" t="n"/>
      <c r="D196" s="21" t="n"/>
      <c r="E196" s="21" t="n"/>
      <c r="F196" s="21" t="n"/>
      <c r="G196" s="21" t="n"/>
      <c r="H196" s="21" t="n"/>
      <c r="I196" s="21" t="n"/>
      <c r="J196" s="21" t="n"/>
      <c r="K196" s="24" t="n"/>
      <c r="L196" s="24" t="n"/>
      <c r="M196" s="21" t="n"/>
      <c r="N196" s="21" t="n"/>
      <c r="O196" s="42" t="n"/>
      <c r="P196" s="23" t="n"/>
      <c r="Q196" s="21" t="n"/>
      <c r="R196" s="21" t="n"/>
      <c r="S196" s="21" t="n"/>
      <c r="T196" s="43" t="n"/>
      <c r="U196" s="24" t="n"/>
      <c r="V196" s="42" t="n"/>
      <c r="W196" s="23" t="n"/>
      <c r="X196" s="26">
        <f>IF(A196="","",MAX(0,24*(IF(ISNUMBER(V196),V196+IF(ISNUMBER(W196),W196,0),NOW())-(IF(ISNUMBER(B196),B196,TODAY())+IF(ISNUMBER(C196),C196,0)))))</f>
        <v/>
      </c>
      <c r="Y196" s="27">
        <f>IF(A196="","",IF(Q196="Closed","Closed",IF(AND(ISNUMBER(O196),NOW()&gt;O196+IF(ISNUMBER(P196),P196,0)),"Overdue",IF(AND(NOT(ISNUMBER(O196)),X196&gt;'Lists and Settings'!$B$7),"Overdue","On Track"))))</f>
        <v/>
      </c>
      <c r="Z196" s="28">
        <f>IF(A196="","",IF(NOT(ISNUMBER(B196)),"Missing date opened",IF(D196="","Missing shift",IF(K196="","Missing description",IF(M196="","Missing assigned department",IF(AND(Q196="Closed",U196=""),"Closed without resolution",IF(AND(Q196="Closed",NOT(ISNUMBER(V196))),"Closed without close date",IF(AND(ISNUMBER(V196),ISNUMBER(B196),V196&lt;B196),"Close date before open date",IF(AND(S196="Yes",N196=""),"Handoff needs assignment",IF(AND(R196="Yes",Q196&lt;&gt;"Closed",NOT(ISNUMBER(O196))),"Guest follow-up needs due date","OK"))))))))))</f>
        <v/>
      </c>
    </row>
    <row r="197">
      <c r="A197" s="21" t="n"/>
      <c r="B197" s="42" t="n"/>
      <c r="C197" s="23" t="n"/>
      <c r="D197" s="21" t="n"/>
      <c r="E197" s="21" t="n"/>
      <c r="F197" s="21" t="n"/>
      <c r="G197" s="21" t="n"/>
      <c r="H197" s="21" t="n"/>
      <c r="I197" s="21" t="n"/>
      <c r="J197" s="21" t="n"/>
      <c r="K197" s="24" t="n"/>
      <c r="L197" s="24" t="n"/>
      <c r="M197" s="21" t="n"/>
      <c r="N197" s="21" t="n"/>
      <c r="O197" s="42" t="n"/>
      <c r="P197" s="23" t="n"/>
      <c r="Q197" s="21" t="n"/>
      <c r="R197" s="21" t="n"/>
      <c r="S197" s="21" t="n"/>
      <c r="T197" s="43" t="n"/>
      <c r="U197" s="24" t="n"/>
      <c r="V197" s="42" t="n"/>
      <c r="W197" s="23" t="n"/>
      <c r="X197" s="26">
        <f>IF(A197="","",MAX(0,24*(IF(ISNUMBER(V197),V197+IF(ISNUMBER(W197),W197,0),NOW())-(IF(ISNUMBER(B197),B197,TODAY())+IF(ISNUMBER(C197),C197,0)))))</f>
        <v/>
      </c>
      <c r="Y197" s="27">
        <f>IF(A197="","",IF(Q197="Closed","Closed",IF(AND(ISNUMBER(O197),NOW()&gt;O197+IF(ISNUMBER(P197),P197,0)),"Overdue",IF(AND(NOT(ISNUMBER(O197)),X197&gt;'Lists and Settings'!$B$7),"Overdue","On Track"))))</f>
        <v/>
      </c>
      <c r="Z197" s="28">
        <f>IF(A197="","",IF(NOT(ISNUMBER(B197)),"Missing date opened",IF(D197="","Missing shift",IF(K197="","Missing description",IF(M197="","Missing assigned department",IF(AND(Q197="Closed",U197=""),"Closed without resolution",IF(AND(Q197="Closed",NOT(ISNUMBER(V197))),"Closed without close date",IF(AND(ISNUMBER(V197),ISNUMBER(B197),V197&lt;B197),"Close date before open date",IF(AND(S197="Yes",N197=""),"Handoff needs assignment",IF(AND(R197="Yes",Q197&lt;&gt;"Closed",NOT(ISNUMBER(O197))),"Guest follow-up needs due date","OK"))))))))))</f>
        <v/>
      </c>
    </row>
    <row r="198">
      <c r="A198" s="21" t="n"/>
      <c r="B198" s="42" t="n"/>
      <c r="C198" s="23" t="n"/>
      <c r="D198" s="21" t="n"/>
      <c r="E198" s="21" t="n"/>
      <c r="F198" s="21" t="n"/>
      <c r="G198" s="21" t="n"/>
      <c r="H198" s="21" t="n"/>
      <c r="I198" s="21" t="n"/>
      <c r="J198" s="21" t="n"/>
      <c r="K198" s="24" t="n"/>
      <c r="L198" s="24" t="n"/>
      <c r="M198" s="21" t="n"/>
      <c r="N198" s="21" t="n"/>
      <c r="O198" s="42" t="n"/>
      <c r="P198" s="23" t="n"/>
      <c r="Q198" s="21" t="n"/>
      <c r="R198" s="21" t="n"/>
      <c r="S198" s="21" t="n"/>
      <c r="T198" s="43" t="n"/>
      <c r="U198" s="24" t="n"/>
      <c r="V198" s="42" t="n"/>
      <c r="W198" s="23" t="n"/>
      <c r="X198" s="26">
        <f>IF(A198="","",MAX(0,24*(IF(ISNUMBER(V198),V198+IF(ISNUMBER(W198),W198,0),NOW())-(IF(ISNUMBER(B198),B198,TODAY())+IF(ISNUMBER(C198),C198,0)))))</f>
        <v/>
      </c>
      <c r="Y198" s="27">
        <f>IF(A198="","",IF(Q198="Closed","Closed",IF(AND(ISNUMBER(O198),NOW()&gt;O198+IF(ISNUMBER(P198),P198,0)),"Overdue",IF(AND(NOT(ISNUMBER(O198)),X198&gt;'Lists and Settings'!$B$7),"Overdue","On Track"))))</f>
        <v/>
      </c>
      <c r="Z198" s="28">
        <f>IF(A198="","",IF(NOT(ISNUMBER(B198)),"Missing date opened",IF(D198="","Missing shift",IF(K198="","Missing description",IF(M198="","Missing assigned department",IF(AND(Q198="Closed",U198=""),"Closed without resolution",IF(AND(Q198="Closed",NOT(ISNUMBER(V198))),"Closed without close date",IF(AND(ISNUMBER(V198),ISNUMBER(B198),V198&lt;B198),"Close date before open date",IF(AND(S198="Yes",N198=""),"Handoff needs assignment",IF(AND(R198="Yes",Q198&lt;&gt;"Closed",NOT(ISNUMBER(O198))),"Guest follow-up needs due date","OK"))))))))))</f>
        <v/>
      </c>
    </row>
    <row r="199">
      <c r="A199" s="21" t="n"/>
      <c r="B199" s="42" t="n"/>
      <c r="C199" s="23" t="n"/>
      <c r="D199" s="21" t="n"/>
      <c r="E199" s="21" t="n"/>
      <c r="F199" s="21" t="n"/>
      <c r="G199" s="21" t="n"/>
      <c r="H199" s="21" t="n"/>
      <c r="I199" s="21" t="n"/>
      <c r="J199" s="21" t="n"/>
      <c r="K199" s="24" t="n"/>
      <c r="L199" s="24" t="n"/>
      <c r="M199" s="21" t="n"/>
      <c r="N199" s="21" t="n"/>
      <c r="O199" s="42" t="n"/>
      <c r="P199" s="23" t="n"/>
      <c r="Q199" s="21" t="n"/>
      <c r="R199" s="21" t="n"/>
      <c r="S199" s="21" t="n"/>
      <c r="T199" s="43" t="n"/>
      <c r="U199" s="24" t="n"/>
      <c r="V199" s="42" t="n"/>
      <c r="W199" s="23" t="n"/>
      <c r="X199" s="26">
        <f>IF(A199="","",MAX(0,24*(IF(ISNUMBER(V199),V199+IF(ISNUMBER(W199),W199,0),NOW())-(IF(ISNUMBER(B199),B199,TODAY())+IF(ISNUMBER(C199),C199,0)))))</f>
        <v/>
      </c>
      <c r="Y199" s="27">
        <f>IF(A199="","",IF(Q199="Closed","Closed",IF(AND(ISNUMBER(O199),NOW()&gt;O199+IF(ISNUMBER(P199),P199,0)),"Overdue",IF(AND(NOT(ISNUMBER(O199)),X199&gt;'Lists and Settings'!$B$7),"Overdue","On Track"))))</f>
        <v/>
      </c>
      <c r="Z199" s="28">
        <f>IF(A199="","",IF(NOT(ISNUMBER(B199)),"Missing date opened",IF(D199="","Missing shift",IF(K199="","Missing description",IF(M199="","Missing assigned department",IF(AND(Q199="Closed",U199=""),"Closed without resolution",IF(AND(Q199="Closed",NOT(ISNUMBER(V199))),"Closed without close date",IF(AND(ISNUMBER(V199),ISNUMBER(B199),V199&lt;B199),"Close date before open date",IF(AND(S199="Yes",N199=""),"Handoff needs assignment",IF(AND(R199="Yes",Q199&lt;&gt;"Closed",NOT(ISNUMBER(O199))),"Guest follow-up needs due date","OK"))))))))))</f>
        <v/>
      </c>
    </row>
    <row r="200">
      <c r="A200" s="21" t="n"/>
      <c r="B200" s="42" t="n"/>
      <c r="C200" s="23" t="n"/>
      <c r="D200" s="21" t="n"/>
      <c r="E200" s="21" t="n"/>
      <c r="F200" s="21" t="n"/>
      <c r="G200" s="21" t="n"/>
      <c r="H200" s="21" t="n"/>
      <c r="I200" s="21" t="n"/>
      <c r="J200" s="21" t="n"/>
      <c r="K200" s="24" t="n"/>
      <c r="L200" s="24" t="n"/>
      <c r="M200" s="21" t="n"/>
      <c r="N200" s="21" t="n"/>
      <c r="O200" s="42" t="n"/>
      <c r="P200" s="23" t="n"/>
      <c r="Q200" s="21" t="n"/>
      <c r="R200" s="21" t="n"/>
      <c r="S200" s="21" t="n"/>
      <c r="T200" s="43" t="n"/>
      <c r="U200" s="24" t="n"/>
      <c r="V200" s="42" t="n"/>
      <c r="W200" s="23" t="n"/>
      <c r="X200" s="26">
        <f>IF(A200="","",MAX(0,24*(IF(ISNUMBER(V200),V200+IF(ISNUMBER(W200),W200,0),NOW())-(IF(ISNUMBER(B200),B200,TODAY())+IF(ISNUMBER(C200),C200,0)))))</f>
        <v/>
      </c>
      <c r="Y200" s="27">
        <f>IF(A200="","",IF(Q200="Closed","Closed",IF(AND(ISNUMBER(O200),NOW()&gt;O200+IF(ISNUMBER(P200),P200,0)),"Overdue",IF(AND(NOT(ISNUMBER(O200)),X200&gt;'Lists and Settings'!$B$7),"Overdue","On Track"))))</f>
        <v/>
      </c>
      <c r="Z200" s="28">
        <f>IF(A200="","",IF(NOT(ISNUMBER(B200)),"Missing date opened",IF(D200="","Missing shift",IF(K200="","Missing description",IF(M200="","Missing assigned department",IF(AND(Q200="Closed",U200=""),"Closed without resolution",IF(AND(Q200="Closed",NOT(ISNUMBER(V200))),"Closed without close date",IF(AND(ISNUMBER(V200),ISNUMBER(B200),V200&lt;B200),"Close date before open date",IF(AND(S200="Yes",N200=""),"Handoff needs assignment",IF(AND(R200="Yes",Q200&lt;&gt;"Closed",NOT(ISNUMBER(O200))),"Guest follow-up needs due date","OK"))))))))))</f>
        <v/>
      </c>
    </row>
    <row r="201">
      <c r="A201" s="21" t="n"/>
      <c r="B201" s="42" t="n"/>
      <c r="C201" s="23" t="n"/>
      <c r="D201" s="21" t="n"/>
      <c r="E201" s="21" t="n"/>
      <c r="F201" s="21" t="n"/>
      <c r="G201" s="21" t="n"/>
      <c r="H201" s="21" t="n"/>
      <c r="I201" s="21" t="n"/>
      <c r="J201" s="21" t="n"/>
      <c r="K201" s="24" t="n"/>
      <c r="L201" s="24" t="n"/>
      <c r="M201" s="21" t="n"/>
      <c r="N201" s="21" t="n"/>
      <c r="O201" s="42" t="n"/>
      <c r="P201" s="23" t="n"/>
      <c r="Q201" s="21" t="n"/>
      <c r="R201" s="21" t="n"/>
      <c r="S201" s="21" t="n"/>
      <c r="T201" s="43" t="n"/>
      <c r="U201" s="24" t="n"/>
      <c r="V201" s="42" t="n"/>
      <c r="W201" s="23" t="n"/>
      <c r="X201" s="26">
        <f>IF(A201="","",MAX(0,24*(IF(ISNUMBER(V201),V201+IF(ISNUMBER(W201),W201,0),NOW())-(IF(ISNUMBER(B201),B201,TODAY())+IF(ISNUMBER(C201),C201,0)))))</f>
        <v/>
      </c>
      <c r="Y201" s="27">
        <f>IF(A201="","",IF(Q201="Closed","Closed",IF(AND(ISNUMBER(O201),NOW()&gt;O201+IF(ISNUMBER(P201),P201,0)),"Overdue",IF(AND(NOT(ISNUMBER(O201)),X201&gt;'Lists and Settings'!$B$7),"Overdue","On Track"))))</f>
        <v/>
      </c>
      <c r="Z201" s="28">
        <f>IF(A201="","",IF(NOT(ISNUMBER(B201)),"Missing date opened",IF(D201="","Missing shift",IF(K201="","Missing description",IF(M201="","Missing assigned department",IF(AND(Q201="Closed",U201=""),"Closed without resolution",IF(AND(Q201="Closed",NOT(ISNUMBER(V201))),"Closed without close date",IF(AND(ISNUMBER(V201),ISNUMBER(B201),V201&lt;B201),"Close date before open date",IF(AND(S201="Yes",N201=""),"Handoff needs assignment",IF(AND(R201="Yes",Q201&lt;&gt;"Closed",NOT(ISNUMBER(O201))),"Guest follow-up needs due date","OK"))))))))))</f>
        <v/>
      </c>
    </row>
    <row r="202">
      <c r="A202" s="21" t="n"/>
      <c r="B202" s="42" t="n"/>
      <c r="C202" s="23" t="n"/>
      <c r="D202" s="21" t="n"/>
      <c r="E202" s="21" t="n"/>
      <c r="F202" s="21" t="n"/>
      <c r="G202" s="21" t="n"/>
      <c r="H202" s="21" t="n"/>
      <c r="I202" s="21" t="n"/>
      <c r="J202" s="21" t="n"/>
      <c r="K202" s="24" t="n"/>
      <c r="L202" s="24" t="n"/>
      <c r="M202" s="21" t="n"/>
      <c r="N202" s="21" t="n"/>
      <c r="O202" s="42" t="n"/>
      <c r="P202" s="23" t="n"/>
      <c r="Q202" s="21" t="n"/>
      <c r="R202" s="21" t="n"/>
      <c r="S202" s="21" t="n"/>
      <c r="T202" s="43" t="n"/>
      <c r="U202" s="24" t="n"/>
      <c r="V202" s="42" t="n"/>
      <c r="W202" s="23" t="n"/>
      <c r="X202" s="26">
        <f>IF(A202="","",MAX(0,24*(IF(ISNUMBER(V202),V202+IF(ISNUMBER(W202),W202,0),NOW())-(IF(ISNUMBER(B202),B202,TODAY())+IF(ISNUMBER(C202),C202,0)))))</f>
        <v/>
      </c>
      <c r="Y202" s="27">
        <f>IF(A202="","",IF(Q202="Closed","Closed",IF(AND(ISNUMBER(O202),NOW()&gt;O202+IF(ISNUMBER(P202),P202,0)),"Overdue",IF(AND(NOT(ISNUMBER(O202)),X202&gt;'Lists and Settings'!$B$7),"Overdue","On Track"))))</f>
        <v/>
      </c>
      <c r="Z202" s="28">
        <f>IF(A202="","",IF(NOT(ISNUMBER(B202)),"Missing date opened",IF(D202="","Missing shift",IF(K202="","Missing description",IF(M202="","Missing assigned department",IF(AND(Q202="Closed",U202=""),"Closed without resolution",IF(AND(Q202="Closed",NOT(ISNUMBER(V202))),"Closed without close date",IF(AND(ISNUMBER(V202),ISNUMBER(B202),V202&lt;B202),"Close date before open date",IF(AND(S202="Yes",N202=""),"Handoff needs assignment",IF(AND(R202="Yes",Q202&lt;&gt;"Closed",NOT(ISNUMBER(O202))),"Guest follow-up needs due date","OK"))))))))))</f>
        <v/>
      </c>
    </row>
    <row r="203">
      <c r="A203" s="21" t="n"/>
      <c r="B203" s="42" t="n"/>
      <c r="C203" s="23" t="n"/>
      <c r="D203" s="21" t="n"/>
      <c r="E203" s="21" t="n"/>
      <c r="F203" s="21" t="n"/>
      <c r="G203" s="21" t="n"/>
      <c r="H203" s="21" t="n"/>
      <c r="I203" s="21" t="n"/>
      <c r="J203" s="21" t="n"/>
      <c r="K203" s="24" t="n"/>
      <c r="L203" s="24" t="n"/>
      <c r="M203" s="21" t="n"/>
      <c r="N203" s="21" t="n"/>
      <c r="O203" s="42" t="n"/>
      <c r="P203" s="23" t="n"/>
      <c r="Q203" s="21" t="n"/>
      <c r="R203" s="21" t="n"/>
      <c r="S203" s="21" t="n"/>
      <c r="T203" s="43" t="n"/>
      <c r="U203" s="24" t="n"/>
      <c r="V203" s="42" t="n"/>
      <c r="W203" s="23" t="n"/>
      <c r="X203" s="26">
        <f>IF(A203="","",MAX(0,24*(IF(ISNUMBER(V203),V203+IF(ISNUMBER(W203),W203,0),NOW())-(IF(ISNUMBER(B203),B203,TODAY())+IF(ISNUMBER(C203),C203,0)))))</f>
        <v/>
      </c>
      <c r="Y203" s="27">
        <f>IF(A203="","",IF(Q203="Closed","Closed",IF(AND(ISNUMBER(O203),NOW()&gt;O203+IF(ISNUMBER(P203),P203,0)),"Overdue",IF(AND(NOT(ISNUMBER(O203)),X203&gt;'Lists and Settings'!$B$7),"Overdue","On Track"))))</f>
        <v/>
      </c>
      <c r="Z203" s="28">
        <f>IF(A203="","",IF(NOT(ISNUMBER(B203)),"Missing date opened",IF(D203="","Missing shift",IF(K203="","Missing description",IF(M203="","Missing assigned department",IF(AND(Q203="Closed",U203=""),"Closed without resolution",IF(AND(Q203="Closed",NOT(ISNUMBER(V203))),"Closed without close date",IF(AND(ISNUMBER(V203),ISNUMBER(B203),V203&lt;B203),"Close date before open date",IF(AND(S203="Yes",N203=""),"Handoff needs assignment",IF(AND(R203="Yes",Q203&lt;&gt;"Closed",NOT(ISNUMBER(O203))),"Guest follow-up needs due date","OK"))))))))))</f>
        <v/>
      </c>
    </row>
    <row r="204">
      <c r="A204" s="21" t="n"/>
      <c r="B204" s="42" t="n"/>
      <c r="C204" s="23" t="n"/>
      <c r="D204" s="21" t="n"/>
      <c r="E204" s="21" t="n"/>
      <c r="F204" s="21" t="n"/>
      <c r="G204" s="21" t="n"/>
      <c r="H204" s="21" t="n"/>
      <c r="I204" s="21" t="n"/>
      <c r="J204" s="21" t="n"/>
      <c r="K204" s="24" t="n"/>
      <c r="L204" s="24" t="n"/>
      <c r="M204" s="21" t="n"/>
      <c r="N204" s="21" t="n"/>
      <c r="O204" s="42" t="n"/>
      <c r="P204" s="23" t="n"/>
      <c r="Q204" s="21" t="n"/>
      <c r="R204" s="21" t="n"/>
      <c r="S204" s="21" t="n"/>
      <c r="T204" s="43" t="n"/>
      <c r="U204" s="24" t="n"/>
      <c r="V204" s="42" t="n"/>
      <c r="W204" s="23" t="n"/>
      <c r="X204" s="26">
        <f>IF(A204="","",MAX(0,24*(IF(ISNUMBER(V204),V204+IF(ISNUMBER(W204),W204,0),NOW())-(IF(ISNUMBER(B204),B204,TODAY())+IF(ISNUMBER(C204),C204,0)))))</f>
        <v/>
      </c>
      <c r="Y204" s="27">
        <f>IF(A204="","",IF(Q204="Closed","Closed",IF(AND(ISNUMBER(O204),NOW()&gt;O204+IF(ISNUMBER(P204),P204,0)),"Overdue",IF(AND(NOT(ISNUMBER(O204)),X204&gt;'Lists and Settings'!$B$7),"Overdue","On Track"))))</f>
        <v/>
      </c>
      <c r="Z204" s="28">
        <f>IF(A204="","",IF(NOT(ISNUMBER(B204)),"Missing date opened",IF(D204="","Missing shift",IF(K204="","Missing description",IF(M204="","Missing assigned department",IF(AND(Q204="Closed",U204=""),"Closed without resolution",IF(AND(Q204="Closed",NOT(ISNUMBER(V204))),"Closed without close date",IF(AND(ISNUMBER(V204),ISNUMBER(B204),V204&lt;B204),"Close date before open date",IF(AND(S204="Yes",N204=""),"Handoff needs assignment",IF(AND(R204="Yes",Q204&lt;&gt;"Closed",NOT(ISNUMBER(O204))),"Guest follow-up needs due date","OK"))))))))))</f>
        <v/>
      </c>
    </row>
    <row r="205">
      <c r="A205" s="21" t="n"/>
      <c r="B205" s="42" t="n"/>
      <c r="C205" s="23" t="n"/>
      <c r="D205" s="21" t="n"/>
      <c r="E205" s="21" t="n"/>
      <c r="F205" s="21" t="n"/>
      <c r="G205" s="21" t="n"/>
      <c r="H205" s="21" t="n"/>
      <c r="I205" s="21" t="n"/>
      <c r="J205" s="21" t="n"/>
      <c r="K205" s="24" t="n"/>
      <c r="L205" s="24" t="n"/>
      <c r="M205" s="21" t="n"/>
      <c r="N205" s="21" t="n"/>
      <c r="O205" s="42" t="n"/>
      <c r="P205" s="23" t="n"/>
      <c r="Q205" s="21" t="n"/>
      <c r="R205" s="21" t="n"/>
      <c r="S205" s="21" t="n"/>
      <c r="T205" s="43" t="n"/>
      <c r="U205" s="24" t="n"/>
      <c r="V205" s="42" t="n"/>
      <c r="W205" s="23" t="n"/>
      <c r="X205" s="26">
        <f>IF(A205="","",MAX(0,24*(IF(ISNUMBER(V205),V205+IF(ISNUMBER(W205),W205,0),NOW())-(IF(ISNUMBER(B205),B205,TODAY())+IF(ISNUMBER(C205),C205,0)))))</f>
        <v/>
      </c>
      <c r="Y205" s="27">
        <f>IF(A205="","",IF(Q205="Closed","Closed",IF(AND(ISNUMBER(O205),NOW()&gt;O205+IF(ISNUMBER(P205),P205,0)),"Overdue",IF(AND(NOT(ISNUMBER(O205)),X205&gt;'Lists and Settings'!$B$7),"Overdue","On Track"))))</f>
        <v/>
      </c>
      <c r="Z205" s="28">
        <f>IF(A205="","",IF(NOT(ISNUMBER(B205)),"Missing date opened",IF(D205="","Missing shift",IF(K205="","Missing description",IF(M205="","Missing assigned department",IF(AND(Q205="Closed",U205=""),"Closed without resolution",IF(AND(Q205="Closed",NOT(ISNUMBER(V205))),"Closed without close date",IF(AND(ISNUMBER(V205),ISNUMBER(B205),V205&lt;B205),"Close date before open date",IF(AND(S205="Yes",N205=""),"Handoff needs assignment",IF(AND(R205="Yes",Q205&lt;&gt;"Closed",NOT(ISNUMBER(O205))),"Guest follow-up needs due date","OK"))))))))))</f>
        <v/>
      </c>
    </row>
    <row r="206">
      <c r="A206" s="21" t="n"/>
      <c r="B206" s="42" t="n"/>
      <c r="C206" s="23" t="n"/>
      <c r="D206" s="21" t="n"/>
      <c r="E206" s="21" t="n"/>
      <c r="F206" s="21" t="n"/>
      <c r="G206" s="21" t="n"/>
      <c r="H206" s="21" t="n"/>
      <c r="I206" s="21" t="n"/>
      <c r="J206" s="21" t="n"/>
      <c r="K206" s="24" t="n"/>
      <c r="L206" s="24" t="n"/>
      <c r="M206" s="21" t="n"/>
      <c r="N206" s="21" t="n"/>
      <c r="O206" s="42" t="n"/>
      <c r="P206" s="23" t="n"/>
      <c r="Q206" s="21" t="n"/>
      <c r="R206" s="21" t="n"/>
      <c r="S206" s="21" t="n"/>
      <c r="T206" s="43" t="n"/>
      <c r="U206" s="24" t="n"/>
      <c r="V206" s="42" t="n"/>
      <c r="W206" s="23" t="n"/>
      <c r="X206" s="26">
        <f>IF(A206="","",MAX(0,24*(IF(ISNUMBER(V206),V206+IF(ISNUMBER(W206),W206,0),NOW())-(IF(ISNUMBER(B206),B206,TODAY())+IF(ISNUMBER(C206),C206,0)))))</f>
        <v/>
      </c>
      <c r="Y206" s="27">
        <f>IF(A206="","",IF(Q206="Closed","Closed",IF(AND(ISNUMBER(O206),NOW()&gt;O206+IF(ISNUMBER(P206),P206,0)),"Overdue",IF(AND(NOT(ISNUMBER(O206)),X206&gt;'Lists and Settings'!$B$7),"Overdue","On Track"))))</f>
        <v/>
      </c>
      <c r="Z206" s="28">
        <f>IF(A206="","",IF(NOT(ISNUMBER(B206)),"Missing date opened",IF(D206="","Missing shift",IF(K206="","Missing description",IF(M206="","Missing assigned department",IF(AND(Q206="Closed",U206=""),"Closed without resolution",IF(AND(Q206="Closed",NOT(ISNUMBER(V206))),"Closed without close date",IF(AND(ISNUMBER(V206),ISNUMBER(B206),V206&lt;B206),"Close date before open date",IF(AND(S206="Yes",N206=""),"Handoff needs assignment",IF(AND(R206="Yes",Q206&lt;&gt;"Closed",NOT(ISNUMBER(O206))),"Guest follow-up needs due date","OK"))))))))))</f>
        <v/>
      </c>
    </row>
    <row r="207">
      <c r="A207" s="21" t="n"/>
      <c r="B207" s="42" t="n"/>
      <c r="C207" s="23" t="n"/>
      <c r="D207" s="21" t="n"/>
      <c r="E207" s="21" t="n"/>
      <c r="F207" s="21" t="n"/>
      <c r="G207" s="21" t="n"/>
      <c r="H207" s="21" t="n"/>
      <c r="I207" s="21" t="n"/>
      <c r="J207" s="21" t="n"/>
      <c r="K207" s="24" t="n"/>
      <c r="L207" s="24" t="n"/>
      <c r="M207" s="21" t="n"/>
      <c r="N207" s="21" t="n"/>
      <c r="O207" s="42" t="n"/>
      <c r="P207" s="23" t="n"/>
      <c r="Q207" s="21" t="n"/>
      <c r="R207" s="21" t="n"/>
      <c r="S207" s="21" t="n"/>
      <c r="T207" s="43" t="n"/>
      <c r="U207" s="24" t="n"/>
      <c r="V207" s="42" t="n"/>
      <c r="W207" s="23" t="n"/>
      <c r="X207" s="26">
        <f>IF(A207="","",MAX(0,24*(IF(ISNUMBER(V207),V207+IF(ISNUMBER(W207),W207,0),NOW())-(IF(ISNUMBER(B207),B207,TODAY())+IF(ISNUMBER(C207),C207,0)))))</f>
        <v/>
      </c>
      <c r="Y207" s="27">
        <f>IF(A207="","",IF(Q207="Closed","Closed",IF(AND(ISNUMBER(O207),NOW()&gt;O207+IF(ISNUMBER(P207),P207,0)),"Overdue",IF(AND(NOT(ISNUMBER(O207)),X207&gt;'Lists and Settings'!$B$7),"Overdue","On Track"))))</f>
        <v/>
      </c>
      <c r="Z207" s="28">
        <f>IF(A207="","",IF(NOT(ISNUMBER(B207)),"Missing date opened",IF(D207="","Missing shift",IF(K207="","Missing description",IF(M207="","Missing assigned department",IF(AND(Q207="Closed",U207=""),"Closed without resolution",IF(AND(Q207="Closed",NOT(ISNUMBER(V207))),"Closed without close date",IF(AND(ISNUMBER(V207),ISNUMBER(B207),V207&lt;B207),"Close date before open date",IF(AND(S207="Yes",N207=""),"Handoff needs assignment",IF(AND(R207="Yes",Q207&lt;&gt;"Closed",NOT(ISNUMBER(O207))),"Guest follow-up needs due date","OK"))))))))))</f>
        <v/>
      </c>
    </row>
    <row r="208">
      <c r="A208" s="21" t="n"/>
      <c r="B208" s="42" t="n"/>
      <c r="C208" s="23" t="n"/>
      <c r="D208" s="21" t="n"/>
      <c r="E208" s="21" t="n"/>
      <c r="F208" s="21" t="n"/>
      <c r="G208" s="21" t="n"/>
      <c r="H208" s="21" t="n"/>
      <c r="I208" s="21" t="n"/>
      <c r="J208" s="21" t="n"/>
      <c r="K208" s="24" t="n"/>
      <c r="L208" s="24" t="n"/>
      <c r="M208" s="21" t="n"/>
      <c r="N208" s="21" t="n"/>
      <c r="O208" s="42" t="n"/>
      <c r="P208" s="23" t="n"/>
      <c r="Q208" s="21" t="n"/>
      <c r="R208" s="21" t="n"/>
      <c r="S208" s="21" t="n"/>
      <c r="T208" s="43" t="n"/>
      <c r="U208" s="24" t="n"/>
      <c r="V208" s="42" t="n"/>
      <c r="W208" s="23" t="n"/>
      <c r="X208" s="26">
        <f>IF(A208="","",MAX(0,24*(IF(ISNUMBER(V208),V208+IF(ISNUMBER(W208),W208,0),NOW())-(IF(ISNUMBER(B208),B208,TODAY())+IF(ISNUMBER(C208),C208,0)))))</f>
        <v/>
      </c>
      <c r="Y208" s="27">
        <f>IF(A208="","",IF(Q208="Closed","Closed",IF(AND(ISNUMBER(O208),NOW()&gt;O208+IF(ISNUMBER(P208),P208,0)),"Overdue",IF(AND(NOT(ISNUMBER(O208)),X208&gt;'Lists and Settings'!$B$7),"Overdue","On Track"))))</f>
        <v/>
      </c>
      <c r="Z208" s="28">
        <f>IF(A208="","",IF(NOT(ISNUMBER(B208)),"Missing date opened",IF(D208="","Missing shift",IF(K208="","Missing description",IF(M208="","Missing assigned department",IF(AND(Q208="Closed",U208=""),"Closed without resolution",IF(AND(Q208="Closed",NOT(ISNUMBER(V208))),"Closed without close date",IF(AND(ISNUMBER(V208),ISNUMBER(B208),V208&lt;B208),"Close date before open date",IF(AND(S208="Yes",N208=""),"Handoff needs assignment",IF(AND(R208="Yes",Q208&lt;&gt;"Closed",NOT(ISNUMBER(O208))),"Guest follow-up needs due date","OK"))))))))))</f>
        <v/>
      </c>
    </row>
    <row r="209">
      <c r="A209" s="21" t="n"/>
      <c r="B209" s="42" t="n"/>
      <c r="C209" s="23" t="n"/>
      <c r="D209" s="21" t="n"/>
      <c r="E209" s="21" t="n"/>
      <c r="F209" s="21" t="n"/>
      <c r="G209" s="21" t="n"/>
      <c r="H209" s="21" t="n"/>
      <c r="I209" s="21" t="n"/>
      <c r="J209" s="21" t="n"/>
      <c r="K209" s="24" t="n"/>
      <c r="L209" s="24" t="n"/>
      <c r="M209" s="21" t="n"/>
      <c r="N209" s="21" t="n"/>
      <c r="O209" s="42" t="n"/>
      <c r="P209" s="23" t="n"/>
      <c r="Q209" s="21" t="n"/>
      <c r="R209" s="21" t="n"/>
      <c r="S209" s="21" t="n"/>
      <c r="T209" s="43" t="n"/>
      <c r="U209" s="24" t="n"/>
      <c r="V209" s="42" t="n"/>
      <c r="W209" s="23" t="n"/>
      <c r="X209" s="26">
        <f>IF(A209="","",MAX(0,24*(IF(ISNUMBER(V209),V209+IF(ISNUMBER(W209),W209,0),NOW())-(IF(ISNUMBER(B209),B209,TODAY())+IF(ISNUMBER(C209),C209,0)))))</f>
        <v/>
      </c>
      <c r="Y209" s="27">
        <f>IF(A209="","",IF(Q209="Closed","Closed",IF(AND(ISNUMBER(O209),NOW()&gt;O209+IF(ISNUMBER(P209),P209,0)),"Overdue",IF(AND(NOT(ISNUMBER(O209)),X209&gt;'Lists and Settings'!$B$7),"Overdue","On Track"))))</f>
        <v/>
      </c>
      <c r="Z209" s="28">
        <f>IF(A209="","",IF(NOT(ISNUMBER(B209)),"Missing date opened",IF(D209="","Missing shift",IF(K209="","Missing description",IF(M209="","Missing assigned department",IF(AND(Q209="Closed",U209=""),"Closed without resolution",IF(AND(Q209="Closed",NOT(ISNUMBER(V209))),"Closed without close date",IF(AND(ISNUMBER(V209),ISNUMBER(B209),V209&lt;B209),"Close date before open date",IF(AND(S209="Yes",N209=""),"Handoff needs assignment",IF(AND(R209="Yes",Q209&lt;&gt;"Closed",NOT(ISNUMBER(O209))),"Guest follow-up needs due date","OK"))))))))))</f>
        <v/>
      </c>
    </row>
    <row r="210">
      <c r="A210" s="21" t="n"/>
      <c r="B210" s="42" t="n"/>
      <c r="C210" s="23" t="n"/>
      <c r="D210" s="21" t="n"/>
      <c r="E210" s="21" t="n"/>
      <c r="F210" s="21" t="n"/>
      <c r="G210" s="21" t="n"/>
      <c r="H210" s="21" t="n"/>
      <c r="I210" s="21" t="n"/>
      <c r="J210" s="21" t="n"/>
      <c r="K210" s="24" t="n"/>
      <c r="L210" s="24" t="n"/>
      <c r="M210" s="21" t="n"/>
      <c r="N210" s="21" t="n"/>
      <c r="O210" s="42" t="n"/>
      <c r="P210" s="23" t="n"/>
      <c r="Q210" s="21" t="n"/>
      <c r="R210" s="21" t="n"/>
      <c r="S210" s="21" t="n"/>
      <c r="T210" s="43" t="n"/>
      <c r="U210" s="24" t="n"/>
      <c r="V210" s="42" t="n"/>
      <c r="W210" s="23" t="n"/>
      <c r="X210" s="26">
        <f>IF(A210="","",MAX(0,24*(IF(ISNUMBER(V210),V210+IF(ISNUMBER(W210),W210,0),NOW())-(IF(ISNUMBER(B210),B210,TODAY())+IF(ISNUMBER(C210),C210,0)))))</f>
        <v/>
      </c>
      <c r="Y210" s="27">
        <f>IF(A210="","",IF(Q210="Closed","Closed",IF(AND(ISNUMBER(O210),NOW()&gt;O210+IF(ISNUMBER(P210),P210,0)),"Overdue",IF(AND(NOT(ISNUMBER(O210)),X210&gt;'Lists and Settings'!$B$7),"Overdue","On Track"))))</f>
        <v/>
      </c>
      <c r="Z210" s="28">
        <f>IF(A210="","",IF(NOT(ISNUMBER(B210)),"Missing date opened",IF(D210="","Missing shift",IF(K210="","Missing description",IF(M210="","Missing assigned department",IF(AND(Q210="Closed",U210=""),"Closed without resolution",IF(AND(Q210="Closed",NOT(ISNUMBER(V210))),"Closed without close date",IF(AND(ISNUMBER(V210),ISNUMBER(B210),V210&lt;B210),"Close date before open date",IF(AND(S210="Yes",N210=""),"Handoff needs assignment",IF(AND(R210="Yes",Q210&lt;&gt;"Closed",NOT(ISNUMBER(O210))),"Guest follow-up needs due date","OK"))))))))))</f>
        <v/>
      </c>
    </row>
    <row r="211">
      <c r="A211" s="21" t="n"/>
      <c r="B211" s="42" t="n"/>
      <c r="C211" s="23" t="n"/>
      <c r="D211" s="21" t="n"/>
      <c r="E211" s="21" t="n"/>
      <c r="F211" s="21" t="n"/>
      <c r="G211" s="21" t="n"/>
      <c r="H211" s="21" t="n"/>
      <c r="I211" s="21" t="n"/>
      <c r="J211" s="21" t="n"/>
      <c r="K211" s="24" t="n"/>
      <c r="L211" s="24" t="n"/>
      <c r="M211" s="21" t="n"/>
      <c r="N211" s="21" t="n"/>
      <c r="O211" s="42" t="n"/>
      <c r="P211" s="23" t="n"/>
      <c r="Q211" s="21" t="n"/>
      <c r="R211" s="21" t="n"/>
      <c r="S211" s="21" t="n"/>
      <c r="T211" s="43" t="n"/>
      <c r="U211" s="24" t="n"/>
      <c r="V211" s="42" t="n"/>
      <c r="W211" s="23" t="n"/>
      <c r="X211" s="26">
        <f>IF(A211="","",MAX(0,24*(IF(ISNUMBER(V211),V211+IF(ISNUMBER(W211),W211,0),NOW())-(IF(ISNUMBER(B211),B211,TODAY())+IF(ISNUMBER(C211),C211,0)))))</f>
        <v/>
      </c>
      <c r="Y211" s="27">
        <f>IF(A211="","",IF(Q211="Closed","Closed",IF(AND(ISNUMBER(O211),NOW()&gt;O211+IF(ISNUMBER(P211),P211,0)),"Overdue",IF(AND(NOT(ISNUMBER(O211)),X211&gt;'Lists and Settings'!$B$7),"Overdue","On Track"))))</f>
        <v/>
      </c>
      <c r="Z211" s="28">
        <f>IF(A211="","",IF(NOT(ISNUMBER(B211)),"Missing date opened",IF(D211="","Missing shift",IF(K211="","Missing description",IF(M211="","Missing assigned department",IF(AND(Q211="Closed",U211=""),"Closed without resolution",IF(AND(Q211="Closed",NOT(ISNUMBER(V211))),"Closed without close date",IF(AND(ISNUMBER(V211),ISNUMBER(B211),V211&lt;B211),"Close date before open date",IF(AND(S211="Yes",N211=""),"Handoff needs assignment",IF(AND(R211="Yes",Q211&lt;&gt;"Closed",NOT(ISNUMBER(O211))),"Guest follow-up needs due date","OK"))))))))))</f>
        <v/>
      </c>
    </row>
    <row r="212">
      <c r="A212" s="21" t="n"/>
      <c r="B212" s="42" t="n"/>
      <c r="C212" s="23" t="n"/>
      <c r="D212" s="21" t="n"/>
      <c r="E212" s="21" t="n"/>
      <c r="F212" s="21" t="n"/>
      <c r="G212" s="21" t="n"/>
      <c r="H212" s="21" t="n"/>
      <c r="I212" s="21" t="n"/>
      <c r="J212" s="21" t="n"/>
      <c r="K212" s="24" t="n"/>
      <c r="L212" s="24" t="n"/>
      <c r="M212" s="21" t="n"/>
      <c r="N212" s="21" t="n"/>
      <c r="O212" s="42" t="n"/>
      <c r="P212" s="23" t="n"/>
      <c r="Q212" s="21" t="n"/>
      <c r="R212" s="21" t="n"/>
      <c r="S212" s="21" t="n"/>
      <c r="T212" s="43" t="n"/>
      <c r="U212" s="24" t="n"/>
      <c r="V212" s="42" t="n"/>
      <c r="W212" s="23" t="n"/>
      <c r="X212" s="26">
        <f>IF(A212="","",MAX(0,24*(IF(ISNUMBER(V212),V212+IF(ISNUMBER(W212),W212,0),NOW())-(IF(ISNUMBER(B212),B212,TODAY())+IF(ISNUMBER(C212),C212,0)))))</f>
        <v/>
      </c>
      <c r="Y212" s="27">
        <f>IF(A212="","",IF(Q212="Closed","Closed",IF(AND(ISNUMBER(O212),NOW()&gt;O212+IF(ISNUMBER(P212),P212,0)),"Overdue",IF(AND(NOT(ISNUMBER(O212)),X212&gt;'Lists and Settings'!$B$7),"Overdue","On Track"))))</f>
        <v/>
      </c>
      <c r="Z212" s="28">
        <f>IF(A212="","",IF(NOT(ISNUMBER(B212)),"Missing date opened",IF(D212="","Missing shift",IF(K212="","Missing description",IF(M212="","Missing assigned department",IF(AND(Q212="Closed",U212=""),"Closed without resolution",IF(AND(Q212="Closed",NOT(ISNUMBER(V212))),"Closed without close date",IF(AND(ISNUMBER(V212),ISNUMBER(B212),V212&lt;B212),"Close date before open date",IF(AND(S212="Yes",N212=""),"Handoff needs assignment",IF(AND(R212="Yes",Q212&lt;&gt;"Closed",NOT(ISNUMBER(O212))),"Guest follow-up needs due date","OK"))))))))))</f>
        <v/>
      </c>
    </row>
    <row r="213">
      <c r="A213" s="21" t="n"/>
      <c r="B213" s="42" t="n"/>
      <c r="C213" s="23" t="n"/>
      <c r="D213" s="21" t="n"/>
      <c r="E213" s="21" t="n"/>
      <c r="F213" s="21" t="n"/>
      <c r="G213" s="21" t="n"/>
      <c r="H213" s="21" t="n"/>
      <c r="I213" s="21" t="n"/>
      <c r="J213" s="21" t="n"/>
      <c r="K213" s="24" t="n"/>
      <c r="L213" s="24" t="n"/>
      <c r="M213" s="21" t="n"/>
      <c r="N213" s="21" t="n"/>
      <c r="O213" s="42" t="n"/>
      <c r="P213" s="23" t="n"/>
      <c r="Q213" s="21" t="n"/>
      <c r="R213" s="21" t="n"/>
      <c r="S213" s="21" t="n"/>
      <c r="T213" s="43" t="n"/>
      <c r="U213" s="24" t="n"/>
      <c r="V213" s="42" t="n"/>
      <c r="W213" s="23" t="n"/>
      <c r="X213" s="26">
        <f>IF(A213="","",MAX(0,24*(IF(ISNUMBER(V213),V213+IF(ISNUMBER(W213),W213,0),NOW())-(IF(ISNUMBER(B213),B213,TODAY())+IF(ISNUMBER(C213),C213,0)))))</f>
        <v/>
      </c>
      <c r="Y213" s="27">
        <f>IF(A213="","",IF(Q213="Closed","Closed",IF(AND(ISNUMBER(O213),NOW()&gt;O213+IF(ISNUMBER(P213),P213,0)),"Overdue",IF(AND(NOT(ISNUMBER(O213)),X213&gt;'Lists and Settings'!$B$7),"Overdue","On Track"))))</f>
        <v/>
      </c>
      <c r="Z213" s="28">
        <f>IF(A213="","",IF(NOT(ISNUMBER(B213)),"Missing date opened",IF(D213="","Missing shift",IF(K213="","Missing description",IF(M213="","Missing assigned department",IF(AND(Q213="Closed",U213=""),"Closed without resolution",IF(AND(Q213="Closed",NOT(ISNUMBER(V213))),"Closed without close date",IF(AND(ISNUMBER(V213),ISNUMBER(B213),V213&lt;B213),"Close date before open date",IF(AND(S213="Yes",N213=""),"Handoff needs assignment",IF(AND(R213="Yes",Q213&lt;&gt;"Closed",NOT(ISNUMBER(O213))),"Guest follow-up needs due date","OK"))))))))))</f>
        <v/>
      </c>
    </row>
    <row r="214">
      <c r="A214" s="21" t="n"/>
      <c r="B214" s="42" t="n"/>
      <c r="C214" s="23" t="n"/>
      <c r="D214" s="21" t="n"/>
      <c r="E214" s="21" t="n"/>
      <c r="F214" s="21" t="n"/>
      <c r="G214" s="21" t="n"/>
      <c r="H214" s="21" t="n"/>
      <c r="I214" s="21" t="n"/>
      <c r="J214" s="21" t="n"/>
      <c r="K214" s="24" t="n"/>
      <c r="L214" s="24" t="n"/>
      <c r="M214" s="21" t="n"/>
      <c r="N214" s="21" t="n"/>
      <c r="O214" s="42" t="n"/>
      <c r="P214" s="23" t="n"/>
      <c r="Q214" s="21" t="n"/>
      <c r="R214" s="21" t="n"/>
      <c r="S214" s="21" t="n"/>
      <c r="T214" s="43" t="n"/>
      <c r="U214" s="24" t="n"/>
      <c r="V214" s="42" t="n"/>
      <c r="W214" s="23" t="n"/>
      <c r="X214" s="26">
        <f>IF(A214="","",MAX(0,24*(IF(ISNUMBER(V214),V214+IF(ISNUMBER(W214),W214,0),NOW())-(IF(ISNUMBER(B214),B214,TODAY())+IF(ISNUMBER(C214),C214,0)))))</f>
        <v/>
      </c>
      <c r="Y214" s="27">
        <f>IF(A214="","",IF(Q214="Closed","Closed",IF(AND(ISNUMBER(O214),NOW()&gt;O214+IF(ISNUMBER(P214),P214,0)),"Overdue",IF(AND(NOT(ISNUMBER(O214)),X214&gt;'Lists and Settings'!$B$7),"Overdue","On Track"))))</f>
        <v/>
      </c>
      <c r="Z214" s="28">
        <f>IF(A214="","",IF(NOT(ISNUMBER(B214)),"Missing date opened",IF(D214="","Missing shift",IF(K214="","Missing description",IF(M214="","Missing assigned department",IF(AND(Q214="Closed",U214=""),"Closed without resolution",IF(AND(Q214="Closed",NOT(ISNUMBER(V214))),"Closed without close date",IF(AND(ISNUMBER(V214),ISNUMBER(B214),V214&lt;B214),"Close date before open date",IF(AND(S214="Yes",N214=""),"Handoff needs assignment",IF(AND(R214="Yes",Q214&lt;&gt;"Closed",NOT(ISNUMBER(O214))),"Guest follow-up needs due date","OK"))))))))))</f>
        <v/>
      </c>
    </row>
    <row r="215">
      <c r="A215" s="21" t="n"/>
      <c r="B215" s="42" t="n"/>
      <c r="C215" s="23" t="n"/>
      <c r="D215" s="21" t="n"/>
      <c r="E215" s="21" t="n"/>
      <c r="F215" s="21" t="n"/>
      <c r="G215" s="21" t="n"/>
      <c r="H215" s="21" t="n"/>
      <c r="I215" s="21" t="n"/>
      <c r="J215" s="21" t="n"/>
      <c r="K215" s="24" t="n"/>
      <c r="L215" s="24" t="n"/>
      <c r="M215" s="21" t="n"/>
      <c r="N215" s="21" t="n"/>
      <c r="O215" s="42" t="n"/>
      <c r="P215" s="23" t="n"/>
      <c r="Q215" s="21" t="n"/>
      <c r="R215" s="21" t="n"/>
      <c r="S215" s="21" t="n"/>
      <c r="T215" s="43" t="n"/>
      <c r="U215" s="24" t="n"/>
      <c r="V215" s="42" t="n"/>
      <c r="W215" s="23" t="n"/>
      <c r="X215" s="26">
        <f>IF(A215="","",MAX(0,24*(IF(ISNUMBER(V215),V215+IF(ISNUMBER(W215),W215,0),NOW())-(IF(ISNUMBER(B215),B215,TODAY())+IF(ISNUMBER(C215),C215,0)))))</f>
        <v/>
      </c>
      <c r="Y215" s="27">
        <f>IF(A215="","",IF(Q215="Closed","Closed",IF(AND(ISNUMBER(O215),NOW()&gt;O215+IF(ISNUMBER(P215),P215,0)),"Overdue",IF(AND(NOT(ISNUMBER(O215)),X215&gt;'Lists and Settings'!$B$7),"Overdue","On Track"))))</f>
        <v/>
      </c>
      <c r="Z215" s="28">
        <f>IF(A215="","",IF(NOT(ISNUMBER(B215)),"Missing date opened",IF(D215="","Missing shift",IF(K215="","Missing description",IF(M215="","Missing assigned department",IF(AND(Q215="Closed",U215=""),"Closed without resolution",IF(AND(Q215="Closed",NOT(ISNUMBER(V215))),"Closed without close date",IF(AND(ISNUMBER(V215),ISNUMBER(B215),V215&lt;B215),"Close date before open date",IF(AND(S215="Yes",N215=""),"Handoff needs assignment",IF(AND(R215="Yes",Q215&lt;&gt;"Closed",NOT(ISNUMBER(O215))),"Guest follow-up needs due date","OK"))))))))))</f>
        <v/>
      </c>
    </row>
    <row r="216">
      <c r="A216" s="21" t="n"/>
      <c r="B216" s="42" t="n"/>
      <c r="C216" s="23" t="n"/>
      <c r="D216" s="21" t="n"/>
      <c r="E216" s="21" t="n"/>
      <c r="F216" s="21" t="n"/>
      <c r="G216" s="21" t="n"/>
      <c r="H216" s="21" t="n"/>
      <c r="I216" s="21" t="n"/>
      <c r="J216" s="21" t="n"/>
      <c r="K216" s="24" t="n"/>
      <c r="L216" s="24" t="n"/>
      <c r="M216" s="21" t="n"/>
      <c r="N216" s="21" t="n"/>
      <c r="O216" s="42" t="n"/>
      <c r="P216" s="23" t="n"/>
      <c r="Q216" s="21" t="n"/>
      <c r="R216" s="21" t="n"/>
      <c r="S216" s="21" t="n"/>
      <c r="T216" s="43" t="n"/>
      <c r="U216" s="24" t="n"/>
      <c r="V216" s="42" t="n"/>
      <c r="W216" s="23" t="n"/>
      <c r="X216" s="26">
        <f>IF(A216="","",MAX(0,24*(IF(ISNUMBER(V216),V216+IF(ISNUMBER(W216),W216,0),NOW())-(IF(ISNUMBER(B216),B216,TODAY())+IF(ISNUMBER(C216),C216,0)))))</f>
        <v/>
      </c>
      <c r="Y216" s="27">
        <f>IF(A216="","",IF(Q216="Closed","Closed",IF(AND(ISNUMBER(O216),NOW()&gt;O216+IF(ISNUMBER(P216),P216,0)),"Overdue",IF(AND(NOT(ISNUMBER(O216)),X216&gt;'Lists and Settings'!$B$7),"Overdue","On Track"))))</f>
        <v/>
      </c>
      <c r="Z216" s="28">
        <f>IF(A216="","",IF(NOT(ISNUMBER(B216)),"Missing date opened",IF(D216="","Missing shift",IF(K216="","Missing description",IF(M216="","Missing assigned department",IF(AND(Q216="Closed",U216=""),"Closed without resolution",IF(AND(Q216="Closed",NOT(ISNUMBER(V216))),"Closed without close date",IF(AND(ISNUMBER(V216),ISNUMBER(B216),V216&lt;B216),"Close date before open date",IF(AND(S216="Yes",N216=""),"Handoff needs assignment",IF(AND(R216="Yes",Q216&lt;&gt;"Closed",NOT(ISNUMBER(O216))),"Guest follow-up needs due date","OK"))))))))))</f>
        <v/>
      </c>
    </row>
    <row r="217">
      <c r="A217" s="21" t="n"/>
      <c r="B217" s="42" t="n"/>
      <c r="C217" s="23" t="n"/>
      <c r="D217" s="21" t="n"/>
      <c r="E217" s="21" t="n"/>
      <c r="F217" s="21" t="n"/>
      <c r="G217" s="21" t="n"/>
      <c r="H217" s="21" t="n"/>
      <c r="I217" s="21" t="n"/>
      <c r="J217" s="21" t="n"/>
      <c r="K217" s="24" t="n"/>
      <c r="L217" s="24" t="n"/>
      <c r="M217" s="21" t="n"/>
      <c r="N217" s="21" t="n"/>
      <c r="O217" s="42" t="n"/>
      <c r="P217" s="23" t="n"/>
      <c r="Q217" s="21" t="n"/>
      <c r="R217" s="21" t="n"/>
      <c r="S217" s="21" t="n"/>
      <c r="T217" s="43" t="n"/>
      <c r="U217" s="24" t="n"/>
      <c r="V217" s="42" t="n"/>
      <c r="W217" s="23" t="n"/>
      <c r="X217" s="26">
        <f>IF(A217="","",MAX(0,24*(IF(ISNUMBER(V217),V217+IF(ISNUMBER(W217),W217,0),NOW())-(IF(ISNUMBER(B217),B217,TODAY())+IF(ISNUMBER(C217),C217,0)))))</f>
        <v/>
      </c>
      <c r="Y217" s="27">
        <f>IF(A217="","",IF(Q217="Closed","Closed",IF(AND(ISNUMBER(O217),NOW()&gt;O217+IF(ISNUMBER(P217),P217,0)),"Overdue",IF(AND(NOT(ISNUMBER(O217)),X217&gt;'Lists and Settings'!$B$7),"Overdue","On Track"))))</f>
        <v/>
      </c>
      <c r="Z217" s="28">
        <f>IF(A217="","",IF(NOT(ISNUMBER(B217)),"Missing date opened",IF(D217="","Missing shift",IF(K217="","Missing description",IF(M217="","Missing assigned department",IF(AND(Q217="Closed",U217=""),"Closed without resolution",IF(AND(Q217="Closed",NOT(ISNUMBER(V217))),"Closed without close date",IF(AND(ISNUMBER(V217),ISNUMBER(B217),V217&lt;B217),"Close date before open date",IF(AND(S217="Yes",N217=""),"Handoff needs assignment",IF(AND(R217="Yes",Q217&lt;&gt;"Closed",NOT(ISNUMBER(O217))),"Guest follow-up needs due date","OK"))))))))))</f>
        <v/>
      </c>
    </row>
    <row r="218">
      <c r="A218" s="21" t="n"/>
      <c r="B218" s="42" t="n"/>
      <c r="C218" s="23" t="n"/>
      <c r="D218" s="21" t="n"/>
      <c r="E218" s="21" t="n"/>
      <c r="F218" s="21" t="n"/>
      <c r="G218" s="21" t="n"/>
      <c r="H218" s="21" t="n"/>
      <c r="I218" s="21" t="n"/>
      <c r="J218" s="21" t="n"/>
      <c r="K218" s="24" t="n"/>
      <c r="L218" s="24" t="n"/>
      <c r="M218" s="21" t="n"/>
      <c r="N218" s="21" t="n"/>
      <c r="O218" s="42" t="n"/>
      <c r="P218" s="23" t="n"/>
      <c r="Q218" s="21" t="n"/>
      <c r="R218" s="21" t="n"/>
      <c r="S218" s="21" t="n"/>
      <c r="T218" s="43" t="n"/>
      <c r="U218" s="24" t="n"/>
      <c r="V218" s="42" t="n"/>
      <c r="W218" s="23" t="n"/>
      <c r="X218" s="26">
        <f>IF(A218="","",MAX(0,24*(IF(ISNUMBER(V218),V218+IF(ISNUMBER(W218),W218,0),NOW())-(IF(ISNUMBER(B218),B218,TODAY())+IF(ISNUMBER(C218),C218,0)))))</f>
        <v/>
      </c>
      <c r="Y218" s="27">
        <f>IF(A218="","",IF(Q218="Closed","Closed",IF(AND(ISNUMBER(O218),NOW()&gt;O218+IF(ISNUMBER(P218),P218,0)),"Overdue",IF(AND(NOT(ISNUMBER(O218)),X218&gt;'Lists and Settings'!$B$7),"Overdue","On Track"))))</f>
        <v/>
      </c>
      <c r="Z218" s="28">
        <f>IF(A218="","",IF(NOT(ISNUMBER(B218)),"Missing date opened",IF(D218="","Missing shift",IF(K218="","Missing description",IF(M218="","Missing assigned department",IF(AND(Q218="Closed",U218=""),"Closed without resolution",IF(AND(Q218="Closed",NOT(ISNUMBER(V218))),"Closed without close date",IF(AND(ISNUMBER(V218),ISNUMBER(B218),V218&lt;B218),"Close date before open date",IF(AND(S218="Yes",N218=""),"Handoff needs assignment",IF(AND(R218="Yes",Q218&lt;&gt;"Closed",NOT(ISNUMBER(O218))),"Guest follow-up needs due date","OK"))))))))))</f>
        <v/>
      </c>
    </row>
    <row r="219">
      <c r="A219" s="21" t="n"/>
      <c r="B219" s="42" t="n"/>
      <c r="C219" s="23" t="n"/>
      <c r="D219" s="21" t="n"/>
      <c r="E219" s="21" t="n"/>
      <c r="F219" s="21" t="n"/>
      <c r="G219" s="21" t="n"/>
      <c r="H219" s="21" t="n"/>
      <c r="I219" s="21" t="n"/>
      <c r="J219" s="21" t="n"/>
      <c r="K219" s="24" t="n"/>
      <c r="L219" s="24" t="n"/>
      <c r="M219" s="21" t="n"/>
      <c r="N219" s="21" t="n"/>
      <c r="O219" s="42" t="n"/>
      <c r="P219" s="23" t="n"/>
      <c r="Q219" s="21" t="n"/>
      <c r="R219" s="21" t="n"/>
      <c r="S219" s="21" t="n"/>
      <c r="T219" s="43" t="n"/>
      <c r="U219" s="24" t="n"/>
      <c r="V219" s="42" t="n"/>
      <c r="W219" s="23" t="n"/>
      <c r="X219" s="26">
        <f>IF(A219="","",MAX(0,24*(IF(ISNUMBER(V219),V219+IF(ISNUMBER(W219),W219,0),NOW())-(IF(ISNUMBER(B219),B219,TODAY())+IF(ISNUMBER(C219),C219,0)))))</f>
        <v/>
      </c>
      <c r="Y219" s="27">
        <f>IF(A219="","",IF(Q219="Closed","Closed",IF(AND(ISNUMBER(O219),NOW()&gt;O219+IF(ISNUMBER(P219),P219,0)),"Overdue",IF(AND(NOT(ISNUMBER(O219)),X219&gt;'Lists and Settings'!$B$7),"Overdue","On Track"))))</f>
        <v/>
      </c>
      <c r="Z219" s="28">
        <f>IF(A219="","",IF(NOT(ISNUMBER(B219)),"Missing date opened",IF(D219="","Missing shift",IF(K219="","Missing description",IF(M219="","Missing assigned department",IF(AND(Q219="Closed",U219=""),"Closed without resolution",IF(AND(Q219="Closed",NOT(ISNUMBER(V219))),"Closed without close date",IF(AND(ISNUMBER(V219),ISNUMBER(B219),V219&lt;B219),"Close date before open date",IF(AND(S219="Yes",N219=""),"Handoff needs assignment",IF(AND(R219="Yes",Q219&lt;&gt;"Closed",NOT(ISNUMBER(O219))),"Guest follow-up needs due date","OK"))))))))))</f>
        <v/>
      </c>
    </row>
    <row r="220">
      <c r="A220" s="21" t="n"/>
      <c r="B220" s="42" t="n"/>
      <c r="C220" s="23" t="n"/>
      <c r="D220" s="21" t="n"/>
      <c r="E220" s="21" t="n"/>
      <c r="F220" s="21" t="n"/>
      <c r="G220" s="21" t="n"/>
      <c r="H220" s="21" t="n"/>
      <c r="I220" s="21" t="n"/>
      <c r="J220" s="21" t="n"/>
      <c r="K220" s="24" t="n"/>
      <c r="L220" s="24" t="n"/>
      <c r="M220" s="21" t="n"/>
      <c r="N220" s="21" t="n"/>
      <c r="O220" s="42" t="n"/>
      <c r="P220" s="23" t="n"/>
      <c r="Q220" s="21" t="n"/>
      <c r="R220" s="21" t="n"/>
      <c r="S220" s="21" t="n"/>
      <c r="T220" s="43" t="n"/>
      <c r="U220" s="24" t="n"/>
      <c r="V220" s="42" t="n"/>
      <c r="W220" s="23" t="n"/>
      <c r="X220" s="26">
        <f>IF(A220="","",MAX(0,24*(IF(ISNUMBER(V220),V220+IF(ISNUMBER(W220),W220,0),NOW())-(IF(ISNUMBER(B220),B220,TODAY())+IF(ISNUMBER(C220),C220,0)))))</f>
        <v/>
      </c>
      <c r="Y220" s="27">
        <f>IF(A220="","",IF(Q220="Closed","Closed",IF(AND(ISNUMBER(O220),NOW()&gt;O220+IF(ISNUMBER(P220),P220,0)),"Overdue",IF(AND(NOT(ISNUMBER(O220)),X220&gt;'Lists and Settings'!$B$7),"Overdue","On Track"))))</f>
        <v/>
      </c>
      <c r="Z220" s="28">
        <f>IF(A220="","",IF(NOT(ISNUMBER(B220)),"Missing date opened",IF(D220="","Missing shift",IF(K220="","Missing description",IF(M220="","Missing assigned department",IF(AND(Q220="Closed",U220=""),"Closed without resolution",IF(AND(Q220="Closed",NOT(ISNUMBER(V220))),"Closed without close date",IF(AND(ISNUMBER(V220),ISNUMBER(B220),V220&lt;B220),"Close date before open date",IF(AND(S220="Yes",N220=""),"Handoff needs assignment",IF(AND(R220="Yes",Q220&lt;&gt;"Closed",NOT(ISNUMBER(O220))),"Guest follow-up needs due date","OK"))))))))))</f>
        <v/>
      </c>
    </row>
    <row r="221">
      <c r="A221" s="21" t="n"/>
      <c r="B221" s="42" t="n"/>
      <c r="C221" s="23" t="n"/>
      <c r="D221" s="21" t="n"/>
      <c r="E221" s="21" t="n"/>
      <c r="F221" s="21" t="n"/>
      <c r="G221" s="21" t="n"/>
      <c r="H221" s="21" t="n"/>
      <c r="I221" s="21" t="n"/>
      <c r="J221" s="21" t="n"/>
      <c r="K221" s="24" t="n"/>
      <c r="L221" s="24" t="n"/>
      <c r="M221" s="21" t="n"/>
      <c r="N221" s="21" t="n"/>
      <c r="O221" s="42" t="n"/>
      <c r="P221" s="23" t="n"/>
      <c r="Q221" s="21" t="n"/>
      <c r="R221" s="21" t="n"/>
      <c r="S221" s="21" t="n"/>
      <c r="T221" s="43" t="n"/>
      <c r="U221" s="24" t="n"/>
      <c r="V221" s="42" t="n"/>
      <c r="W221" s="23" t="n"/>
      <c r="X221" s="26">
        <f>IF(A221="","",MAX(0,24*(IF(ISNUMBER(V221),V221+IF(ISNUMBER(W221),W221,0),NOW())-(IF(ISNUMBER(B221),B221,TODAY())+IF(ISNUMBER(C221),C221,0)))))</f>
        <v/>
      </c>
      <c r="Y221" s="27">
        <f>IF(A221="","",IF(Q221="Closed","Closed",IF(AND(ISNUMBER(O221),NOW()&gt;O221+IF(ISNUMBER(P221),P221,0)),"Overdue",IF(AND(NOT(ISNUMBER(O221)),X221&gt;'Lists and Settings'!$B$7),"Overdue","On Track"))))</f>
        <v/>
      </c>
      <c r="Z221" s="28">
        <f>IF(A221="","",IF(NOT(ISNUMBER(B221)),"Missing date opened",IF(D221="","Missing shift",IF(K221="","Missing description",IF(M221="","Missing assigned department",IF(AND(Q221="Closed",U221=""),"Closed without resolution",IF(AND(Q221="Closed",NOT(ISNUMBER(V221))),"Closed without close date",IF(AND(ISNUMBER(V221),ISNUMBER(B221),V221&lt;B221),"Close date before open date",IF(AND(S221="Yes",N221=""),"Handoff needs assignment",IF(AND(R221="Yes",Q221&lt;&gt;"Closed",NOT(ISNUMBER(O221))),"Guest follow-up needs due date","OK"))))))))))</f>
        <v/>
      </c>
    </row>
    <row r="222">
      <c r="A222" s="21" t="n"/>
      <c r="B222" s="42" t="n"/>
      <c r="C222" s="23" t="n"/>
      <c r="D222" s="21" t="n"/>
      <c r="E222" s="21" t="n"/>
      <c r="F222" s="21" t="n"/>
      <c r="G222" s="21" t="n"/>
      <c r="H222" s="21" t="n"/>
      <c r="I222" s="21" t="n"/>
      <c r="J222" s="21" t="n"/>
      <c r="K222" s="24" t="n"/>
      <c r="L222" s="24" t="n"/>
      <c r="M222" s="21" t="n"/>
      <c r="N222" s="21" t="n"/>
      <c r="O222" s="42" t="n"/>
      <c r="P222" s="23" t="n"/>
      <c r="Q222" s="21" t="n"/>
      <c r="R222" s="21" t="n"/>
      <c r="S222" s="21" t="n"/>
      <c r="T222" s="43" t="n"/>
      <c r="U222" s="24" t="n"/>
      <c r="V222" s="42" t="n"/>
      <c r="W222" s="23" t="n"/>
      <c r="X222" s="26">
        <f>IF(A222="","",MAX(0,24*(IF(ISNUMBER(V222),V222+IF(ISNUMBER(W222),W222,0),NOW())-(IF(ISNUMBER(B222),B222,TODAY())+IF(ISNUMBER(C222),C222,0)))))</f>
        <v/>
      </c>
      <c r="Y222" s="27">
        <f>IF(A222="","",IF(Q222="Closed","Closed",IF(AND(ISNUMBER(O222),NOW()&gt;O222+IF(ISNUMBER(P222),P222,0)),"Overdue",IF(AND(NOT(ISNUMBER(O222)),X222&gt;'Lists and Settings'!$B$7),"Overdue","On Track"))))</f>
        <v/>
      </c>
      <c r="Z222" s="28">
        <f>IF(A222="","",IF(NOT(ISNUMBER(B222)),"Missing date opened",IF(D222="","Missing shift",IF(K222="","Missing description",IF(M222="","Missing assigned department",IF(AND(Q222="Closed",U222=""),"Closed without resolution",IF(AND(Q222="Closed",NOT(ISNUMBER(V222))),"Closed without close date",IF(AND(ISNUMBER(V222),ISNUMBER(B222),V222&lt;B222),"Close date before open date",IF(AND(S222="Yes",N222=""),"Handoff needs assignment",IF(AND(R222="Yes",Q222&lt;&gt;"Closed",NOT(ISNUMBER(O222))),"Guest follow-up needs due date","OK"))))))))))</f>
        <v/>
      </c>
    </row>
    <row r="223">
      <c r="A223" s="21" t="n"/>
      <c r="B223" s="42" t="n"/>
      <c r="C223" s="23" t="n"/>
      <c r="D223" s="21" t="n"/>
      <c r="E223" s="21" t="n"/>
      <c r="F223" s="21" t="n"/>
      <c r="G223" s="21" t="n"/>
      <c r="H223" s="21" t="n"/>
      <c r="I223" s="21" t="n"/>
      <c r="J223" s="21" t="n"/>
      <c r="K223" s="24" t="n"/>
      <c r="L223" s="24" t="n"/>
      <c r="M223" s="21" t="n"/>
      <c r="N223" s="21" t="n"/>
      <c r="O223" s="42" t="n"/>
      <c r="P223" s="23" t="n"/>
      <c r="Q223" s="21" t="n"/>
      <c r="R223" s="21" t="n"/>
      <c r="S223" s="21" t="n"/>
      <c r="T223" s="43" t="n"/>
      <c r="U223" s="24" t="n"/>
      <c r="V223" s="42" t="n"/>
      <c r="W223" s="23" t="n"/>
      <c r="X223" s="26">
        <f>IF(A223="","",MAX(0,24*(IF(ISNUMBER(V223),V223+IF(ISNUMBER(W223),W223,0),NOW())-(IF(ISNUMBER(B223),B223,TODAY())+IF(ISNUMBER(C223),C223,0)))))</f>
        <v/>
      </c>
      <c r="Y223" s="27">
        <f>IF(A223="","",IF(Q223="Closed","Closed",IF(AND(ISNUMBER(O223),NOW()&gt;O223+IF(ISNUMBER(P223),P223,0)),"Overdue",IF(AND(NOT(ISNUMBER(O223)),X223&gt;'Lists and Settings'!$B$7),"Overdue","On Track"))))</f>
        <v/>
      </c>
      <c r="Z223" s="28">
        <f>IF(A223="","",IF(NOT(ISNUMBER(B223)),"Missing date opened",IF(D223="","Missing shift",IF(K223="","Missing description",IF(M223="","Missing assigned department",IF(AND(Q223="Closed",U223=""),"Closed without resolution",IF(AND(Q223="Closed",NOT(ISNUMBER(V223))),"Closed without close date",IF(AND(ISNUMBER(V223),ISNUMBER(B223),V223&lt;B223),"Close date before open date",IF(AND(S223="Yes",N223=""),"Handoff needs assignment",IF(AND(R223="Yes",Q223&lt;&gt;"Closed",NOT(ISNUMBER(O223))),"Guest follow-up needs due date","OK"))))))))))</f>
        <v/>
      </c>
    </row>
    <row r="224">
      <c r="A224" s="21" t="n"/>
      <c r="B224" s="42" t="n"/>
      <c r="C224" s="23" t="n"/>
      <c r="D224" s="21" t="n"/>
      <c r="E224" s="21" t="n"/>
      <c r="F224" s="21" t="n"/>
      <c r="G224" s="21" t="n"/>
      <c r="H224" s="21" t="n"/>
      <c r="I224" s="21" t="n"/>
      <c r="J224" s="21" t="n"/>
      <c r="K224" s="24" t="n"/>
      <c r="L224" s="24" t="n"/>
      <c r="M224" s="21" t="n"/>
      <c r="N224" s="21" t="n"/>
      <c r="O224" s="42" t="n"/>
      <c r="P224" s="23" t="n"/>
      <c r="Q224" s="21" t="n"/>
      <c r="R224" s="21" t="n"/>
      <c r="S224" s="21" t="n"/>
      <c r="T224" s="43" t="n"/>
      <c r="U224" s="24" t="n"/>
      <c r="V224" s="42" t="n"/>
      <c r="W224" s="23" t="n"/>
      <c r="X224" s="26">
        <f>IF(A224="","",MAX(0,24*(IF(ISNUMBER(V224),V224+IF(ISNUMBER(W224),W224,0),NOW())-(IF(ISNUMBER(B224),B224,TODAY())+IF(ISNUMBER(C224),C224,0)))))</f>
        <v/>
      </c>
      <c r="Y224" s="27">
        <f>IF(A224="","",IF(Q224="Closed","Closed",IF(AND(ISNUMBER(O224),NOW()&gt;O224+IF(ISNUMBER(P224),P224,0)),"Overdue",IF(AND(NOT(ISNUMBER(O224)),X224&gt;'Lists and Settings'!$B$7),"Overdue","On Track"))))</f>
        <v/>
      </c>
      <c r="Z224" s="28">
        <f>IF(A224="","",IF(NOT(ISNUMBER(B224)),"Missing date opened",IF(D224="","Missing shift",IF(K224="","Missing description",IF(M224="","Missing assigned department",IF(AND(Q224="Closed",U224=""),"Closed without resolution",IF(AND(Q224="Closed",NOT(ISNUMBER(V224))),"Closed without close date",IF(AND(ISNUMBER(V224),ISNUMBER(B224),V224&lt;B224),"Close date before open date",IF(AND(S224="Yes",N224=""),"Handoff needs assignment",IF(AND(R224="Yes",Q224&lt;&gt;"Closed",NOT(ISNUMBER(O224))),"Guest follow-up needs due date","OK"))))))))))</f>
        <v/>
      </c>
    </row>
    <row r="225">
      <c r="A225" s="21" t="n"/>
      <c r="B225" s="42" t="n"/>
      <c r="C225" s="23" t="n"/>
      <c r="D225" s="21" t="n"/>
      <c r="E225" s="21" t="n"/>
      <c r="F225" s="21" t="n"/>
      <c r="G225" s="21" t="n"/>
      <c r="H225" s="21" t="n"/>
      <c r="I225" s="21" t="n"/>
      <c r="J225" s="21" t="n"/>
      <c r="K225" s="24" t="n"/>
      <c r="L225" s="24" t="n"/>
      <c r="M225" s="21" t="n"/>
      <c r="N225" s="21" t="n"/>
      <c r="O225" s="42" t="n"/>
      <c r="P225" s="23" t="n"/>
      <c r="Q225" s="21" t="n"/>
      <c r="R225" s="21" t="n"/>
      <c r="S225" s="21" t="n"/>
      <c r="T225" s="43" t="n"/>
      <c r="U225" s="24" t="n"/>
      <c r="V225" s="42" t="n"/>
      <c r="W225" s="23" t="n"/>
      <c r="X225" s="26">
        <f>IF(A225="","",MAX(0,24*(IF(ISNUMBER(V225),V225+IF(ISNUMBER(W225),W225,0),NOW())-(IF(ISNUMBER(B225),B225,TODAY())+IF(ISNUMBER(C225),C225,0)))))</f>
        <v/>
      </c>
      <c r="Y225" s="27">
        <f>IF(A225="","",IF(Q225="Closed","Closed",IF(AND(ISNUMBER(O225),NOW()&gt;O225+IF(ISNUMBER(P225),P225,0)),"Overdue",IF(AND(NOT(ISNUMBER(O225)),X225&gt;'Lists and Settings'!$B$7),"Overdue","On Track"))))</f>
        <v/>
      </c>
      <c r="Z225" s="28">
        <f>IF(A225="","",IF(NOT(ISNUMBER(B225)),"Missing date opened",IF(D225="","Missing shift",IF(K225="","Missing description",IF(M225="","Missing assigned department",IF(AND(Q225="Closed",U225=""),"Closed without resolution",IF(AND(Q225="Closed",NOT(ISNUMBER(V225))),"Closed without close date",IF(AND(ISNUMBER(V225),ISNUMBER(B225),V225&lt;B225),"Close date before open date",IF(AND(S225="Yes",N225=""),"Handoff needs assignment",IF(AND(R225="Yes",Q225&lt;&gt;"Closed",NOT(ISNUMBER(O225))),"Guest follow-up needs due date","OK"))))))))))</f>
        <v/>
      </c>
    </row>
    <row r="226">
      <c r="A226" s="21" t="n"/>
      <c r="B226" s="42" t="n"/>
      <c r="C226" s="23" t="n"/>
      <c r="D226" s="21" t="n"/>
      <c r="E226" s="21" t="n"/>
      <c r="F226" s="21" t="n"/>
      <c r="G226" s="21" t="n"/>
      <c r="H226" s="21" t="n"/>
      <c r="I226" s="21" t="n"/>
      <c r="J226" s="21" t="n"/>
      <c r="K226" s="24" t="n"/>
      <c r="L226" s="24" t="n"/>
      <c r="M226" s="21" t="n"/>
      <c r="N226" s="21" t="n"/>
      <c r="O226" s="42" t="n"/>
      <c r="P226" s="23" t="n"/>
      <c r="Q226" s="21" t="n"/>
      <c r="R226" s="21" t="n"/>
      <c r="S226" s="21" t="n"/>
      <c r="T226" s="43" t="n"/>
      <c r="U226" s="24" t="n"/>
      <c r="V226" s="42" t="n"/>
      <c r="W226" s="23" t="n"/>
      <c r="X226" s="26">
        <f>IF(A226="","",MAX(0,24*(IF(ISNUMBER(V226),V226+IF(ISNUMBER(W226),W226,0),NOW())-(IF(ISNUMBER(B226),B226,TODAY())+IF(ISNUMBER(C226),C226,0)))))</f>
        <v/>
      </c>
      <c r="Y226" s="27">
        <f>IF(A226="","",IF(Q226="Closed","Closed",IF(AND(ISNUMBER(O226),NOW()&gt;O226+IF(ISNUMBER(P226),P226,0)),"Overdue",IF(AND(NOT(ISNUMBER(O226)),X226&gt;'Lists and Settings'!$B$7),"Overdue","On Track"))))</f>
        <v/>
      </c>
      <c r="Z226" s="28">
        <f>IF(A226="","",IF(NOT(ISNUMBER(B226)),"Missing date opened",IF(D226="","Missing shift",IF(K226="","Missing description",IF(M226="","Missing assigned department",IF(AND(Q226="Closed",U226=""),"Closed without resolution",IF(AND(Q226="Closed",NOT(ISNUMBER(V226))),"Closed without close date",IF(AND(ISNUMBER(V226),ISNUMBER(B226),V226&lt;B226),"Close date before open date",IF(AND(S226="Yes",N226=""),"Handoff needs assignment",IF(AND(R226="Yes",Q226&lt;&gt;"Closed",NOT(ISNUMBER(O226))),"Guest follow-up needs due date","OK"))))))))))</f>
        <v/>
      </c>
    </row>
    <row r="227">
      <c r="A227" s="21" t="n"/>
      <c r="B227" s="42" t="n"/>
      <c r="C227" s="23" t="n"/>
      <c r="D227" s="21" t="n"/>
      <c r="E227" s="21" t="n"/>
      <c r="F227" s="21" t="n"/>
      <c r="G227" s="21" t="n"/>
      <c r="H227" s="21" t="n"/>
      <c r="I227" s="21" t="n"/>
      <c r="J227" s="21" t="n"/>
      <c r="K227" s="24" t="n"/>
      <c r="L227" s="24" t="n"/>
      <c r="M227" s="21" t="n"/>
      <c r="N227" s="21" t="n"/>
      <c r="O227" s="42" t="n"/>
      <c r="P227" s="23" t="n"/>
      <c r="Q227" s="21" t="n"/>
      <c r="R227" s="21" t="n"/>
      <c r="S227" s="21" t="n"/>
      <c r="T227" s="43" t="n"/>
      <c r="U227" s="24" t="n"/>
      <c r="V227" s="42" t="n"/>
      <c r="W227" s="23" t="n"/>
      <c r="X227" s="26">
        <f>IF(A227="","",MAX(0,24*(IF(ISNUMBER(V227),V227+IF(ISNUMBER(W227),W227,0),NOW())-(IF(ISNUMBER(B227),B227,TODAY())+IF(ISNUMBER(C227),C227,0)))))</f>
        <v/>
      </c>
      <c r="Y227" s="27">
        <f>IF(A227="","",IF(Q227="Closed","Closed",IF(AND(ISNUMBER(O227),NOW()&gt;O227+IF(ISNUMBER(P227),P227,0)),"Overdue",IF(AND(NOT(ISNUMBER(O227)),X227&gt;'Lists and Settings'!$B$7),"Overdue","On Track"))))</f>
        <v/>
      </c>
      <c r="Z227" s="28">
        <f>IF(A227="","",IF(NOT(ISNUMBER(B227)),"Missing date opened",IF(D227="","Missing shift",IF(K227="","Missing description",IF(M227="","Missing assigned department",IF(AND(Q227="Closed",U227=""),"Closed without resolution",IF(AND(Q227="Closed",NOT(ISNUMBER(V227))),"Closed without close date",IF(AND(ISNUMBER(V227),ISNUMBER(B227),V227&lt;B227),"Close date before open date",IF(AND(S227="Yes",N227=""),"Handoff needs assignment",IF(AND(R227="Yes",Q227&lt;&gt;"Closed",NOT(ISNUMBER(O227))),"Guest follow-up needs due date","OK"))))))))))</f>
        <v/>
      </c>
    </row>
    <row r="228">
      <c r="A228" s="21" t="n"/>
      <c r="B228" s="42" t="n"/>
      <c r="C228" s="23" t="n"/>
      <c r="D228" s="21" t="n"/>
      <c r="E228" s="21" t="n"/>
      <c r="F228" s="21" t="n"/>
      <c r="G228" s="21" t="n"/>
      <c r="H228" s="21" t="n"/>
      <c r="I228" s="21" t="n"/>
      <c r="J228" s="21" t="n"/>
      <c r="K228" s="24" t="n"/>
      <c r="L228" s="24" t="n"/>
      <c r="M228" s="21" t="n"/>
      <c r="N228" s="21" t="n"/>
      <c r="O228" s="42" t="n"/>
      <c r="P228" s="23" t="n"/>
      <c r="Q228" s="21" t="n"/>
      <c r="R228" s="21" t="n"/>
      <c r="S228" s="21" t="n"/>
      <c r="T228" s="43" t="n"/>
      <c r="U228" s="24" t="n"/>
      <c r="V228" s="42" t="n"/>
      <c r="W228" s="23" t="n"/>
      <c r="X228" s="26">
        <f>IF(A228="","",MAX(0,24*(IF(ISNUMBER(V228),V228+IF(ISNUMBER(W228),W228,0),NOW())-(IF(ISNUMBER(B228),B228,TODAY())+IF(ISNUMBER(C228),C228,0)))))</f>
        <v/>
      </c>
      <c r="Y228" s="27">
        <f>IF(A228="","",IF(Q228="Closed","Closed",IF(AND(ISNUMBER(O228),NOW()&gt;O228+IF(ISNUMBER(P228),P228,0)),"Overdue",IF(AND(NOT(ISNUMBER(O228)),X228&gt;'Lists and Settings'!$B$7),"Overdue","On Track"))))</f>
        <v/>
      </c>
      <c r="Z228" s="28">
        <f>IF(A228="","",IF(NOT(ISNUMBER(B228)),"Missing date opened",IF(D228="","Missing shift",IF(K228="","Missing description",IF(M228="","Missing assigned department",IF(AND(Q228="Closed",U228=""),"Closed without resolution",IF(AND(Q228="Closed",NOT(ISNUMBER(V228))),"Closed without close date",IF(AND(ISNUMBER(V228),ISNUMBER(B228),V228&lt;B228),"Close date before open date",IF(AND(S228="Yes",N228=""),"Handoff needs assignment",IF(AND(R228="Yes",Q228&lt;&gt;"Closed",NOT(ISNUMBER(O228))),"Guest follow-up needs due date","OK"))))))))))</f>
        <v/>
      </c>
    </row>
    <row r="229">
      <c r="A229" s="21" t="n"/>
      <c r="B229" s="42" t="n"/>
      <c r="C229" s="23" t="n"/>
      <c r="D229" s="21" t="n"/>
      <c r="E229" s="21" t="n"/>
      <c r="F229" s="21" t="n"/>
      <c r="G229" s="21" t="n"/>
      <c r="H229" s="21" t="n"/>
      <c r="I229" s="21" t="n"/>
      <c r="J229" s="21" t="n"/>
      <c r="K229" s="24" t="n"/>
      <c r="L229" s="24" t="n"/>
      <c r="M229" s="21" t="n"/>
      <c r="N229" s="21" t="n"/>
      <c r="O229" s="42" t="n"/>
      <c r="P229" s="23" t="n"/>
      <c r="Q229" s="21" t="n"/>
      <c r="R229" s="21" t="n"/>
      <c r="S229" s="21" t="n"/>
      <c r="T229" s="43" t="n"/>
      <c r="U229" s="24" t="n"/>
      <c r="V229" s="42" t="n"/>
      <c r="W229" s="23" t="n"/>
      <c r="X229" s="26">
        <f>IF(A229="","",MAX(0,24*(IF(ISNUMBER(V229),V229+IF(ISNUMBER(W229),W229,0),NOW())-(IF(ISNUMBER(B229),B229,TODAY())+IF(ISNUMBER(C229),C229,0)))))</f>
        <v/>
      </c>
      <c r="Y229" s="27">
        <f>IF(A229="","",IF(Q229="Closed","Closed",IF(AND(ISNUMBER(O229),NOW()&gt;O229+IF(ISNUMBER(P229),P229,0)),"Overdue",IF(AND(NOT(ISNUMBER(O229)),X229&gt;'Lists and Settings'!$B$7),"Overdue","On Track"))))</f>
        <v/>
      </c>
      <c r="Z229" s="28">
        <f>IF(A229="","",IF(NOT(ISNUMBER(B229)),"Missing date opened",IF(D229="","Missing shift",IF(K229="","Missing description",IF(M229="","Missing assigned department",IF(AND(Q229="Closed",U229=""),"Closed without resolution",IF(AND(Q229="Closed",NOT(ISNUMBER(V229))),"Closed without close date",IF(AND(ISNUMBER(V229),ISNUMBER(B229),V229&lt;B229),"Close date before open date",IF(AND(S229="Yes",N229=""),"Handoff needs assignment",IF(AND(R229="Yes",Q229&lt;&gt;"Closed",NOT(ISNUMBER(O229))),"Guest follow-up needs due date","OK"))))))))))</f>
        <v/>
      </c>
    </row>
    <row r="230">
      <c r="A230" s="21" t="n"/>
      <c r="B230" s="42" t="n"/>
      <c r="C230" s="23" t="n"/>
      <c r="D230" s="21" t="n"/>
      <c r="E230" s="21" t="n"/>
      <c r="F230" s="21" t="n"/>
      <c r="G230" s="21" t="n"/>
      <c r="H230" s="21" t="n"/>
      <c r="I230" s="21" t="n"/>
      <c r="J230" s="21" t="n"/>
      <c r="K230" s="24" t="n"/>
      <c r="L230" s="24" t="n"/>
      <c r="M230" s="21" t="n"/>
      <c r="N230" s="21" t="n"/>
      <c r="O230" s="42" t="n"/>
      <c r="P230" s="23" t="n"/>
      <c r="Q230" s="21" t="n"/>
      <c r="R230" s="21" t="n"/>
      <c r="S230" s="21" t="n"/>
      <c r="T230" s="43" t="n"/>
      <c r="U230" s="24" t="n"/>
      <c r="V230" s="42" t="n"/>
      <c r="W230" s="23" t="n"/>
      <c r="X230" s="26">
        <f>IF(A230="","",MAX(0,24*(IF(ISNUMBER(V230),V230+IF(ISNUMBER(W230),W230,0),NOW())-(IF(ISNUMBER(B230),B230,TODAY())+IF(ISNUMBER(C230),C230,0)))))</f>
        <v/>
      </c>
      <c r="Y230" s="27">
        <f>IF(A230="","",IF(Q230="Closed","Closed",IF(AND(ISNUMBER(O230),NOW()&gt;O230+IF(ISNUMBER(P230),P230,0)),"Overdue",IF(AND(NOT(ISNUMBER(O230)),X230&gt;'Lists and Settings'!$B$7),"Overdue","On Track"))))</f>
        <v/>
      </c>
      <c r="Z230" s="28">
        <f>IF(A230="","",IF(NOT(ISNUMBER(B230)),"Missing date opened",IF(D230="","Missing shift",IF(K230="","Missing description",IF(M230="","Missing assigned department",IF(AND(Q230="Closed",U230=""),"Closed without resolution",IF(AND(Q230="Closed",NOT(ISNUMBER(V230))),"Closed without close date",IF(AND(ISNUMBER(V230),ISNUMBER(B230),V230&lt;B230),"Close date before open date",IF(AND(S230="Yes",N230=""),"Handoff needs assignment",IF(AND(R230="Yes",Q230&lt;&gt;"Closed",NOT(ISNUMBER(O230))),"Guest follow-up needs due date","OK"))))))))))</f>
        <v/>
      </c>
    </row>
    <row r="231">
      <c r="A231" s="21" t="n"/>
      <c r="B231" s="42" t="n"/>
      <c r="C231" s="23" t="n"/>
      <c r="D231" s="21" t="n"/>
      <c r="E231" s="21" t="n"/>
      <c r="F231" s="21" t="n"/>
      <c r="G231" s="21" t="n"/>
      <c r="H231" s="21" t="n"/>
      <c r="I231" s="21" t="n"/>
      <c r="J231" s="21" t="n"/>
      <c r="K231" s="24" t="n"/>
      <c r="L231" s="24" t="n"/>
      <c r="M231" s="21" t="n"/>
      <c r="N231" s="21" t="n"/>
      <c r="O231" s="42" t="n"/>
      <c r="P231" s="23" t="n"/>
      <c r="Q231" s="21" t="n"/>
      <c r="R231" s="21" t="n"/>
      <c r="S231" s="21" t="n"/>
      <c r="T231" s="43" t="n"/>
      <c r="U231" s="24" t="n"/>
      <c r="V231" s="42" t="n"/>
      <c r="W231" s="23" t="n"/>
      <c r="X231" s="26">
        <f>IF(A231="","",MAX(0,24*(IF(ISNUMBER(V231),V231+IF(ISNUMBER(W231),W231,0),NOW())-(IF(ISNUMBER(B231),B231,TODAY())+IF(ISNUMBER(C231),C231,0)))))</f>
        <v/>
      </c>
      <c r="Y231" s="27">
        <f>IF(A231="","",IF(Q231="Closed","Closed",IF(AND(ISNUMBER(O231),NOW()&gt;O231+IF(ISNUMBER(P231),P231,0)),"Overdue",IF(AND(NOT(ISNUMBER(O231)),X231&gt;'Lists and Settings'!$B$7),"Overdue","On Track"))))</f>
        <v/>
      </c>
      <c r="Z231" s="28">
        <f>IF(A231="","",IF(NOT(ISNUMBER(B231)),"Missing date opened",IF(D231="","Missing shift",IF(K231="","Missing description",IF(M231="","Missing assigned department",IF(AND(Q231="Closed",U231=""),"Closed without resolution",IF(AND(Q231="Closed",NOT(ISNUMBER(V231))),"Closed without close date",IF(AND(ISNUMBER(V231),ISNUMBER(B231),V231&lt;B231),"Close date before open date",IF(AND(S231="Yes",N231=""),"Handoff needs assignment",IF(AND(R231="Yes",Q231&lt;&gt;"Closed",NOT(ISNUMBER(O231))),"Guest follow-up needs due date","OK"))))))))))</f>
        <v/>
      </c>
    </row>
    <row r="232">
      <c r="A232" s="21" t="n"/>
      <c r="B232" s="42" t="n"/>
      <c r="C232" s="23" t="n"/>
      <c r="D232" s="21" t="n"/>
      <c r="E232" s="21" t="n"/>
      <c r="F232" s="21" t="n"/>
      <c r="G232" s="21" t="n"/>
      <c r="H232" s="21" t="n"/>
      <c r="I232" s="21" t="n"/>
      <c r="J232" s="21" t="n"/>
      <c r="K232" s="24" t="n"/>
      <c r="L232" s="24" t="n"/>
      <c r="M232" s="21" t="n"/>
      <c r="N232" s="21" t="n"/>
      <c r="O232" s="42" t="n"/>
      <c r="P232" s="23" t="n"/>
      <c r="Q232" s="21" t="n"/>
      <c r="R232" s="21" t="n"/>
      <c r="S232" s="21" t="n"/>
      <c r="T232" s="43" t="n"/>
      <c r="U232" s="24" t="n"/>
      <c r="V232" s="42" t="n"/>
      <c r="W232" s="23" t="n"/>
      <c r="X232" s="26">
        <f>IF(A232="","",MAX(0,24*(IF(ISNUMBER(V232),V232+IF(ISNUMBER(W232),W232,0),NOW())-(IF(ISNUMBER(B232),B232,TODAY())+IF(ISNUMBER(C232),C232,0)))))</f>
        <v/>
      </c>
      <c r="Y232" s="27">
        <f>IF(A232="","",IF(Q232="Closed","Closed",IF(AND(ISNUMBER(O232),NOW()&gt;O232+IF(ISNUMBER(P232),P232,0)),"Overdue",IF(AND(NOT(ISNUMBER(O232)),X232&gt;'Lists and Settings'!$B$7),"Overdue","On Track"))))</f>
        <v/>
      </c>
      <c r="Z232" s="28">
        <f>IF(A232="","",IF(NOT(ISNUMBER(B232)),"Missing date opened",IF(D232="","Missing shift",IF(K232="","Missing description",IF(M232="","Missing assigned department",IF(AND(Q232="Closed",U232=""),"Closed without resolution",IF(AND(Q232="Closed",NOT(ISNUMBER(V232))),"Closed without close date",IF(AND(ISNUMBER(V232),ISNUMBER(B232),V232&lt;B232),"Close date before open date",IF(AND(S232="Yes",N232=""),"Handoff needs assignment",IF(AND(R232="Yes",Q232&lt;&gt;"Closed",NOT(ISNUMBER(O232))),"Guest follow-up needs due date","OK"))))))))))</f>
        <v/>
      </c>
    </row>
    <row r="233">
      <c r="A233" s="21" t="n"/>
      <c r="B233" s="42" t="n"/>
      <c r="C233" s="23" t="n"/>
      <c r="D233" s="21" t="n"/>
      <c r="E233" s="21" t="n"/>
      <c r="F233" s="21" t="n"/>
      <c r="G233" s="21" t="n"/>
      <c r="H233" s="21" t="n"/>
      <c r="I233" s="21" t="n"/>
      <c r="J233" s="21" t="n"/>
      <c r="K233" s="24" t="n"/>
      <c r="L233" s="24" t="n"/>
      <c r="M233" s="21" t="n"/>
      <c r="N233" s="21" t="n"/>
      <c r="O233" s="42" t="n"/>
      <c r="P233" s="23" t="n"/>
      <c r="Q233" s="21" t="n"/>
      <c r="R233" s="21" t="n"/>
      <c r="S233" s="21" t="n"/>
      <c r="T233" s="43" t="n"/>
      <c r="U233" s="24" t="n"/>
      <c r="V233" s="42" t="n"/>
      <c r="W233" s="23" t="n"/>
      <c r="X233" s="26">
        <f>IF(A233="","",MAX(0,24*(IF(ISNUMBER(V233),V233+IF(ISNUMBER(W233),W233,0),NOW())-(IF(ISNUMBER(B233),B233,TODAY())+IF(ISNUMBER(C233),C233,0)))))</f>
        <v/>
      </c>
      <c r="Y233" s="27">
        <f>IF(A233="","",IF(Q233="Closed","Closed",IF(AND(ISNUMBER(O233),NOW()&gt;O233+IF(ISNUMBER(P233),P233,0)),"Overdue",IF(AND(NOT(ISNUMBER(O233)),X233&gt;'Lists and Settings'!$B$7),"Overdue","On Track"))))</f>
        <v/>
      </c>
      <c r="Z233" s="28">
        <f>IF(A233="","",IF(NOT(ISNUMBER(B233)),"Missing date opened",IF(D233="","Missing shift",IF(K233="","Missing description",IF(M233="","Missing assigned department",IF(AND(Q233="Closed",U233=""),"Closed without resolution",IF(AND(Q233="Closed",NOT(ISNUMBER(V233))),"Closed without close date",IF(AND(ISNUMBER(V233),ISNUMBER(B233),V233&lt;B233),"Close date before open date",IF(AND(S233="Yes",N233=""),"Handoff needs assignment",IF(AND(R233="Yes",Q233&lt;&gt;"Closed",NOT(ISNUMBER(O233))),"Guest follow-up needs due date","OK"))))))))))</f>
        <v/>
      </c>
    </row>
    <row r="234">
      <c r="A234" s="21" t="n"/>
      <c r="B234" s="42" t="n"/>
      <c r="C234" s="23" t="n"/>
      <c r="D234" s="21" t="n"/>
      <c r="E234" s="21" t="n"/>
      <c r="F234" s="21" t="n"/>
      <c r="G234" s="21" t="n"/>
      <c r="H234" s="21" t="n"/>
      <c r="I234" s="21" t="n"/>
      <c r="J234" s="21" t="n"/>
      <c r="K234" s="24" t="n"/>
      <c r="L234" s="24" t="n"/>
      <c r="M234" s="21" t="n"/>
      <c r="N234" s="21" t="n"/>
      <c r="O234" s="42" t="n"/>
      <c r="P234" s="23" t="n"/>
      <c r="Q234" s="21" t="n"/>
      <c r="R234" s="21" t="n"/>
      <c r="S234" s="21" t="n"/>
      <c r="T234" s="43" t="n"/>
      <c r="U234" s="24" t="n"/>
      <c r="V234" s="42" t="n"/>
      <c r="W234" s="23" t="n"/>
      <c r="X234" s="26">
        <f>IF(A234="","",MAX(0,24*(IF(ISNUMBER(V234),V234+IF(ISNUMBER(W234),W234,0),NOW())-(IF(ISNUMBER(B234),B234,TODAY())+IF(ISNUMBER(C234),C234,0)))))</f>
        <v/>
      </c>
      <c r="Y234" s="27">
        <f>IF(A234="","",IF(Q234="Closed","Closed",IF(AND(ISNUMBER(O234),NOW()&gt;O234+IF(ISNUMBER(P234),P234,0)),"Overdue",IF(AND(NOT(ISNUMBER(O234)),X234&gt;'Lists and Settings'!$B$7),"Overdue","On Track"))))</f>
        <v/>
      </c>
      <c r="Z234" s="28">
        <f>IF(A234="","",IF(NOT(ISNUMBER(B234)),"Missing date opened",IF(D234="","Missing shift",IF(K234="","Missing description",IF(M234="","Missing assigned department",IF(AND(Q234="Closed",U234=""),"Closed without resolution",IF(AND(Q234="Closed",NOT(ISNUMBER(V234))),"Closed without close date",IF(AND(ISNUMBER(V234),ISNUMBER(B234),V234&lt;B234),"Close date before open date",IF(AND(S234="Yes",N234=""),"Handoff needs assignment",IF(AND(R234="Yes",Q234&lt;&gt;"Closed",NOT(ISNUMBER(O234))),"Guest follow-up needs due date","OK"))))))))))</f>
        <v/>
      </c>
    </row>
    <row r="235">
      <c r="A235" s="21" t="n"/>
      <c r="B235" s="42" t="n"/>
      <c r="C235" s="23" t="n"/>
      <c r="D235" s="21" t="n"/>
      <c r="E235" s="21" t="n"/>
      <c r="F235" s="21" t="n"/>
      <c r="G235" s="21" t="n"/>
      <c r="H235" s="21" t="n"/>
      <c r="I235" s="21" t="n"/>
      <c r="J235" s="21" t="n"/>
      <c r="K235" s="24" t="n"/>
      <c r="L235" s="24" t="n"/>
      <c r="M235" s="21" t="n"/>
      <c r="N235" s="21" t="n"/>
      <c r="O235" s="42" t="n"/>
      <c r="P235" s="23" t="n"/>
      <c r="Q235" s="21" t="n"/>
      <c r="R235" s="21" t="n"/>
      <c r="S235" s="21" t="n"/>
      <c r="T235" s="43" t="n"/>
      <c r="U235" s="24" t="n"/>
      <c r="V235" s="42" t="n"/>
      <c r="W235" s="23" t="n"/>
      <c r="X235" s="26">
        <f>IF(A235="","",MAX(0,24*(IF(ISNUMBER(V235),V235+IF(ISNUMBER(W235),W235,0),NOW())-(IF(ISNUMBER(B235),B235,TODAY())+IF(ISNUMBER(C235),C235,0)))))</f>
        <v/>
      </c>
      <c r="Y235" s="27">
        <f>IF(A235="","",IF(Q235="Closed","Closed",IF(AND(ISNUMBER(O235),NOW()&gt;O235+IF(ISNUMBER(P235),P235,0)),"Overdue",IF(AND(NOT(ISNUMBER(O235)),X235&gt;'Lists and Settings'!$B$7),"Overdue","On Track"))))</f>
        <v/>
      </c>
      <c r="Z235" s="28">
        <f>IF(A235="","",IF(NOT(ISNUMBER(B235)),"Missing date opened",IF(D235="","Missing shift",IF(K235="","Missing description",IF(M235="","Missing assigned department",IF(AND(Q235="Closed",U235=""),"Closed without resolution",IF(AND(Q235="Closed",NOT(ISNUMBER(V235))),"Closed without close date",IF(AND(ISNUMBER(V235),ISNUMBER(B235),V235&lt;B235),"Close date before open date",IF(AND(S235="Yes",N235=""),"Handoff needs assignment",IF(AND(R235="Yes",Q235&lt;&gt;"Closed",NOT(ISNUMBER(O235))),"Guest follow-up needs due date","OK"))))))))))</f>
        <v/>
      </c>
    </row>
    <row r="236">
      <c r="A236" s="21" t="n"/>
      <c r="B236" s="42" t="n"/>
      <c r="C236" s="23" t="n"/>
      <c r="D236" s="21" t="n"/>
      <c r="E236" s="21" t="n"/>
      <c r="F236" s="21" t="n"/>
      <c r="G236" s="21" t="n"/>
      <c r="H236" s="21" t="n"/>
      <c r="I236" s="21" t="n"/>
      <c r="J236" s="21" t="n"/>
      <c r="K236" s="24" t="n"/>
      <c r="L236" s="24" t="n"/>
      <c r="M236" s="21" t="n"/>
      <c r="N236" s="21" t="n"/>
      <c r="O236" s="42" t="n"/>
      <c r="P236" s="23" t="n"/>
      <c r="Q236" s="21" t="n"/>
      <c r="R236" s="21" t="n"/>
      <c r="S236" s="21" t="n"/>
      <c r="T236" s="43" t="n"/>
      <c r="U236" s="24" t="n"/>
      <c r="V236" s="42" t="n"/>
      <c r="W236" s="23" t="n"/>
      <c r="X236" s="26">
        <f>IF(A236="","",MAX(0,24*(IF(ISNUMBER(V236),V236+IF(ISNUMBER(W236),W236,0),NOW())-(IF(ISNUMBER(B236),B236,TODAY())+IF(ISNUMBER(C236),C236,0)))))</f>
        <v/>
      </c>
      <c r="Y236" s="27">
        <f>IF(A236="","",IF(Q236="Closed","Closed",IF(AND(ISNUMBER(O236),NOW()&gt;O236+IF(ISNUMBER(P236),P236,0)),"Overdue",IF(AND(NOT(ISNUMBER(O236)),X236&gt;'Lists and Settings'!$B$7),"Overdue","On Track"))))</f>
        <v/>
      </c>
      <c r="Z236" s="28">
        <f>IF(A236="","",IF(NOT(ISNUMBER(B236)),"Missing date opened",IF(D236="","Missing shift",IF(K236="","Missing description",IF(M236="","Missing assigned department",IF(AND(Q236="Closed",U236=""),"Closed without resolution",IF(AND(Q236="Closed",NOT(ISNUMBER(V236))),"Closed without close date",IF(AND(ISNUMBER(V236),ISNUMBER(B236),V236&lt;B236),"Close date before open date",IF(AND(S236="Yes",N236=""),"Handoff needs assignment",IF(AND(R236="Yes",Q236&lt;&gt;"Closed",NOT(ISNUMBER(O236))),"Guest follow-up needs due date","OK"))))))))))</f>
        <v/>
      </c>
    </row>
    <row r="237">
      <c r="A237" s="21" t="n"/>
      <c r="B237" s="42" t="n"/>
      <c r="C237" s="23" t="n"/>
      <c r="D237" s="21" t="n"/>
      <c r="E237" s="21" t="n"/>
      <c r="F237" s="21" t="n"/>
      <c r="G237" s="21" t="n"/>
      <c r="H237" s="21" t="n"/>
      <c r="I237" s="21" t="n"/>
      <c r="J237" s="21" t="n"/>
      <c r="K237" s="24" t="n"/>
      <c r="L237" s="24" t="n"/>
      <c r="M237" s="21" t="n"/>
      <c r="N237" s="21" t="n"/>
      <c r="O237" s="42" t="n"/>
      <c r="P237" s="23" t="n"/>
      <c r="Q237" s="21" t="n"/>
      <c r="R237" s="21" t="n"/>
      <c r="S237" s="21" t="n"/>
      <c r="T237" s="43" t="n"/>
      <c r="U237" s="24" t="n"/>
      <c r="V237" s="42" t="n"/>
      <c r="W237" s="23" t="n"/>
      <c r="X237" s="26">
        <f>IF(A237="","",MAX(0,24*(IF(ISNUMBER(V237),V237+IF(ISNUMBER(W237),W237,0),NOW())-(IF(ISNUMBER(B237),B237,TODAY())+IF(ISNUMBER(C237),C237,0)))))</f>
        <v/>
      </c>
      <c r="Y237" s="27">
        <f>IF(A237="","",IF(Q237="Closed","Closed",IF(AND(ISNUMBER(O237),NOW()&gt;O237+IF(ISNUMBER(P237),P237,0)),"Overdue",IF(AND(NOT(ISNUMBER(O237)),X237&gt;'Lists and Settings'!$B$7),"Overdue","On Track"))))</f>
        <v/>
      </c>
      <c r="Z237" s="28">
        <f>IF(A237="","",IF(NOT(ISNUMBER(B237)),"Missing date opened",IF(D237="","Missing shift",IF(K237="","Missing description",IF(M237="","Missing assigned department",IF(AND(Q237="Closed",U237=""),"Closed without resolution",IF(AND(Q237="Closed",NOT(ISNUMBER(V237))),"Closed without close date",IF(AND(ISNUMBER(V237),ISNUMBER(B237),V237&lt;B237),"Close date before open date",IF(AND(S237="Yes",N237=""),"Handoff needs assignment",IF(AND(R237="Yes",Q237&lt;&gt;"Closed",NOT(ISNUMBER(O237))),"Guest follow-up needs due date","OK"))))))))))</f>
        <v/>
      </c>
    </row>
    <row r="238">
      <c r="A238" s="21" t="n"/>
      <c r="B238" s="42" t="n"/>
      <c r="C238" s="23" t="n"/>
      <c r="D238" s="21" t="n"/>
      <c r="E238" s="21" t="n"/>
      <c r="F238" s="21" t="n"/>
      <c r="G238" s="21" t="n"/>
      <c r="H238" s="21" t="n"/>
      <c r="I238" s="21" t="n"/>
      <c r="J238" s="21" t="n"/>
      <c r="K238" s="24" t="n"/>
      <c r="L238" s="24" t="n"/>
      <c r="M238" s="21" t="n"/>
      <c r="N238" s="21" t="n"/>
      <c r="O238" s="42" t="n"/>
      <c r="P238" s="23" t="n"/>
      <c r="Q238" s="21" t="n"/>
      <c r="R238" s="21" t="n"/>
      <c r="S238" s="21" t="n"/>
      <c r="T238" s="43" t="n"/>
      <c r="U238" s="24" t="n"/>
      <c r="V238" s="42" t="n"/>
      <c r="W238" s="23" t="n"/>
      <c r="X238" s="26">
        <f>IF(A238="","",MAX(0,24*(IF(ISNUMBER(V238),V238+IF(ISNUMBER(W238),W238,0),NOW())-(IF(ISNUMBER(B238),B238,TODAY())+IF(ISNUMBER(C238),C238,0)))))</f>
        <v/>
      </c>
      <c r="Y238" s="27">
        <f>IF(A238="","",IF(Q238="Closed","Closed",IF(AND(ISNUMBER(O238),NOW()&gt;O238+IF(ISNUMBER(P238),P238,0)),"Overdue",IF(AND(NOT(ISNUMBER(O238)),X238&gt;'Lists and Settings'!$B$7),"Overdue","On Track"))))</f>
        <v/>
      </c>
      <c r="Z238" s="28">
        <f>IF(A238="","",IF(NOT(ISNUMBER(B238)),"Missing date opened",IF(D238="","Missing shift",IF(K238="","Missing description",IF(M238="","Missing assigned department",IF(AND(Q238="Closed",U238=""),"Closed without resolution",IF(AND(Q238="Closed",NOT(ISNUMBER(V238))),"Closed without close date",IF(AND(ISNUMBER(V238),ISNUMBER(B238),V238&lt;B238),"Close date before open date",IF(AND(S238="Yes",N238=""),"Handoff needs assignment",IF(AND(R238="Yes",Q238&lt;&gt;"Closed",NOT(ISNUMBER(O238))),"Guest follow-up needs due date","OK"))))))))))</f>
        <v/>
      </c>
    </row>
    <row r="239">
      <c r="A239" s="21" t="n"/>
      <c r="B239" s="42" t="n"/>
      <c r="C239" s="23" t="n"/>
      <c r="D239" s="21" t="n"/>
      <c r="E239" s="21" t="n"/>
      <c r="F239" s="21" t="n"/>
      <c r="G239" s="21" t="n"/>
      <c r="H239" s="21" t="n"/>
      <c r="I239" s="21" t="n"/>
      <c r="J239" s="21" t="n"/>
      <c r="K239" s="24" t="n"/>
      <c r="L239" s="24" t="n"/>
      <c r="M239" s="21" t="n"/>
      <c r="N239" s="21" t="n"/>
      <c r="O239" s="42" t="n"/>
      <c r="P239" s="23" t="n"/>
      <c r="Q239" s="21" t="n"/>
      <c r="R239" s="21" t="n"/>
      <c r="S239" s="21" t="n"/>
      <c r="T239" s="43" t="n"/>
      <c r="U239" s="24" t="n"/>
      <c r="V239" s="42" t="n"/>
      <c r="W239" s="23" t="n"/>
      <c r="X239" s="26">
        <f>IF(A239="","",MAX(0,24*(IF(ISNUMBER(V239),V239+IF(ISNUMBER(W239),W239,0),NOW())-(IF(ISNUMBER(B239),B239,TODAY())+IF(ISNUMBER(C239),C239,0)))))</f>
        <v/>
      </c>
      <c r="Y239" s="27">
        <f>IF(A239="","",IF(Q239="Closed","Closed",IF(AND(ISNUMBER(O239),NOW()&gt;O239+IF(ISNUMBER(P239),P239,0)),"Overdue",IF(AND(NOT(ISNUMBER(O239)),X239&gt;'Lists and Settings'!$B$7),"Overdue","On Track"))))</f>
        <v/>
      </c>
      <c r="Z239" s="28">
        <f>IF(A239="","",IF(NOT(ISNUMBER(B239)),"Missing date opened",IF(D239="","Missing shift",IF(K239="","Missing description",IF(M239="","Missing assigned department",IF(AND(Q239="Closed",U239=""),"Closed without resolution",IF(AND(Q239="Closed",NOT(ISNUMBER(V239))),"Closed without close date",IF(AND(ISNUMBER(V239),ISNUMBER(B239),V239&lt;B239),"Close date before open date",IF(AND(S239="Yes",N239=""),"Handoff needs assignment",IF(AND(R239="Yes",Q239&lt;&gt;"Closed",NOT(ISNUMBER(O239))),"Guest follow-up needs due date","OK"))))))))))</f>
        <v/>
      </c>
    </row>
    <row r="240">
      <c r="A240" s="21" t="n"/>
      <c r="B240" s="42" t="n"/>
      <c r="C240" s="23" t="n"/>
      <c r="D240" s="21" t="n"/>
      <c r="E240" s="21" t="n"/>
      <c r="F240" s="21" t="n"/>
      <c r="G240" s="21" t="n"/>
      <c r="H240" s="21" t="n"/>
      <c r="I240" s="21" t="n"/>
      <c r="J240" s="21" t="n"/>
      <c r="K240" s="24" t="n"/>
      <c r="L240" s="24" t="n"/>
      <c r="M240" s="21" t="n"/>
      <c r="N240" s="21" t="n"/>
      <c r="O240" s="42" t="n"/>
      <c r="P240" s="23" t="n"/>
      <c r="Q240" s="21" t="n"/>
      <c r="R240" s="21" t="n"/>
      <c r="S240" s="21" t="n"/>
      <c r="T240" s="43" t="n"/>
      <c r="U240" s="24" t="n"/>
      <c r="V240" s="42" t="n"/>
      <c r="W240" s="23" t="n"/>
      <c r="X240" s="26">
        <f>IF(A240="","",MAX(0,24*(IF(ISNUMBER(V240),V240+IF(ISNUMBER(W240),W240,0),NOW())-(IF(ISNUMBER(B240),B240,TODAY())+IF(ISNUMBER(C240),C240,0)))))</f>
        <v/>
      </c>
      <c r="Y240" s="27">
        <f>IF(A240="","",IF(Q240="Closed","Closed",IF(AND(ISNUMBER(O240),NOW()&gt;O240+IF(ISNUMBER(P240),P240,0)),"Overdue",IF(AND(NOT(ISNUMBER(O240)),X240&gt;'Lists and Settings'!$B$7),"Overdue","On Track"))))</f>
        <v/>
      </c>
      <c r="Z240" s="28">
        <f>IF(A240="","",IF(NOT(ISNUMBER(B240)),"Missing date opened",IF(D240="","Missing shift",IF(K240="","Missing description",IF(M240="","Missing assigned department",IF(AND(Q240="Closed",U240=""),"Closed without resolution",IF(AND(Q240="Closed",NOT(ISNUMBER(V240))),"Closed without close date",IF(AND(ISNUMBER(V240),ISNUMBER(B240),V240&lt;B240),"Close date before open date",IF(AND(S240="Yes",N240=""),"Handoff needs assignment",IF(AND(R240="Yes",Q240&lt;&gt;"Closed",NOT(ISNUMBER(O240))),"Guest follow-up needs due date","OK"))))))))))</f>
        <v/>
      </c>
    </row>
    <row r="241">
      <c r="A241" s="21" t="n"/>
      <c r="B241" s="42" t="n"/>
      <c r="C241" s="23" t="n"/>
      <c r="D241" s="21" t="n"/>
      <c r="E241" s="21" t="n"/>
      <c r="F241" s="21" t="n"/>
      <c r="G241" s="21" t="n"/>
      <c r="H241" s="21" t="n"/>
      <c r="I241" s="21" t="n"/>
      <c r="J241" s="21" t="n"/>
      <c r="K241" s="24" t="n"/>
      <c r="L241" s="24" t="n"/>
      <c r="M241" s="21" t="n"/>
      <c r="N241" s="21" t="n"/>
      <c r="O241" s="42" t="n"/>
      <c r="P241" s="23" t="n"/>
      <c r="Q241" s="21" t="n"/>
      <c r="R241" s="21" t="n"/>
      <c r="S241" s="21" t="n"/>
      <c r="T241" s="43" t="n"/>
      <c r="U241" s="24" t="n"/>
      <c r="V241" s="42" t="n"/>
      <c r="W241" s="23" t="n"/>
      <c r="X241" s="26">
        <f>IF(A241="","",MAX(0,24*(IF(ISNUMBER(V241),V241+IF(ISNUMBER(W241),W241,0),NOW())-(IF(ISNUMBER(B241),B241,TODAY())+IF(ISNUMBER(C241),C241,0)))))</f>
        <v/>
      </c>
      <c r="Y241" s="27">
        <f>IF(A241="","",IF(Q241="Closed","Closed",IF(AND(ISNUMBER(O241),NOW()&gt;O241+IF(ISNUMBER(P241),P241,0)),"Overdue",IF(AND(NOT(ISNUMBER(O241)),X241&gt;'Lists and Settings'!$B$7),"Overdue","On Track"))))</f>
        <v/>
      </c>
      <c r="Z241" s="28">
        <f>IF(A241="","",IF(NOT(ISNUMBER(B241)),"Missing date opened",IF(D241="","Missing shift",IF(K241="","Missing description",IF(M241="","Missing assigned department",IF(AND(Q241="Closed",U241=""),"Closed without resolution",IF(AND(Q241="Closed",NOT(ISNUMBER(V241))),"Closed without close date",IF(AND(ISNUMBER(V241),ISNUMBER(B241),V241&lt;B241),"Close date before open date",IF(AND(S241="Yes",N241=""),"Handoff needs assignment",IF(AND(R241="Yes",Q241&lt;&gt;"Closed",NOT(ISNUMBER(O241))),"Guest follow-up needs due date","OK"))))))))))</f>
        <v/>
      </c>
    </row>
    <row r="242">
      <c r="A242" s="21" t="n"/>
      <c r="B242" s="42" t="n"/>
      <c r="C242" s="23" t="n"/>
      <c r="D242" s="21" t="n"/>
      <c r="E242" s="21" t="n"/>
      <c r="F242" s="21" t="n"/>
      <c r="G242" s="21" t="n"/>
      <c r="H242" s="21" t="n"/>
      <c r="I242" s="21" t="n"/>
      <c r="J242" s="21" t="n"/>
      <c r="K242" s="24" t="n"/>
      <c r="L242" s="24" t="n"/>
      <c r="M242" s="21" t="n"/>
      <c r="N242" s="21" t="n"/>
      <c r="O242" s="42" t="n"/>
      <c r="P242" s="23" t="n"/>
      <c r="Q242" s="21" t="n"/>
      <c r="R242" s="21" t="n"/>
      <c r="S242" s="21" t="n"/>
      <c r="T242" s="43" t="n"/>
      <c r="U242" s="24" t="n"/>
      <c r="V242" s="42" t="n"/>
      <c r="W242" s="23" t="n"/>
      <c r="X242" s="26">
        <f>IF(A242="","",MAX(0,24*(IF(ISNUMBER(V242),V242+IF(ISNUMBER(W242),W242,0),NOW())-(IF(ISNUMBER(B242),B242,TODAY())+IF(ISNUMBER(C242),C242,0)))))</f>
        <v/>
      </c>
      <c r="Y242" s="27">
        <f>IF(A242="","",IF(Q242="Closed","Closed",IF(AND(ISNUMBER(O242),NOW()&gt;O242+IF(ISNUMBER(P242),P242,0)),"Overdue",IF(AND(NOT(ISNUMBER(O242)),X242&gt;'Lists and Settings'!$B$7),"Overdue","On Track"))))</f>
        <v/>
      </c>
      <c r="Z242" s="28">
        <f>IF(A242="","",IF(NOT(ISNUMBER(B242)),"Missing date opened",IF(D242="","Missing shift",IF(K242="","Missing description",IF(M242="","Missing assigned department",IF(AND(Q242="Closed",U242=""),"Closed without resolution",IF(AND(Q242="Closed",NOT(ISNUMBER(V242))),"Closed without close date",IF(AND(ISNUMBER(V242),ISNUMBER(B242),V242&lt;B242),"Close date before open date",IF(AND(S242="Yes",N242=""),"Handoff needs assignment",IF(AND(R242="Yes",Q242&lt;&gt;"Closed",NOT(ISNUMBER(O242))),"Guest follow-up needs due date","OK"))))))))))</f>
        <v/>
      </c>
    </row>
    <row r="243">
      <c r="A243" s="21" t="n"/>
      <c r="B243" s="42" t="n"/>
      <c r="C243" s="23" t="n"/>
      <c r="D243" s="21" t="n"/>
      <c r="E243" s="21" t="n"/>
      <c r="F243" s="21" t="n"/>
      <c r="G243" s="21" t="n"/>
      <c r="H243" s="21" t="n"/>
      <c r="I243" s="21" t="n"/>
      <c r="J243" s="21" t="n"/>
      <c r="K243" s="24" t="n"/>
      <c r="L243" s="24" t="n"/>
      <c r="M243" s="21" t="n"/>
      <c r="N243" s="21" t="n"/>
      <c r="O243" s="42" t="n"/>
      <c r="P243" s="23" t="n"/>
      <c r="Q243" s="21" t="n"/>
      <c r="R243" s="21" t="n"/>
      <c r="S243" s="21" t="n"/>
      <c r="T243" s="43" t="n"/>
      <c r="U243" s="24" t="n"/>
      <c r="V243" s="42" t="n"/>
      <c r="W243" s="23" t="n"/>
      <c r="X243" s="26">
        <f>IF(A243="","",MAX(0,24*(IF(ISNUMBER(V243),V243+IF(ISNUMBER(W243),W243,0),NOW())-(IF(ISNUMBER(B243),B243,TODAY())+IF(ISNUMBER(C243),C243,0)))))</f>
        <v/>
      </c>
      <c r="Y243" s="27">
        <f>IF(A243="","",IF(Q243="Closed","Closed",IF(AND(ISNUMBER(O243),NOW()&gt;O243+IF(ISNUMBER(P243),P243,0)),"Overdue",IF(AND(NOT(ISNUMBER(O243)),X243&gt;'Lists and Settings'!$B$7),"Overdue","On Track"))))</f>
        <v/>
      </c>
      <c r="Z243" s="28">
        <f>IF(A243="","",IF(NOT(ISNUMBER(B243)),"Missing date opened",IF(D243="","Missing shift",IF(K243="","Missing description",IF(M243="","Missing assigned department",IF(AND(Q243="Closed",U243=""),"Closed without resolution",IF(AND(Q243="Closed",NOT(ISNUMBER(V243))),"Closed without close date",IF(AND(ISNUMBER(V243),ISNUMBER(B243),V243&lt;B243),"Close date before open date",IF(AND(S243="Yes",N243=""),"Handoff needs assignment",IF(AND(R243="Yes",Q243&lt;&gt;"Closed",NOT(ISNUMBER(O243))),"Guest follow-up needs due date","OK"))))))))))</f>
        <v/>
      </c>
    </row>
    <row r="244">
      <c r="A244" s="21" t="n"/>
      <c r="B244" s="42" t="n"/>
      <c r="C244" s="23" t="n"/>
      <c r="D244" s="21" t="n"/>
      <c r="E244" s="21" t="n"/>
      <c r="F244" s="21" t="n"/>
      <c r="G244" s="21" t="n"/>
      <c r="H244" s="21" t="n"/>
      <c r="I244" s="21" t="n"/>
      <c r="J244" s="21" t="n"/>
      <c r="K244" s="24" t="n"/>
      <c r="L244" s="24" t="n"/>
      <c r="M244" s="21" t="n"/>
      <c r="N244" s="21" t="n"/>
      <c r="O244" s="42" t="n"/>
      <c r="P244" s="23" t="n"/>
      <c r="Q244" s="21" t="n"/>
      <c r="R244" s="21" t="n"/>
      <c r="S244" s="21" t="n"/>
      <c r="T244" s="43" t="n"/>
      <c r="U244" s="24" t="n"/>
      <c r="V244" s="42" t="n"/>
      <c r="W244" s="23" t="n"/>
      <c r="X244" s="26">
        <f>IF(A244="","",MAX(0,24*(IF(ISNUMBER(V244),V244+IF(ISNUMBER(W244),W244,0),NOW())-(IF(ISNUMBER(B244),B244,TODAY())+IF(ISNUMBER(C244),C244,0)))))</f>
        <v/>
      </c>
      <c r="Y244" s="27">
        <f>IF(A244="","",IF(Q244="Closed","Closed",IF(AND(ISNUMBER(O244),NOW()&gt;O244+IF(ISNUMBER(P244),P244,0)),"Overdue",IF(AND(NOT(ISNUMBER(O244)),X244&gt;'Lists and Settings'!$B$7),"Overdue","On Track"))))</f>
        <v/>
      </c>
      <c r="Z244" s="28">
        <f>IF(A244="","",IF(NOT(ISNUMBER(B244)),"Missing date opened",IF(D244="","Missing shift",IF(K244="","Missing description",IF(M244="","Missing assigned department",IF(AND(Q244="Closed",U244=""),"Closed without resolution",IF(AND(Q244="Closed",NOT(ISNUMBER(V244))),"Closed without close date",IF(AND(ISNUMBER(V244),ISNUMBER(B244),V244&lt;B244),"Close date before open date",IF(AND(S244="Yes",N244=""),"Handoff needs assignment",IF(AND(R244="Yes",Q244&lt;&gt;"Closed",NOT(ISNUMBER(O244))),"Guest follow-up needs due date","OK"))))))))))</f>
        <v/>
      </c>
    </row>
    <row r="245">
      <c r="A245" s="21" t="n"/>
      <c r="B245" s="42" t="n"/>
      <c r="C245" s="23" t="n"/>
      <c r="D245" s="21" t="n"/>
      <c r="E245" s="21" t="n"/>
      <c r="F245" s="21" t="n"/>
      <c r="G245" s="21" t="n"/>
      <c r="H245" s="21" t="n"/>
      <c r="I245" s="21" t="n"/>
      <c r="J245" s="21" t="n"/>
      <c r="K245" s="24" t="n"/>
      <c r="L245" s="24" t="n"/>
      <c r="M245" s="21" t="n"/>
      <c r="N245" s="21" t="n"/>
      <c r="O245" s="42" t="n"/>
      <c r="P245" s="23" t="n"/>
      <c r="Q245" s="21" t="n"/>
      <c r="R245" s="21" t="n"/>
      <c r="S245" s="21" t="n"/>
      <c r="T245" s="43" t="n"/>
      <c r="U245" s="24" t="n"/>
      <c r="V245" s="42" t="n"/>
      <c r="W245" s="23" t="n"/>
      <c r="X245" s="26">
        <f>IF(A245="","",MAX(0,24*(IF(ISNUMBER(V245),V245+IF(ISNUMBER(W245),W245,0),NOW())-(IF(ISNUMBER(B245),B245,TODAY())+IF(ISNUMBER(C245),C245,0)))))</f>
        <v/>
      </c>
      <c r="Y245" s="27">
        <f>IF(A245="","",IF(Q245="Closed","Closed",IF(AND(ISNUMBER(O245),NOW()&gt;O245+IF(ISNUMBER(P245),P245,0)),"Overdue",IF(AND(NOT(ISNUMBER(O245)),X245&gt;'Lists and Settings'!$B$7),"Overdue","On Track"))))</f>
        <v/>
      </c>
      <c r="Z245" s="28">
        <f>IF(A245="","",IF(NOT(ISNUMBER(B245)),"Missing date opened",IF(D245="","Missing shift",IF(K245="","Missing description",IF(M245="","Missing assigned department",IF(AND(Q245="Closed",U245=""),"Closed without resolution",IF(AND(Q245="Closed",NOT(ISNUMBER(V245))),"Closed without close date",IF(AND(ISNUMBER(V245),ISNUMBER(B245),V245&lt;B245),"Close date before open date",IF(AND(S245="Yes",N245=""),"Handoff needs assignment",IF(AND(R245="Yes",Q245&lt;&gt;"Closed",NOT(ISNUMBER(O245))),"Guest follow-up needs due date","OK"))))))))))</f>
        <v/>
      </c>
    </row>
    <row r="246">
      <c r="A246" s="21" t="n"/>
      <c r="B246" s="42" t="n"/>
      <c r="C246" s="23" t="n"/>
      <c r="D246" s="21" t="n"/>
      <c r="E246" s="21" t="n"/>
      <c r="F246" s="21" t="n"/>
      <c r="G246" s="21" t="n"/>
      <c r="H246" s="21" t="n"/>
      <c r="I246" s="21" t="n"/>
      <c r="J246" s="21" t="n"/>
      <c r="K246" s="24" t="n"/>
      <c r="L246" s="24" t="n"/>
      <c r="M246" s="21" t="n"/>
      <c r="N246" s="21" t="n"/>
      <c r="O246" s="42" t="n"/>
      <c r="P246" s="23" t="n"/>
      <c r="Q246" s="21" t="n"/>
      <c r="R246" s="21" t="n"/>
      <c r="S246" s="21" t="n"/>
      <c r="T246" s="43" t="n"/>
      <c r="U246" s="24" t="n"/>
      <c r="V246" s="42" t="n"/>
      <c r="W246" s="23" t="n"/>
      <c r="X246" s="26">
        <f>IF(A246="","",MAX(0,24*(IF(ISNUMBER(V246),V246+IF(ISNUMBER(W246),W246,0),NOW())-(IF(ISNUMBER(B246),B246,TODAY())+IF(ISNUMBER(C246),C246,0)))))</f>
        <v/>
      </c>
      <c r="Y246" s="27">
        <f>IF(A246="","",IF(Q246="Closed","Closed",IF(AND(ISNUMBER(O246),NOW()&gt;O246+IF(ISNUMBER(P246),P246,0)),"Overdue",IF(AND(NOT(ISNUMBER(O246)),X246&gt;'Lists and Settings'!$B$7),"Overdue","On Track"))))</f>
        <v/>
      </c>
      <c r="Z246" s="28">
        <f>IF(A246="","",IF(NOT(ISNUMBER(B246)),"Missing date opened",IF(D246="","Missing shift",IF(K246="","Missing description",IF(M246="","Missing assigned department",IF(AND(Q246="Closed",U246=""),"Closed without resolution",IF(AND(Q246="Closed",NOT(ISNUMBER(V246))),"Closed without close date",IF(AND(ISNUMBER(V246),ISNUMBER(B246),V246&lt;B246),"Close date before open date",IF(AND(S246="Yes",N246=""),"Handoff needs assignment",IF(AND(R246="Yes",Q246&lt;&gt;"Closed",NOT(ISNUMBER(O246))),"Guest follow-up needs due date","OK"))))))))))</f>
        <v/>
      </c>
    </row>
    <row r="247">
      <c r="A247" s="21" t="n"/>
      <c r="B247" s="42" t="n"/>
      <c r="C247" s="23" t="n"/>
      <c r="D247" s="21" t="n"/>
      <c r="E247" s="21" t="n"/>
      <c r="F247" s="21" t="n"/>
      <c r="G247" s="21" t="n"/>
      <c r="H247" s="21" t="n"/>
      <c r="I247" s="21" t="n"/>
      <c r="J247" s="21" t="n"/>
      <c r="K247" s="24" t="n"/>
      <c r="L247" s="24" t="n"/>
      <c r="M247" s="21" t="n"/>
      <c r="N247" s="21" t="n"/>
      <c r="O247" s="42" t="n"/>
      <c r="P247" s="23" t="n"/>
      <c r="Q247" s="21" t="n"/>
      <c r="R247" s="21" t="n"/>
      <c r="S247" s="21" t="n"/>
      <c r="T247" s="43" t="n"/>
      <c r="U247" s="24" t="n"/>
      <c r="V247" s="42" t="n"/>
      <c r="W247" s="23" t="n"/>
      <c r="X247" s="26">
        <f>IF(A247="","",MAX(0,24*(IF(ISNUMBER(V247),V247+IF(ISNUMBER(W247),W247,0),NOW())-(IF(ISNUMBER(B247),B247,TODAY())+IF(ISNUMBER(C247),C247,0)))))</f>
        <v/>
      </c>
      <c r="Y247" s="27">
        <f>IF(A247="","",IF(Q247="Closed","Closed",IF(AND(ISNUMBER(O247),NOW()&gt;O247+IF(ISNUMBER(P247),P247,0)),"Overdue",IF(AND(NOT(ISNUMBER(O247)),X247&gt;'Lists and Settings'!$B$7),"Overdue","On Track"))))</f>
        <v/>
      </c>
      <c r="Z247" s="28">
        <f>IF(A247="","",IF(NOT(ISNUMBER(B247)),"Missing date opened",IF(D247="","Missing shift",IF(K247="","Missing description",IF(M247="","Missing assigned department",IF(AND(Q247="Closed",U247=""),"Closed without resolution",IF(AND(Q247="Closed",NOT(ISNUMBER(V247))),"Closed without close date",IF(AND(ISNUMBER(V247),ISNUMBER(B247),V247&lt;B247),"Close date before open date",IF(AND(S247="Yes",N247=""),"Handoff needs assignment",IF(AND(R247="Yes",Q247&lt;&gt;"Closed",NOT(ISNUMBER(O247))),"Guest follow-up needs due date","OK"))))))))))</f>
        <v/>
      </c>
    </row>
    <row r="248">
      <c r="A248" s="21" t="n"/>
      <c r="B248" s="42" t="n"/>
      <c r="C248" s="23" t="n"/>
      <c r="D248" s="21" t="n"/>
      <c r="E248" s="21" t="n"/>
      <c r="F248" s="21" t="n"/>
      <c r="G248" s="21" t="n"/>
      <c r="H248" s="21" t="n"/>
      <c r="I248" s="21" t="n"/>
      <c r="J248" s="21" t="n"/>
      <c r="K248" s="24" t="n"/>
      <c r="L248" s="24" t="n"/>
      <c r="M248" s="21" t="n"/>
      <c r="N248" s="21" t="n"/>
      <c r="O248" s="42" t="n"/>
      <c r="P248" s="23" t="n"/>
      <c r="Q248" s="21" t="n"/>
      <c r="R248" s="21" t="n"/>
      <c r="S248" s="21" t="n"/>
      <c r="T248" s="43" t="n"/>
      <c r="U248" s="24" t="n"/>
      <c r="V248" s="42" t="n"/>
      <c r="W248" s="23" t="n"/>
      <c r="X248" s="26">
        <f>IF(A248="","",MAX(0,24*(IF(ISNUMBER(V248),V248+IF(ISNUMBER(W248),W248,0),NOW())-(IF(ISNUMBER(B248),B248,TODAY())+IF(ISNUMBER(C248),C248,0)))))</f>
        <v/>
      </c>
      <c r="Y248" s="27">
        <f>IF(A248="","",IF(Q248="Closed","Closed",IF(AND(ISNUMBER(O248),NOW()&gt;O248+IF(ISNUMBER(P248),P248,0)),"Overdue",IF(AND(NOT(ISNUMBER(O248)),X248&gt;'Lists and Settings'!$B$7),"Overdue","On Track"))))</f>
        <v/>
      </c>
      <c r="Z248" s="28">
        <f>IF(A248="","",IF(NOT(ISNUMBER(B248)),"Missing date opened",IF(D248="","Missing shift",IF(K248="","Missing description",IF(M248="","Missing assigned department",IF(AND(Q248="Closed",U248=""),"Closed without resolution",IF(AND(Q248="Closed",NOT(ISNUMBER(V248))),"Closed without close date",IF(AND(ISNUMBER(V248),ISNUMBER(B248),V248&lt;B248),"Close date before open date",IF(AND(S248="Yes",N248=""),"Handoff needs assignment",IF(AND(R248="Yes",Q248&lt;&gt;"Closed",NOT(ISNUMBER(O248))),"Guest follow-up needs due date","OK"))))))))))</f>
        <v/>
      </c>
    </row>
    <row r="249">
      <c r="A249" s="21" t="n"/>
      <c r="B249" s="42" t="n"/>
      <c r="C249" s="23" t="n"/>
      <c r="D249" s="21" t="n"/>
      <c r="E249" s="21" t="n"/>
      <c r="F249" s="21" t="n"/>
      <c r="G249" s="21" t="n"/>
      <c r="H249" s="21" t="n"/>
      <c r="I249" s="21" t="n"/>
      <c r="J249" s="21" t="n"/>
      <c r="K249" s="24" t="n"/>
      <c r="L249" s="24" t="n"/>
      <c r="M249" s="21" t="n"/>
      <c r="N249" s="21" t="n"/>
      <c r="O249" s="42" t="n"/>
      <c r="P249" s="23" t="n"/>
      <c r="Q249" s="21" t="n"/>
      <c r="R249" s="21" t="n"/>
      <c r="S249" s="21" t="n"/>
      <c r="T249" s="43" t="n"/>
      <c r="U249" s="24" t="n"/>
      <c r="V249" s="42" t="n"/>
      <c r="W249" s="23" t="n"/>
      <c r="X249" s="26">
        <f>IF(A249="","",MAX(0,24*(IF(ISNUMBER(V249),V249+IF(ISNUMBER(W249),W249,0),NOW())-(IF(ISNUMBER(B249),B249,TODAY())+IF(ISNUMBER(C249),C249,0)))))</f>
        <v/>
      </c>
      <c r="Y249" s="27">
        <f>IF(A249="","",IF(Q249="Closed","Closed",IF(AND(ISNUMBER(O249),NOW()&gt;O249+IF(ISNUMBER(P249),P249,0)),"Overdue",IF(AND(NOT(ISNUMBER(O249)),X249&gt;'Lists and Settings'!$B$7),"Overdue","On Track"))))</f>
        <v/>
      </c>
      <c r="Z249" s="28">
        <f>IF(A249="","",IF(NOT(ISNUMBER(B249)),"Missing date opened",IF(D249="","Missing shift",IF(K249="","Missing description",IF(M249="","Missing assigned department",IF(AND(Q249="Closed",U249=""),"Closed without resolution",IF(AND(Q249="Closed",NOT(ISNUMBER(V249))),"Closed without close date",IF(AND(ISNUMBER(V249),ISNUMBER(B249),V249&lt;B249),"Close date before open date",IF(AND(S249="Yes",N249=""),"Handoff needs assignment",IF(AND(R249="Yes",Q249&lt;&gt;"Closed",NOT(ISNUMBER(O249))),"Guest follow-up needs due date","OK"))))))))))</f>
        <v/>
      </c>
    </row>
    <row r="250">
      <c r="A250" s="21" t="n"/>
      <c r="B250" s="42" t="n"/>
      <c r="C250" s="23" t="n"/>
      <c r="D250" s="21" t="n"/>
      <c r="E250" s="21" t="n"/>
      <c r="F250" s="21" t="n"/>
      <c r="G250" s="21" t="n"/>
      <c r="H250" s="21" t="n"/>
      <c r="I250" s="21" t="n"/>
      <c r="J250" s="21" t="n"/>
      <c r="K250" s="24" t="n"/>
      <c r="L250" s="24" t="n"/>
      <c r="M250" s="21" t="n"/>
      <c r="N250" s="21" t="n"/>
      <c r="O250" s="42" t="n"/>
      <c r="P250" s="23" t="n"/>
      <c r="Q250" s="21" t="n"/>
      <c r="R250" s="21" t="n"/>
      <c r="S250" s="21" t="n"/>
      <c r="T250" s="43" t="n"/>
      <c r="U250" s="24" t="n"/>
      <c r="V250" s="42" t="n"/>
      <c r="W250" s="23" t="n"/>
      <c r="X250" s="26">
        <f>IF(A250="","",MAX(0,24*(IF(ISNUMBER(V250),V250+IF(ISNUMBER(W250),W250,0),NOW())-(IF(ISNUMBER(B250),B250,TODAY())+IF(ISNUMBER(C250),C250,0)))))</f>
        <v/>
      </c>
      <c r="Y250" s="27">
        <f>IF(A250="","",IF(Q250="Closed","Closed",IF(AND(ISNUMBER(O250),NOW()&gt;O250+IF(ISNUMBER(P250),P250,0)),"Overdue",IF(AND(NOT(ISNUMBER(O250)),X250&gt;'Lists and Settings'!$B$7),"Overdue","On Track"))))</f>
        <v/>
      </c>
      <c r="Z250" s="28">
        <f>IF(A250="","",IF(NOT(ISNUMBER(B250)),"Missing date opened",IF(D250="","Missing shift",IF(K250="","Missing description",IF(M250="","Missing assigned department",IF(AND(Q250="Closed",U250=""),"Closed without resolution",IF(AND(Q250="Closed",NOT(ISNUMBER(V250))),"Closed without close date",IF(AND(ISNUMBER(V250),ISNUMBER(B250),V250&lt;B250),"Close date before open date",IF(AND(S250="Yes",N250=""),"Handoff needs assignment",IF(AND(R250="Yes",Q250&lt;&gt;"Closed",NOT(ISNUMBER(O250))),"Guest follow-up needs due date","OK"))))))))))</f>
        <v/>
      </c>
    </row>
    <row r="251">
      <c r="A251" s="21" t="n"/>
      <c r="B251" s="42" t="n"/>
      <c r="C251" s="23" t="n"/>
      <c r="D251" s="21" t="n"/>
      <c r="E251" s="21" t="n"/>
      <c r="F251" s="21" t="n"/>
      <c r="G251" s="21" t="n"/>
      <c r="H251" s="21" t="n"/>
      <c r="I251" s="21" t="n"/>
      <c r="J251" s="21" t="n"/>
      <c r="K251" s="24" t="n"/>
      <c r="L251" s="24" t="n"/>
      <c r="M251" s="21" t="n"/>
      <c r="N251" s="21" t="n"/>
      <c r="O251" s="42" t="n"/>
      <c r="P251" s="23" t="n"/>
      <c r="Q251" s="21" t="n"/>
      <c r="R251" s="21" t="n"/>
      <c r="S251" s="21" t="n"/>
      <c r="T251" s="43" t="n"/>
      <c r="U251" s="24" t="n"/>
      <c r="V251" s="42" t="n"/>
      <c r="W251" s="23" t="n"/>
      <c r="X251" s="26">
        <f>IF(A251="","",MAX(0,24*(IF(ISNUMBER(V251),V251+IF(ISNUMBER(W251),W251,0),NOW())-(IF(ISNUMBER(B251),B251,TODAY())+IF(ISNUMBER(C251),C251,0)))))</f>
        <v/>
      </c>
      <c r="Y251" s="27">
        <f>IF(A251="","",IF(Q251="Closed","Closed",IF(AND(ISNUMBER(O251),NOW()&gt;O251+IF(ISNUMBER(P251),P251,0)),"Overdue",IF(AND(NOT(ISNUMBER(O251)),X251&gt;'Lists and Settings'!$B$7),"Overdue","On Track"))))</f>
        <v/>
      </c>
      <c r="Z251" s="28">
        <f>IF(A251="","",IF(NOT(ISNUMBER(B251)),"Missing date opened",IF(D251="","Missing shift",IF(K251="","Missing description",IF(M251="","Missing assigned department",IF(AND(Q251="Closed",U251=""),"Closed without resolution",IF(AND(Q251="Closed",NOT(ISNUMBER(V251))),"Closed without close date",IF(AND(ISNUMBER(V251),ISNUMBER(B251),V251&lt;B251),"Close date before open date",IF(AND(S251="Yes",N251=""),"Handoff needs assignment",IF(AND(R251="Yes",Q251&lt;&gt;"Closed",NOT(ISNUMBER(O251))),"Guest follow-up needs due date","OK"))))))))))</f>
        <v/>
      </c>
    </row>
    <row r="252">
      <c r="A252" s="21" t="n"/>
      <c r="B252" s="42" t="n"/>
      <c r="C252" s="23" t="n"/>
      <c r="D252" s="21" t="n"/>
      <c r="E252" s="21" t="n"/>
      <c r="F252" s="21" t="n"/>
      <c r="G252" s="21" t="n"/>
      <c r="H252" s="21" t="n"/>
      <c r="I252" s="21" t="n"/>
      <c r="J252" s="21" t="n"/>
      <c r="K252" s="24" t="n"/>
      <c r="L252" s="24" t="n"/>
      <c r="M252" s="21" t="n"/>
      <c r="N252" s="21" t="n"/>
      <c r="O252" s="42" t="n"/>
      <c r="P252" s="23" t="n"/>
      <c r="Q252" s="21" t="n"/>
      <c r="R252" s="21" t="n"/>
      <c r="S252" s="21" t="n"/>
      <c r="T252" s="43" t="n"/>
      <c r="U252" s="24" t="n"/>
      <c r="V252" s="42" t="n"/>
      <c r="W252" s="23" t="n"/>
      <c r="X252" s="26">
        <f>IF(A252="","",MAX(0,24*(IF(ISNUMBER(V252),V252+IF(ISNUMBER(W252),W252,0),NOW())-(IF(ISNUMBER(B252),B252,TODAY())+IF(ISNUMBER(C252),C252,0)))))</f>
        <v/>
      </c>
      <c r="Y252" s="27">
        <f>IF(A252="","",IF(Q252="Closed","Closed",IF(AND(ISNUMBER(O252),NOW()&gt;O252+IF(ISNUMBER(P252),P252,0)),"Overdue",IF(AND(NOT(ISNUMBER(O252)),X252&gt;'Lists and Settings'!$B$7),"Overdue","On Track"))))</f>
        <v/>
      </c>
      <c r="Z252" s="28">
        <f>IF(A252="","",IF(NOT(ISNUMBER(B252)),"Missing date opened",IF(D252="","Missing shift",IF(K252="","Missing description",IF(M252="","Missing assigned department",IF(AND(Q252="Closed",U252=""),"Closed without resolution",IF(AND(Q252="Closed",NOT(ISNUMBER(V252))),"Closed without close date",IF(AND(ISNUMBER(V252),ISNUMBER(B252),V252&lt;B252),"Close date before open date",IF(AND(S252="Yes",N252=""),"Handoff needs assignment",IF(AND(R252="Yes",Q252&lt;&gt;"Closed",NOT(ISNUMBER(O252))),"Guest follow-up needs due date","OK"))))))))))</f>
        <v/>
      </c>
    </row>
    <row r="253">
      <c r="A253" s="21" t="n"/>
      <c r="B253" s="42" t="n"/>
      <c r="C253" s="23" t="n"/>
      <c r="D253" s="21" t="n"/>
      <c r="E253" s="21" t="n"/>
      <c r="F253" s="21" t="n"/>
      <c r="G253" s="21" t="n"/>
      <c r="H253" s="21" t="n"/>
      <c r="I253" s="21" t="n"/>
      <c r="J253" s="21" t="n"/>
      <c r="K253" s="24" t="n"/>
      <c r="L253" s="24" t="n"/>
      <c r="M253" s="21" t="n"/>
      <c r="N253" s="21" t="n"/>
      <c r="O253" s="42" t="n"/>
      <c r="P253" s="23" t="n"/>
      <c r="Q253" s="21" t="n"/>
      <c r="R253" s="21" t="n"/>
      <c r="S253" s="21" t="n"/>
      <c r="T253" s="43" t="n"/>
      <c r="U253" s="24" t="n"/>
      <c r="V253" s="42" t="n"/>
      <c r="W253" s="23" t="n"/>
      <c r="X253" s="26">
        <f>IF(A253="","",MAX(0,24*(IF(ISNUMBER(V253),V253+IF(ISNUMBER(W253),W253,0),NOW())-(IF(ISNUMBER(B253),B253,TODAY())+IF(ISNUMBER(C253),C253,0)))))</f>
        <v/>
      </c>
      <c r="Y253" s="27">
        <f>IF(A253="","",IF(Q253="Closed","Closed",IF(AND(ISNUMBER(O253),NOW()&gt;O253+IF(ISNUMBER(P253),P253,0)),"Overdue",IF(AND(NOT(ISNUMBER(O253)),X253&gt;'Lists and Settings'!$B$7),"Overdue","On Track"))))</f>
        <v/>
      </c>
      <c r="Z253" s="28">
        <f>IF(A253="","",IF(NOT(ISNUMBER(B253)),"Missing date opened",IF(D253="","Missing shift",IF(K253="","Missing description",IF(M253="","Missing assigned department",IF(AND(Q253="Closed",U253=""),"Closed without resolution",IF(AND(Q253="Closed",NOT(ISNUMBER(V253))),"Closed without close date",IF(AND(ISNUMBER(V253),ISNUMBER(B253),V253&lt;B253),"Close date before open date",IF(AND(S253="Yes",N253=""),"Handoff needs assignment",IF(AND(R253="Yes",Q253&lt;&gt;"Closed",NOT(ISNUMBER(O253))),"Guest follow-up needs due date","OK"))))))))))</f>
        <v/>
      </c>
    </row>
    <row r="254">
      <c r="A254" s="21" t="n"/>
      <c r="B254" s="42" t="n"/>
      <c r="C254" s="23" t="n"/>
      <c r="D254" s="21" t="n"/>
      <c r="E254" s="21" t="n"/>
      <c r="F254" s="21" t="n"/>
      <c r="G254" s="21" t="n"/>
      <c r="H254" s="21" t="n"/>
      <c r="I254" s="21" t="n"/>
      <c r="J254" s="21" t="n"/>
      <c r="K254" s="24" t="n"/>
      <c r="L254" s="24" t="n"/>
      <c r="M254" s="21" t="n"/>
      <c r="N254" s="21" t="n"/>
      <c r="O254" s="42" t="n"/>
      <c r="P254" s="23" t="n"/>
      <c r="Q254" s="21" t="n"/>
      <c r="R254" s="21" t="n"/>
      <c r="S254" s="21" t="n"/>
      <c r="T254" s="43" t="n"/>
      <c r="U254" s="24" t="n"/>
      <c r="V254" s="42" t="n"/>
      <c r="W254" s="23" t="n"/>
      <c r="X254" s="26">
        <f>IF(A254="","",MAX(0,24*(IF(ISNUMBER(V254),V254+IF(ISNUMBER(W254),W254,0),NOW())-(IF(ISNUMBER(B254),B254,TODAY())+IF(ISNUMBER(C254),C254,0)))))</f>
        <v/>
      </c>
      <c r="Y254" s="27">
        <f>IF(A254="","",IF(Q254="Closed","Closed",IF(AND(ISNUMBER(O254),NOW()&gt;O254+IF(ISNUMBER(P254),P254,0)),"Overdue",IF(AND(NOT(ISNUMBER(O254)),X254&gt;'Lists and Settings'!$B$7),"Overdue","On Track"))))</f>
        <v/>
      </c>
      <c r="Z254" s="28">
        <f>IF(A254="","",IF(NOT(ISNUMBER(B254)),"Missing date opened",IF(D254="","Missing shift",IF(K254="","Missing description",IF(M254="","Missing assigned department",IF(AND(Q254="Closed",U254=""),"Closed without resolution",IF(AND(Q254="Closed",NOT(ISNUMBER(V254))),"Closed without close date",IF(AND(ISNUMBER(V254),ISNUMBER(B254),V254&lt;B254),"Close date before open date",IF(AND(S254="Yes",N254=""),"Handoff needs assignment",IF(AND(R254="Yes",Q254&lt;&gt;"Closed",NOT(ISNUMBER(O254))),"Guest follow-up needs due date","OK"))))))))))</f>
        <v/>
      </c>
    </row>
    <row r="255">
      <c r="A255" s="21" t="n"/>
      <c r="B255" s="42" t="n"/>
      <c r="C255" s="23" t="n"/>
      <c r="D255" s="21" t="n"/>
      <c r="E255" s="21" t="n"/>
      <c r="F255" s="21" t="n"/>
      <c r="G255" s="21" t="n"/>
      <c r="H255" s="21" t="n"/>
      <c r="I255" s="21" t="n"/>
      <c r="J255" s="21" t="n"/>
      <c r="K255" s="24" t="n"/>
      <c r="L255" s="24" t="n"/>
      <c r="M255" s="21" t="n"/>
      <c r="N255" s="21" t="n"/>
      <c r="O255" s="42" t="n"/>
      <c r="P255" s="23" t="n"/>
      <c r="Q255" s="21" t="n"/>
      <c r="R255" s="21" t="n"/>
      <c r="S255" s="21" t="n"/>
      <c r="T255" s="43" t="n"/>
      <c r="U255" s="24" t="n"/>
      <c r="V255" s="42" t="n"/>
      <c r="W255" s="23" t="n"/>
      <c r="X255" s="26">
        <f>IF(A255="","",MAX(0,24*(IF(ISNUMBER(V255),V255+IF(ISNUMBER(W255),W255,0),NOW())-(IF(ISNUMBER(B255),B255,TODAY())+IF(ISNUMBER(C255),C255,0)))))</f>
        <v/>
      </c>
      <c r="Y255" s="27">
        <f>IF(A255="","",IF(Q255="Closed","Closed",IF(AND(ISNUMBER(O255),NOW()&gt;O255+IF(ISNUMBER(P255),P255,0)),"Overdue",IF(AND(NOT(ISNUMBER(O255)),X255&gt;'Lists and Settings'!$B$7),"Overdue","On Track"))))</f>
        <v/>
      </c>
      <c r="Z255" s="28">
        <f>IF(A255="","",IF(NOT(ISNUMBER(B255)),"Missing date opened",IF(D255="","Missing shift",IF(K255="","Missing description",IF(M255="","Missing assigned department",IF(AND(Q255="Closed",U255=""),"Closed without resolution",IF(AND(Q255="Closed",NOT(ISNUMBER(V255))),"Closed without close date",IF(AND(ISNUMBER(V255),ISNUMBER(B255),V255&lt;B255),"Close date before open date",IF(AND(S255="Yes",N255=""),"Handoff needs assignment",IF(AND(R255="Yes",Q255&lt;&gt;"Closed",NOT(ISNUMBER(O255))),"Guest follow-up needs due date","OK"))))))))))</f>
        <v/>
      </c>
    </row>
    <row r="256">
      <c r="A256" s="21" t="n"/>
      <c r="B256" s="42" t="n"/>
      <c r="C256" s="23" t="n"/>
      <c r="D256" s="21" t="n"/>
      <c r="E256" s="21" t="n"/>
      <c r="F256" s="21" t="n"/>
      <c r="G256" s="21" t="n"/>
      <c r="H256" s="21" t="n"/>
      <c r="I256" s="21" t="n"/>
      <c r="J256" s="21" t="n"/>
      <c r="K256" s="24" t="n"/>
      <c r="L256" s="24" t="n"/>
      <c r="M256" s="21" t="n"/>
      <c r="N256" s="21" t="n"/>
      <c r="O256" s="42" t="n"/>
      <c r="P256" s="23" t="n"/>
      <c r="Q256" s="21" t="n"/>
      <c r="R256" s="21" t="n"/>
      <c r="S256" s="21" t="n"/>
      <c r="T256" s="43" t="n"/>
      <c r="U256" s="24" t="n"/>
      <c r="V256" s="42" t="n"/>
      <c r="W256" s="23" t="n"/>
      <c r="X256" s="26">
        <f>IF(A256="","",MAX(0,24*(IF(ISNUMBER(V256),V256+IF(ISNUMBER(W256),W256,0),NOW())-(IF(ISNUMBER(B256),B256,TODAY())+IF(ISNUMBER(C256),C256,0)))))</f>
        <v/>
      </c>
      <c r="Y256" s="27">
        <f>IF(A256="","",IF(Q256="Closed","Closed",IF(AND(ISNUMBER(O256),NOW()&gt;O256+IF(ISNUMBER(P256),P256,0)),"Overdue",IF(AND(NOT(ISNUMBER(O256)),X256&gt;'Lists and Settings'!$B$7),"Overdue","On Track"))))</f>
        <v/>
      </c>
      <c r="Z256" s="28">
        <f>IF(A256="","",IF(NOT(ISNUMBER(B256)),"Missing date opened",IF(D256="","Missing shift",IF(K256="","Missing description",IF(M256="","Missing assigned department",IF(AND(Q256="Closed",U256=""),"Closed without resolution",IF(AND(Q256="Closed",NOT(ISNUMBER(V256))),"Closed without close date",IF(AND(ISNUMBER(V256),ISNUMBER(B256),V256&lt;B256),"Close date before open date",IF(AND(S256="Yes",N256=""),"Handoff needs assignment",IF(AND(R256="Yes",Q256&lt;&gt;"Closed",NOT(ISNUMBER(O256))),"Guest follow-up needs due date","OK"))))))))))</f>
        <v/>
      </c>
    </row>
    <row r="257">
      <c r="A257" s="21" t="n"/>
      <c r="B257" s="42" t="n"/>
      <c r="C257" s="23" t="n"/>
      <c r="D257" s="21" t="n"/>
      <c r="E257" s="21" t="n"/>
      <c r="F257" s="21" t="n"/>
      <c r="G257" s="21" t="n"/>
      <c r="H257" s="21" t="n"/>
      <c r="I257" s="21" t="n"/>
      <c r="J257" s="21" t="n"/>
      <c r="K257" s="24" t="n"/>
      <c r="L257" s="24" t="n"/>
      <c r="M257" s="21" t="n"/>
      <c r="N257" s="21" t="n"/>
      <c r="O257" s="42" t="n"/>
      <c r="P257" s="23" t="n"/>
      <c r="Q257" s="21" t="n"/>
      <c r="R257" s="21" t="n"/>
      <c r="S257" s="21" t="n"/>
      <c r="T257" s="43" t="n"/>
      <c r="U257" s="24" t="n"/>
      <c r="V257" s="42" t="n"/>
      <c r="W257" s="23" t="n"/>
      <c r="X257" s="26">
        <f>IF(A257="","",MAX(0,24*(IF(ISNUMBER(V257),V257+IF(ISNUMBER(W257),W257,0),NOW())-(IF(ISNUMBER(B257),B257,TODAY())+IF(ISNUMBER(C257),C257,0)))))</f>
        <v/>
      </c>
      <c r="Y257" s="27">
        <f>IF(A257="","",IF(Q257="Closed","Closed",IF(AND(ISNUMBER(O257),NOW()&gt;O257+IF(ISNUMBER(P257),P257,0)),"Overdue",IF(AND(NOT(ISNUMBER(O257)),X257&gt;'Lists and Settings'!$B$7),"Overdue","On Track"))))</f>
        <v/>
      </c>
      <c r="Z257" s="28">
        <f>IF(A257="","",IF(NOT(ISNUMBER(B257)),"Missing date opened",IF(D257="","Missing shift",IF(K257="","Missing description",IF(M257="","Missing assigned department",IF(AND(Q257="Closed",U257=""),"Closed without resolution",IF(AND(Q257="Closed",NOT(ISNUMBER(V257))),"Closed without close date",IF(AND(ISNUMBER(V257),ISNUMBER(B257),V257&lt;B257),"Close date before open date",IF(AND(S257="Yes",N257=""),"Handoff needs assignment",IF(AND(R257="Yes",Q257&lt;&gt;"Closed",NOT(ISNUMBER(O257))),"Guest follow-up needs due date","OK"))))))))))</f>
        <v/>
      </c>
    </row>
    <row r="258">
      <c r="A258" s="21" t="n"/>
      <c r="B258" s="42" t="n"/>
      <c r="C258" s="23" t="n"/>
      <c r="D258" s="21" t="n"/>
      <c r="E258" s="21" t="n"/>
      <c r="F258" s="21" t="n"/>
      <c r="G258" s="21" t="n"/>
      <c r="H258" s="21" t="n"/>
      <c r="I258" s="21" t="n"/>
      <c r="J258" s="21" t="n"/>
      <c r="K258" s="24" t="n"/>
      <c r="L258" s="24" t="n"/>
      <c r="M258" s="21" t="n"/>
      <c r="N258" s="21" t="n"/>
      <c r="O258" s="42" t="n"/>
      <c r="P258" s="23" t="n"/>
      <c r="Q258" s="21" t="n"/>
      <c r="R258" s="21" t="n"/>
      <c r="S258" s="21" t="n"/>
      <c r="T258" s="43" t="n"/>
      <c r="U258" s="24" t="n"/>
      <c r="V258" s="42" t="n"/>
      <c r="W258" s="23" t="n"/>
      <c r="X258" s="26">
        <f>IF(A258="","",MAX(0,24*(IF(ISNUMBER(V258),V258+IF(ISNUMBER(W258),W258,0),NOW())-(IF(ISNUMBER(B258),B258,TODAY())+IF(ISNUMBER(C258),C258,0)))))</f>
        <v/>
      </c>
      <c r="Y258" s="27">
        <f>IF(A258="","",IF(Q258="Closed","Closed",IF(AND(ISNUMBER(O258),NOW()&gt;O258+IF(ISNUMBER(P258),P258,0)),"Overdue",IF(AND(NOT(ISNUMBER(O258)),X258&gt;'Lists and Settings'!$B$7),"Overdue","On Track"))))</f>
        <v/>
      </c>
      <c r="Z258" s="28">
        <f>IF(A258="","",IF(NOT(ISNUMBER(B258)),"Missing date opened",IF(D258="","Missing shift",IF(K258="","Missing description",IF(M258="","Missing assigned department",IF(AND(Q258="Closed",U258=""),"Closed without resolution",IF(AND(Q258="Closed",NOT(ISNUMBER(V258))),"Closed without close date",IF(AND(ISNUMBER(V258),ISNUMBER(B258),V258&lt;B258),"Close date before open date",IF(AND(S258="Yes",N258=""),"Handoff needs assignment",IF(AND(R258="Yes",Q258&lt;&gt;"Closed",NOT(ISNUMBER(O258))),"Guest follow-up needs due date","OK"))))))))))</f>
        <v/>
      </c>
    </row>
    <row r="259">
      <c r="A259" s="21" t="n"/>
      <c r="B259" s="42" t="n"/>
      <c r="C259" s="23" t="n"/>
      <c r="D259" s="21" t="n"/>
      <c r="E259" s="21" t="n"/>
      <c r="F259" s="21" t="n"/>
      <c r="G259" s="21" t="n"/>
      <c r="H259" s="21" t="n"/>
      <c r="I259" s="21" t="n"/>
      <c r="J259" s="21" t="n"/>
      <c r="K259" s="24" t="n"/>
      <c r="L259" s="24" t="n"/>
      <c r="M259" s="21" t="n"/>
      <c r="N259" s="21" t="n"/>
      <c r="O259" s="42" t="n"/>
      <c r="P259" s="23" t="n"/>
      <c r="Q259" s="21" t="n"/>
      <c r="R259" s="21" t="n"/>
      <c r="S259" s="21" t="n"/>
      <c r="T259" s="43" t="n"/>
      <c r="U259" s="24" t="n"/>
      <c r="V259" s="42" t="n"/>
      <c r="W259" s="23" t="n"/>
      <c r="X259" s="26">
        <f>IF(A259="","",MAX(0,24*(IF(ISNUMBER(V259),V259+IF(ISNUMBER(W259),W259,0),NOW())-(IF(ISNUMBER(B259),B259,TODAY())+IF(ISNUMBER(C259),C259,0)))))</f>
        <v/>
      </c>
      <c r="Y259" s="27">
        <f>IF(A259="","",IF(Q259="Closed","Closed",IF(AND(ISNUMBER(O259),NOW()&gt;O259+IF(ISNUMBER(P259),P259,0)),"Overdue",IF(AND(NOT(ISNUMBER(O259)),X259&gt;'Lists and Settings'!$B$7),"Overdue","On Track"))))</f>
        <v/>
      </c>
      <c r="Z259" s="28">
        <f>IF(A259="","",IF(NOT(ISNUMBER(B259)),"Missing date opened",IF(D259="","Missing shift",IF(K259="","Missing description",IF(M259="","Missing assigned department",IF(AND(Q259="Closed",U259=""),"Closed without resolution",IF(AND(Q259="Closed",NOT(ISNUMBER(V259))),"Closed without close date",IF(AND(ISNUMBER(V259),ISNUMBER(B259),V259&lt;B259),"Close date before open date",IF(AND(S259="Yes",N259=""),"Handoff needs assignment",IF(AND(R259="Yes",Q259&lt;&gt;"Closed",NOT(ISNUMBER(O259))),"Guest follow-up needs due date","OK"))))))))))</f>
        <v/>
      </c>
    </row>
    <row r="260">
      <c r="A260" s="21" t="n"/>
      <c r="B260" s="42" t="n"/>
      <c r="C260" s="23" t="n"/>
      <c r="D260" s="21" t="n"/>
      <c r="E260" s="21" t="n"/>
      <c r="F260" s="21" t="n"/>
      <c r="G260" s="21" t="n"/>
      <c r="H260" s="21" t="n"/>
      <c r="I260" s="21" t="n"/>
      <c r="J260" s="21" t="n"/>
      <c r="K260" s="24" t="n"/>
      <c r="L260" s="24" t="n"/>
      <c r="M260" s="21" t="n"/>
      <c r="N260" s="21" t="n"/>
      <c r="O260" s="42" t="n"/>
      <c r="P260" s="23" t="n"/>
      <c r="Q260" s="21" t="n"/>
      <c r="R260" s="21" t="n"/>
      <c r="S260" s="21" t="n"/>
      <c r="T260" s="43" t="n"/>
      <c r="U260" s="24" t="n"/>
      <c r="V260" s="42" t="n"/>
      <c r="W260" s="23" t="n"/>
      <c r="X260" s="26">
        <f>IF(A260="","",MAX(0,24*(IF(ISNUMBER(V260),V260+IF(ISNUMBER(W260),W260,0),NOW())-(IF(ISNUMBER(B260),B260,TODAY())+IF(ISNUMBER(C260),C260,0)))))</f>
        <v/>
      </c>
      <c r="Y260" s="27">
        <f>IF(A260="","",IF(Q260="Closed","Closed",IF(AND(ISNUMBER(O260),NOW()&gt;O260+IF(ISNUMBER(P260),P260,0)),"Overdue",IF(AND(NOT(ISNUMBER(O260)),X260&gt;'Lists and Settings'!$B$7),"Overdue","On Track"))))</f>
        <v/>
      </c>
      <c r="Z260" s="28">
        <f>IF(A260="","",IF(NOT(ISNUMBER(B260)),"Missing date opened",IF(D260="","Missing shift",IF(K260="","Missing description",IF(M260="","Missing assigned department",IF(AND(Q260="Closed",U260=""),"Closed without resolution",IF(AND(Q260="Closed",NOT(ISNUMBER(V260))),"Closed without close date",IF(AND(ISNUMBER(V260),ISNUMBER(B260),V260&lt;B260),"Close date before open date",IF(AND(S260="Yes",N260=""),"Handoff needs assignment",IF(AND(R260="Yes",Q260&lt;&gt;"Closed",NOT(ISNUMBER(O260))),"Guest follow-up needs due date","OK"))))))))))</f>
        <v/>
      </c>
    </row>
    <row r="261">
      <c r="A261" s="21" t="n"/>
      <c r="B261" s="42" t="n"/>
      <c r="C261" s="23" t="n"/>
      <c r="D261" s="21" t="n"/>
      <c r="E261" s="21" t="n"/>
      <c r="F261" s="21" t="n"/>
      <c r="G261" s="21" t="n"/>
      <c r="H261" s="21" t="n"/>
      <c r="I261" s="21" t="n"/>
      <c r="J261" s="21" t="n"/>
      <c r="K261" s="24" t="n"/>
      <c r="L261" s="24" t="n"/>
      <c r="M261" s="21" t="n"/>
      <c r="N261" s="21" t="n"/>
      <c r="O261" s="42" t="n"/>
      <c r="P261" s="23" t="n"/>
      <c r="Q261" s="21" t="n"/>
      <c r="R261" s="21" t="n"/>
      <c r="S261" s="21" t="n"/>
      <c r="T261" s="43" t="n"/>
      <c r="U261" s="24" t="n"/>
      <c r="V261" s="42" t="n"/>
      <c r="W261" s="23" t="n"/>
      <c r="X261" s="26">
        <f>IF(A261="","",MAX(0,24*(IF(ISNUMBER(V261),V261+IF(ISNUMBER(W261),W261,0),NOW())-(IF(ISNUMBER(B261),B261,TODAY())+IF(ISNUMBER(C261),C261,0)))))</f>
        <v/>
      </c>
      <c r="Y261" s="27">
        <f>IF(A261="","",IF(Q261="Closed","Closed",IF(AND(ISNUMBER(O261),NOW()&gt;O261+IF(ISNUMBER(P261),P261,0)),"Overdue",IF(AND(NOT(ISNUMBER(O261)),X261&gt;'Lists and Settings'!$B$7),"Overdue","On Track"))))</f>
        <v/>
      </c>
      <c r="Z261" s="28">
        <f>IF(A261="","",IF(NOT(ISNUMBER(B261)),"Missing date opened",IF(D261="","Missing shift",IF(K261="","Missing description",IF(M261="","Missing assigned department",IF(AND(Q261="Closed",U261=""),"Closed without resolution",IF(AND(Q261="Closed",NOT(ISNUMBER(V261))),"Closed without close date",IF(AND(ISNUMBER(V261),ISNUMBER(B261),V261&lt;B261),"Close date before open date",IF(AND(S261="Yes",N261=""),"Handoff needs assignment",IF(AND(R261="Yes",Q261&lt;&gt;"Closed",NOT(ISNUMBER(O261))),"Guest follow-up needs due date","OK"))))))))))</f>
        <v/>
      </c>
    </row>
    <row r="262">
      <c r="A262" s="21" t="n"/>
      <c r="B262" s="42" t="n"/>
      <c r="C262" s="23" t="n"/>
      <c r="D262" s="21" t="n"/>
      <c r="E262" s="21" t="n"/>
      <c r="F262" s="21" t="n"/>
      <c r="G262" s="21" t="n"/>
      <c r="H262" s="21" t="n"/>
      <c r="I262" s="21" t="n"/>
      <c r="J262" s="21" t="n"/>
      <c r="K262" s="24" t="n"/>
      <c r="L262" s="24" t="n"/>
      <c r="M262" s="21" t="n"/>
      <c r="N262" s="21" t="n"/>
      <c r="O262" s="42" t="n"/>
      <c r="P262" s="23" t="n"/>
      <c r="Q262" s="21" t="n"/>
      <c r="R262" s="21" t="n"/>
      <c r="S262" s="21" t="n"/>
      <c r="T262" s="43" t="n"/>
      <c r="U262" s="24" t="n"/>
      <c r="V262" s="42" t="n"/>
      <c r="W262" s="23" t="n"/>
      <c r="X262" s="26">
        <f>IF(A262="","",MAX(0,24*(IF(ISNUMBER(V262),V262+IF(ISNUMBER(W262),W262,0),NOW())-(IF(ISNUMBER(B262),B262,TODAY())+IF(ISNUMBER(C262),C262,0)))))</f>
        <v/>
      </c>
      <c r="Y262" s="27">
        <f>IF(A262="","",IF(Q262="Closed","Closed",IF(AND(ISNUMBER(O262),NOW()&gt;O262+IF(ISNUMBER(P262),P262,0)),"Overdue",IF(AND(NOT(ISNUMBER(O262)),X262&gt;'Lists and Settings'!$B$7),"Overdue","On Track"))))</f>
        <v/>
      </c>
      <c r="Z262" s="28">
        <f>IF(A262="","",IF(NOT(ISNUMBER(B262)),"Missing date opened",IF(D262="","Missing shift",IF(K262="","Missing description",IF(M262="","Missing assigned department",IF(AND(Q262="Closed",U262=""),"Closed without resolution",IF(AND(Q262="Closed",NOT(ISNUMBER(V262))),"Closed without close date",IF(AND(ISNUMBER(V262),ISNUMBER(B262),V262&lt;B262),"Close date before open date",IF(AND(S262="Yes",N262=""),"Handoff needs assignment",IF(AND(R262="Yes",Q262&lt;&gt;"Closed",NOT(ISNUMBER(O262))),"Guest follow-up needs due date","OK"))))))))))</f>
        <v/>
      </c>
    </row>
    <row r="263">
      <c r="A263" s="21" t="n"/>
      <c r="B263" s="42" t="n"/>
      <c r="C263" s="23" t="n"/>
      <c r="D263" s="21" t="n"/>
      <c r="E263" s="21" t="n"/>
      <c r="F263" s="21" t="n"/>
      <c r="G263" s="21" t="n"/>
      <c r="H263" s="21" t="n"/>
      <c r="I263" s="21" t="n"/>
      <c r="J263" s="21" t="n"/>
      <c r="K263" s="24" t="n"/>
      <c r="L263" s="24" t="n"/>
      <c r="M263" s="21" t="n"/>
      <c r="N263" s="21" t="n"/>
      <c r="O263" s="42" t="n"/>
      <c r="P263" s="23" t="n"/>
      <c r="Q263" s="21" t="n"/>
      <c r="R263" s="21" t="n"/>
      <c r="S263" s="21" t="n"/>
      <c r="T263" s="43" t="n"/>
      <c r="U263" s="24" t="n"/>
      <c r="V263" s="42" t="n"/>
      <c r="W263" s="23" t="n"/>
      <c r="X263" s="26">
        <f>IF(A263="","",MAX(0,24*(IF(ISNUMBER(V263),V263+IF(ISNUMBER(W263),W263,0),NOW())-(IF(ISNUMBER(B263),B263,TODAY())+IF(ISNUMBER(C263),C263,0)))))</f>
        <v/>
      </c>
      <c r="Y263" s="27">
        <f>IF(A263="","",IF(Q263="Closed","Closed",IF(AND(ISNUMBER(O263),NOW()&gt;O263+IF(ISNUMBER(P263),P263,0)),"Overdue",IF(AND(NOT(ISNUMBER(O263)),X263&gt;'Lists and Settings'!$B$7),"Overdue","On Track"))))</f>
        <v/>
      </c>
      <c r="Z263" s="28">
        <f>IF(A263="","",IF(NOT(ISNUMBER(B263)),"Missing date opened",IF(D263="","Missing shift",IF(K263="","Missing description",IF(M263="","Missing assigned department",IF(AND(Q263="Closed",U263=""),"Closed without resolution",IF(AND(Q263="Closed",NOT(ISNUMBER(V263))),"Closed without close date",IF(AND(ISNUMBER(V263),ISNUMBER(B263),V263&lt;B263),"Close date before open date",IF(AND(S263="Yes",N263=""),"Handoff needs assignment",IF(AND(R263="Yes",Q263&lt;&gt;"Closed",NOT(ISNUMBER(O263))),"Guest follow-up needs due date","OK"))))))))))</f>
        <v/>
      </c>
    </row>
    <row r="264">
      <c r="A264" s="21" t="n"/>
      <c r="B264" s="42" t="n"/>
      <c r="C264" s="23" t="n"/>
      <c r="D264" s="21" t="n"/>
      <c r="E264" s="21" t="n"/>
      <c r="F264" s="21" t="n"/>
      <c r="G264" s="21" t="n"/>
      <c r="H264" s="21" t="n"/>
      <c r="I264" s="21" t="n"/>
      <c r="J264" s="21" t="n"/>
      <c r="K264" s="24" t="n"/>
      <c r="L264" s="24" t="n"/>
      <c r="M264" s="21" t="n"/>
      <c r="N264" s="21" t="n"/>
      <c r="O264" s="42" t="n"/>
      <c r="P264" s="23" t="n"/>
      <c r="Q264" s="21" t="n"/>
      <c r="R264" s="21" t="n"/>
      <c r="S264" s="21" t="n"/>
      <c r="T264" s="43" t="n"/>
      <c r="U264" s="24" t="n"/>
      <c r="V264" s="42" t="n"/>
      <c r="W264" s="23" t="n"/>
      <c r="X264" s="26">
        <f>IF(A264="","",MAX(0,24*(IF(ISNUMBER(V264),V264+IF(ISNUMBER(W264),W264,0),NOW())-(IF(ISNUMBER(B264),B264,TODAY())+IF(ISNUMBER(C264),C264,0)))))</f>
        <v/>
      </c>
      <c r="Y264" s="27">
        <f>IF(A264="","",IF(Q264="Closed","Closed",IF(AND(ISNUMBER(O264),NOW()&gt;O264+IF(ISNUMBER(P264),P264,0)),"Overdue",IF(AND(NOT(ISNUMBER(O264)),X264&gt;'Lists and Settings'!$B$7),"Overdue","On Track"))))</f>
        <v/>
      </c>
      <c r="Z264" s="28">
        <f>IF(A264="","",IF(NOT(ISNUMBER(B264)),"Missing date opened",IF(D264="","Missing shift",IF(K264="","Missing description",IF(M264="","Missing assigned department",IF(AND(Q264="Closed",U264=""),"Closed without resolution",IF(AND(Q264="Closed",NOT(ISNUMBER(V264))),"Closed without close date",IF(AND(ISNUMBER(V264),ISNUMBER(B264),V264&lt;B264),"Close date before open date",IF(AND(S264="Yes",N264=""),"Handoff needs assignment",IF(AND(R264="Yes",Q264&lt;&gt;"Closed",NOT(ISNUMBER(O264))),"Guest follow-up needs due date","OK"))))))))))</f>
        <v/>
      </c>
    </row>
    <row r="265">
      <c r="A265" s="21" t="n"/>
      <c r="B265" s="42" t="n"/>
      <c r="C265" s="23" t="n"/>
      <c r="D265" s="21" t="n"/>
      <c r="E265" s="21" t="n"/>
      <c r="F265" s="21" t="n"/>
      <c r="G265" s="21" t="n"/>
      <c r="H265" s="21" t="n"/>
      <c r="I265" s="21" t="n"/>
      <c r="J265" s="21" t="n"/>
      <c r="K265" s="24" t="n"/>
      <c r="L265" s="24" t="n"/>
      <c r="M265" s="21" t="n"/>
      <c r="N265" s="21" t="n"/>
      <c r="O265" s="42" t="n"/>
      <c r="P265" s="23" t="n"/>
      <c r="Q265" s="21" t="n"/>
      <c r="R265" s="21" t="n"/>
      <c r="S265" s="21" t="n"/>
      <c r="T265" s="43" t="n"/>
      <c r="U265" s="24" t="n"/>
      <c r="V265" s="42" t="n"/>
      <c r="W265" s="23" t="n"/>
      <c r="X265" s="26">
        <f>IF(A265="","",MAX(0,24*(IF(ISNUMBER(V265),V265+IF(ISNUMBER(W265),W265,0),NOW())-(IF(ISNUMBER(B265),B265,TODAY())+IF(ISNUMBER(C265),C265,0)))))</f>
        <v/>
      </c>
      <c r="Y265" s="27">
        <f>IF(A265="","",IF(Q265="Closed","Closed",IF(AND(ISNUMBER(O265),NOW()&gt;O265+IF(ISNUMBER(P265),P265,0)),"Overdue",IF(AND(NOT(ISNUMBER(O265)),X265&gt;'Lists and Settings'!$B$7),"Overdue","On Track"))))</f>
        <v/>
      </c>
      <c r="Z265" s="28">
        <f>IF(A265="","",IF(NOT(ISNUMBER(B265)),"Missing date opened",IF(D265="","Missing shift",IF(K265="","Missing description",IF(M265="","Missing assigned department",IF(AND(Q265="Closed",U265=""),"Closed without resolution",IF(AND(Q265="Closed",NOT(ISNUMBER(V265))),"Closed without close date",IF(AND(ISNUMBER(V265),ISNUMBER(B265),V265&lt;B265),"Close date before open date",IF(AND(S265="Yes",N265=""),"Handoff needs assignment",IF(AND(R265="Yes",Q265&lt;&gt;"Closed",NOT(ISNUMBER(O265))),"Guest follow-up needs due date","OK"))))))))))</f>
        <v/>
      </c>
    </row>
    <row r="266">
      <c r="A266" s="21" t="n"/>
      <c r="B266" s="42" t="n"/>
      <c r="C266" s="23" t="n"/>
      <c r="D266" s="21" t="n"/>
      <c r="E266" s="21" t="n"/>
      <c r="F266" s="21" t="n"/>
      <c r="G266" s="21" t="n"/>
      <c r="H266" s="21" t="n"/>
      <c r="I266" s="21" t="n"/>
      <c r="J266" s="21" t="n"/>
      <c r="K266" s="24" t="n"/>
      <c r="L266" s="24" t="n"/>
      <c r="M266" s="21" t="n"/>
      <c r="N266" s="21" t="n"/>
      <c r="O266" s="42" t="n"/>
      <c r="P266" s="23" t="n"/>
      <c r="Q266" s="21" t="n"/>
      <c r="R266" s="21" t="n"/>
      <c r="S266" s="21" t="n"/>
      <c r="T266" s="43" t="n"/>
      <c r="U266" s="24" t="n"/>
      <c r="V266" s="42" t="n"/>
      <c r="W266" s="23" t="n"/>
      <c r="X266" s="26">
        <f>IF(A266="","",MAX(0,24*(IF(ISNUMBER(V266),V266+IF(ISNUMBER(W266),W266,0),NOW())-(IF(ISNUMBER(B266),B266,TODAY())+IF(ISNUMBER(C266),C266,0)))))</f>
        <v/>
      </c>
      <c r="Y266" s="27">
        <f>IF(A266="","",IF(Q266="Closed","Closed",IF(AND(ISNUMBER(O266),NOW()&gt;O266+IF(ISNUMBER(P266),P266,0)),"Overdue",IF(AND(NOT(ISNUMBER(O266)),X266&gt;'Lists and Settings'!$B$7),"Overdue","On Track"))))</f>
        <v/>
      </c>
      <c r="Z266" s="28">
        <f>IF(A266="","",IF(NOT(ISNUMBER(B266)),"Missing date opened",IF(D266="","Missing shift",IF(K266="","Missing description",IF(M266="","Missing assigned department",IF(AND(Q266="Closed",U266=""),"Closed without resolution",IF(AND(Q266="Closed",NOT(ISNUMBER(V266))),"Closed without close date",IF(AND(ISNUMBER(V266),ISNUMBER(B266),V266&lt;B266),"Close date before open date",IF(AND(S266="Yes",N266=""),"Handoff needs assignment",IF(AND(R266="Yes",Q266&lt;&gt;"Closed",NOT(ISNUMBER(O266))),"Guest follow-up needs due date","OK"))))))))))</f>
        <v/>
      </c>
    </row>
    <row r="267">
      <c r="A267" s="21" t="n"/>
      <c r="B267" s="42" t="n"/>
      <c r="C267" s="23" t="n"/>
      <c r="D267" s="21" t="n"/>
      <c r="E267" s="21" t="n"/>
      <c r="F267" s="21" t="n"/>
      <c r="G267" s="21" t="n"/>
      <c r="H267" s="21" t="n"/>
      <c r="I267" s="21" t="n"/>
      <c r="J267" s="21" t="n"/>
      <c r="K267" s="24" t="n"/>
      <c r="L267" s="24" t="n"/>
      <c r="M267" s="21" t="n"/>
      <c r="N267" s="21" t="n"/>
      <c r="O267" s="42" t="n"/>
      <c r="P267" s="23" t="n"/>
      <c r="Q267" s="21" t="n"/>
      <c r="R267" s="21" t="n"/>
      <c r="S267" s="21" t="n"/>
      <c r="T267" s="43" t="n"/>
      <c r="U267" s="24" t="n"/>
      <c r="V267" s="42" t="n"/>
      <c r="W267" s="23" t="n"/>
      <c r="X267" s="26">
        <f>IF(A267="","",MAX(0,24*(IF(ISNUMBER(V267),V267+IF(ISNUMBER(W267),W267,0),NOW())-(IF(ISNUMBER(B267),B267,TODAY())+IF(ISNUMBER(C267),C267,0)))))</f>
        <v/>
      </c>
      <c r="Y267" s="27">
        <f>IF(A267="","",IF(Q267="Closed","Closed",IF(AND(ISNUMBER(O267),NOW()&gt;O267+IF(ISNUMBER(P267),P267,0)),"Overdue",IF(AND(NOT(ISNUMBER(O267)),X267&gt;'Lists and Settings'!$B$7),"Overdue","On Track"))))</f>
        <v/>
      </c>
      <c r="Z267" s="28">
        <f>IF(A267="","",IF(NOT(ISNUMBER(B267)),"Missing date opened",IF(D267="","Missing shift",IF(K267="","Missing description",IF(M267="","Missing assigned department",IF(AND(Q267="Closed",U267=""),"Closed without resolution",IF(AND(Q267="Closed",NOT(ISNUMBER(V267))),"Closed without close date",IF(AND(ISNUMBER(V267),ISNUMBER(B267),V267&lt;B267),"Close date before open date",IF(AND(S267="Yes",N267=""),"Handoff needs assignment",IF(AND(R267="Yes",Q267&lt;&gt;"Closed",NOT(ISNUMBER(O267))),"Guest follow-up needs due date","OK"))))))))))</f>
        <v/>
      </c>
    </row>
    <row r="268">
      <c r="A268" s="21" t="n"/>
      <c r="B268" s="42" t="n"/>
      <c r="C268" s="23" t="n"/>
      <c r="D268" s="21" t="n"/>
      <c r="E268" s="21" t="n"/>
      <c r="F268" s="21" t="n"/>
      <c r="G268" s="21" t="n"/>
      <c r="H268" s="21" t="n"/>
      <c r="I268" s="21" t="n"/>
      <c r="J268" s="21" t="n"/>
      <c r="K268" s="24" t="n"/>
      <c r="L268" s="24" t="n"/>
      <c r="M268" s="21" t="n"/>
      <c r="N268" s="21" t="n"/>
      <c r="O268" s="42" t="n"/>
      <c r="P268" s="23" t="n"/>
      <c r="Q268" s="21" t="n"/>
      <c r="R268" s="21" t="n"/>
      <c r="S268" s="21" t="n"/>
      <c r="T268" s="43" t="n"/>
      <c r="U268" s="24" t="n"/>
      <c r="V268" s="42" t="n"/>
      <c r="W268" s="23" t="n"/>
      <c r="X268" s="26">
        <f>IF(A268="","",MAX(0,24*(IF(ISNUMBER(V268),V268+IF(ISNUMBER(W268),W268,0),NOW())-(IF(ISNUMBER(B268),B268,TODAY())+IF(ISNUMBER(C268),C268,0)))))</f>
        <v/>
      </c>
      <c r="Y268" s="27">
        <f>IF(A268="","",IF(Q268="Closed","Closed",IF(AND(ISNUMBER(O268),NOW()&gt;O268+IF(ISNUMBER(P268),P268,0)),"Overdue",IF(AND(NOT(ISNUMBER(O268)),X268&gt;'Lists and Settings'!$B$7),"Overdue","On Track"))))</f>
        <v/>
      </c>
      <c r="Z268" s="28">
        <f>IF(A268="","",IF(NOT(ISNUMBER(B268)),"Missing date opened",IF(D268="","Missing shift",IF(K268="","Missing description",IF(M268="","Missing assigned department",IF(AND(Q268="Closed",U268=""),"Closed without resolution",IF(AND(Q268="Closed",NOT(ISNUMBER(V268))),"Closed without close date",IF(AND(ISNUMBER(V268),ISNUMBER(B268),V268&lt;B268),"Close date before open date",IF(AND(S268="Yes",N268=""),"Handoff needs assignment",IF(AND(R268="Yes",Q268&lt;&gt;"Closed",NOT(ISNUMBER(O268))),"Guest follow-up needs due date","OK"))))))))))</f>
        <v/>
      </c>
    </row>
    <row r="269">
      <c r="A269" s="21" t="n"/>
      <c r="B269" s="42" t="n"/>
      <c r="C269" s="23" t="n"/>
      <c r="D269" s="21" t="n"/>
      <c r="E269" s="21" t="n"/>
      <c r="F269" s="21" t="n"/>
      <c r="G269" s="21" t="n"/>
      <c r="H269" s="21" t="n"/>
      <c r="I269" s="21" t="n"/>
      <c r="J269" s="21" t="n"/>
      <c r="K269" s="24" t="n"/>
      <c r="L269" s="24" t="n"/>
      <c r="M269" s="21" t="n"/>
      <c r="N269" s="21" t="n"/>
      <c r="O269" s="42" t="n"/>
      <c r="P269" s="23" t="n"/>
      <c r="Q269" s="21" t="n"/>
      <c r="R269" s="21" t="n"/>
      <c r="S269" s="21" t="n"/>
      <c r="T269" s="43" t="n"/>
      <c r="U269" s="24" t="n"/>
      <c r="V269" s="42" t="n"/>
      <c r="W269" s="23" t="n"/>
      <c r="X269" s="26">
        <f>IF(A269="","",MAX(0,24*(IF(ISNUMBER(V269),V269+IF(ISNUMBER(W269),W269,0),NOW())-(IF(ISNUMBER(B269),B269,TODAY())+IF(ISNUMBER(C269),C269,0)))))</f>
        <v/>
      </c>
      <c r="Y269" s="27">
        <f>IF(A269="","",IF(Q269="Closed","Closed",IF(AND(ISNUMBER(O269),NOW()&gt;O269+IF(ISNUMBER(P269),P269,0)),"Overdue",IF(AND(NOT(ISNUMBER(O269)),X269&gt;'Lists and Settings'!$B$7),"Overdue","On Track"))))</f>
        <v/>
      </c>
      <c r="Z269" s="28">
        <f>IF(A269="","",IF(NOT(ISNUMBER(B269)),"Missing date opened",IF(D269="","Missing shift",IF(K269="","Missing description",IF(M269="","Missing assigned department",IF(AND(Q269="Closed",U269=""),"Closed without resolution",IF(AND(Q269="Closed",NOT(ISNUMBER(V269))),"Closed without close date",IF(AND(ISNUMBER(V269),ISNUMBER(B269),V269&lt;B269),"Close date before open date",IF(AND(S269="Yes",N269=""),"Handoff needs assignment",IF(AND(R269="Yes",Q269&lt;&gt;"Closed",NOT(ISNUMBER(O269))),"Guest follow-up needs due date","OK"))))))))))</f>
        <v/>
      </c>
    </row>
    <row r="270">
      <c r="A270" s="21" t="n"/>
      <c r="B270" s="42" t="n"/>
      <c r="C270" s="23" t="n"/>
      <c r="D270" s="21" t="n"/>
      <c r="E270" s="21" t="n"/>
      <c r="F270" s="21" t="n"/>
      <c r="G270" s="21" t="n"/>
      <c r="H270" s="21" t="n"/>
      <c r="I270" s="21" t="n"/>
      <c r="J270" s="21" t="n"/>
      <c r="K270" s="24" t="n"/>
      <c r="L270" s="24" t="n"/>
      <c r="M270" s="21" t="n"/>
      <c r="N270" s="21" t="n"/>
      <c r="O270" s="42" t="n"/>
      <c r="P270" s="23" t="n"/>
      <c r="Q270" s="21" t="n"/>
      <c r="R270" s="21" t="n"/>
      <c r="S270" s="21" t="n"/>
      <c r="T270" s="43" t="n"/>
      <c r="U270" s="24" t="n"/>
      <c r="V270" s="42" t="n"/>
      <c r="W270" s="23" t="n"/>
      <c r="X270" s="26">
        <f>IF(A270="","",MAX(0,24*(IF(ISNUMBER(V270),V270+IF(ISNUMBER(W270),W270,0),NOW())-(IF(ISNUMBER(B270),B270,TODAY())+IF(ISNUMBER(C270),C270,0)))))</f>
        <v/>
      </c>
      <c r="Y270" s="27">
        <f>IF(A270="","",IF(Q270="Closed","Closed",IF(AND(ISNUMBER(O270),NOW()&gt;O270+IF(ISNUMBER(P270),P270,0)),"Overdue",IF(AND(NOT(ISNUMBER(O270)),X270&gt;'Lists and Settings'!$B$7),"Overdue","On Track"))))</f>
        <v/>
      </c>
      <c r="Z270" s="28">
        <f>IF(A270="","",IF(NOT(ISNUMBER(B270)),"Missing date opened",IF(D270="","Missing shift",IF(K270="","Missing description",IF(M270="","Missing assigned department",IF(AND(Q270="Closed",U270=""),"Closed without resolution",IF(AND(Q270="Closed",NOT(ISNUMBER(V270))),"Closed without close date",IF(AND(ISNUMBER(V270),ISNUMBER(B270),V270&lt;B270),"Close date before open date",IF(AND(S270="Yes",N270=""),"Handoff needs assignment",IF(AND(R270="Yes",Q270&lt;&gt;"Closed",NOT(ISNUMBER(O270))),"Guest follow-up needs due date","OK"))))))))))</f>
        <v/>
      </c>
    </row>
    <row r="271">
      <c r="A271" s="21" t="n"/>
      <c r="B271" s="42" t="n"/>
      <c r="C271" s="23" t="n"/>
      <c r="D271" s="21" t="n"/>
      <c r="E271" s="21" t="n"/>
      <c r="F271" s="21" t="n"/>
      <c r="G271" s="21" t="n"/>
      <c r="H271" s="21" t="n"/>
      <c r="I271" s="21" t="n"/>
      <c r="J271" s="21" t="n"/>
      <c r="K271" s="24" t="n"/>
      <c r="L271" s="24" t="n"/>
      <c r="M271" s="21" t="n"/>
      <c r="N271" s="21" t="n"/>
      <c r="O271" s="42" t="n"/>
      <c r="P271" s="23" t="n"/>
      <c r="Q271" s="21" t="n"/>
      <c r="R271" s="21" t="n"/>
      <c r="S271" s="21" t="n"/>
      <c r="T271" s="43" t="n"/>
      <c r="U271" s="24" t="n"/>
      <c r="V271" s="42" t="n"/>
      <c r="W271" s="23" t="n"/>
      <c r="X271" s="26">
        <f>IF(A271="","",MAX(0,24*(IF(ISNUMBER(V271),V271+IF(ISNUMBER(W271),W271,0),NOW())-(IF(ISNUMBER(B271),B271,TODAY())+IF(ISNUMBER(C271),C271,0)))))</f>
        <v/>
      </c>
      <c r="Y271" s="27">
        <f>IF(A271="","",IF(Q271="Closed","Closed",IF(AND(ISNUMBER(O271),NOW()&gt;O271+IF(ISNUMBER(P271),P271,0)),"Overdue",IF(AND(NOT(ISNUMBER(O271)),X271&gt;'Lists and Settings'!$B$7),"Overdue","On Track"))))</f>
        <v/>
      </c>
      <c r="Z271" s="28">
        <f>IF(A271="","",IF(NOT(ISNUMBER(B271)),"Missing date opened",IF(D271="","Missing shift",IF(K271="","Missing description",IF(M271="","Missing assigned department",IF(AND(Q271="Closed",U271=""),"Closed without resolution",IF(AND(Q271="Closed",NOT(ISNUMBER(V271))),"Closed without close date",IF(AND(ISNUMBER(V271),ISNUMBER(B271),V271&lt;B271),"Close date before open date",IF(AND(S271="Yes",N271=""),"Handoff needs assignment",IF(AND(R271="Yes",Q271&lt;&gt;"Closed",NOT(ISNUMBER(O271))),"Guest follow-up needs due date","OK"))))))))))</f>
        <v/>
      </c>
    </row>
    <row r="272">
      <c r="A272" s="21" t="n"/>
      <c r="B272" s="42" t="n"/>
      <c r="C272" s="23" t="n"/>
      <c r="D272" s="21" t="n"/>
      <c r="E272" s="21" t="n"/>
      <c r="F272" s="21" t="n"/>
      <c r="G272" s="21" t="n"/>
      <c r="H272" s="21" t="n"/>
      <c r="I272" s="21" t="n"/>
      <c r="J272" s="21" t="n"/>
      <c r="K272" s="24" t="n"/>
      <c r="L272" s="24" t="n"/>
      <c r="M272" s="21" t="n"/>
      <c r="N272" s="21" t="n"/>
      <c r="O272" s="42" t="n"/>
      <c r="P272" s="23" t="n"/>
      <c r="Q272" s="21" t="n"/>
      <c r="R272" s="21" t="n"/>
      <c r="S272" s="21" t="n"/>
      <c r="T272" s="43" t="n"/>
      <c r="U272" s="24" t="n"/>
      <c r="V272" s="42" t="n"/>
      <c r="W272" s="23" t="n"/>
      <c r="X272" s="26">
        <f>IF(A272="","",MAX(0,24*(IF(ISNUMBER(V272),V272+IF(ISNUMBER(W272),W272,0),NOW())-(IF(ISNUMBER(B272),B272,TODAY())+IF(ISNUMBER(C272),C272,0)))))</f>
        <v/>
      </c>
      <c r="Y272" s="27">
        <f>IF(A272="","",IF(Q272="Closed","Closed",IF(AND(ISNUMBER(O272),NOW()&gt;O272+IF(ISNUMBER(P272),P272,0)),"Overdue",IF(AND(NOT(ISNUMBER(O272)),X272&gt;'Lists and Settings'!$B$7),"Overdue","On Track"))))</f>
        <v/>
      </c>
      <c r="Z272" s="28">
        <f>IF(A272="","",IF(NOT(ISNUMBER(B272)),"Missing date opened",IF(D272="","Missing shift",IF(K272="","Missing description",IF(M272="","Missing assigned department",IF(AND(Q272="Closed",U272=""),"Closed without resolution",IF(AND(Q272="Closed",NOT(ISNUMBER(V272))),"Closed without close date",IF(AND(ISNUMBER(V272),ISNUMBER(B272),V272&lt;B272),"Close date before open date",IF(AND(S272="Yes",N272=""),"Handoff needs assignment",IF(AND(R272="Yes",Q272&lt;&gt;"Closed",NOT(ISNUMBER(O272))),"Guest follow-up needs due date","OK"))))))))))</f>
        <v/>
      </c>
    </row>
    <row r="273">
      <c r="A273" s="21" t="n"/>
      <c r="B273" s="42" t="n"/>
      <c r="C273" s="23" t="n"/>
      <c r="D273" s="21" t="n"/>
      <c r="E273" s="21" t="n"/>
      <c r="F273" s="21" t="n"/>
      <c r="G273" s="21" t="n"/>
      <c r="H273" s="21" t="n"/>
      <c r="I273" s="21" t="n"/>
      <c r="J273" s="21" t="n"/>
      <c r="K273" s="24" t="n"/>
      <c r="L273" s="24" t="n"/>
      <c r="M273" s="21" t="n"/>
      <c r="N273" s="21" t="n"/>
      <c r="O273" s="42" t="n"/>
      <c r="P273" s="23" t="n"/>
      <c r="Q273" s="21" t="n"/>
      <c r="R273" s="21" t="n"/>
      <c r="S273" s="21" t="n"/>
      <c r="T273" s="43" t="n"/>
      <c r="U273" s="24" t="n"/>
      <c r="V273" s="42" t="n"/>
      <c r="W273" s="23" t="n"/>
      <c r="X273" s="26">
        <f>IF(A273="","",MAX(0,24*(IF(ISNUMBER(V273),V273+IF(ISNUMBER(W273),W273,0),NOW())-(IF(ISNUMBER(B273),B273,TODAY())+IF(ISNUMBER(C273),C273,0)))))</f>
        <v/>
      </c>
      <c r="Y273" s="27">
        <f>IF(A273="","",IF(Q273="Closed","Closed",IF(AND(ISNUMBER(O273),NOW()&gt;O273+IF(ISNUMBER(P273),P273,0)),"Overdue",IF(AND(NOT(ISNUMBER(O273)),X273&gt;'Lists and Settings'!$B$7),"Overdue","On Track"))))</f>
        <v/>
      </c>
      <c r="Z273" s="28">
        <f>IF(A273="","",IF(NOT(ISNUMBER(B273)),"Missing date opened",IF(D273="","Missing shift",IF(K273="","Missing description",IF(M273="","Missing assigned department",IF(AND(Q273="Closed",U273=""),"Closed without resolution",IF(AND(Q273="Closed",NOT(ISNUMBER(V273))),"Closed without close date",IF(AND(ISNUMBER(V273),ISNUMBER(B273),V273&lt;B273),"Close date before open date",IF(AND(S273="Yes",N273=""),"Handoff needs assignment",IF(AND(R273="Yes",Q273&lt;&gt;"Closed",NOT(ISNUMBER(O273))),"Guest follow-up needs due date","OK"))))))))))</f>
        <v/>
      </c>
    </row>
    <row r="274">
      <c r="A274" s="21" t="n"/>
      <c r="B274" s="42" t="n"/>
      <c r="C274" s="23" t="n"/>
      <c r="D274" s="21" t="n"/>
      <c r="E274" s="21" t="n"/>
      <c r="F274" s="21" t="n"/>
      <c r="G274" s="21" t="n"/>
      <c r="H274" s="21" t="n"/>
      <c r="I274" s="21" t="n"/>
      <c r="J274" s="21" t="n"/>
      <c r="K274" s="24" t="n"/>
      <c r="L274" s="24" t="n"/>
      <c r="M274" s="21" t="n"/>
      <c r="N274" s="21" t="n"/>
      <c r="O274" s="42" t="n"/>
      <c r="P274" s="23" t="n"/>
      <c r="Q274" s="21" t="n"/>
      <c r="R274" s="21" t="n"/>
      <c r="S274" s="21" t="n"/>
      <c r="T274" s="43" t="n"/>
      <c r="U274" s="24" t="n"/>
      <c r="V274" s="42" t="n"/>
      <c r="W274" s="23" t="n"/>
      <c r="X274" s="26">
        <f>IF(A274="","",MAX(0,24*(IF(ISNUMBER(V274),V274+IF(ISNUMBER(W274),W274,0),NOW())-(IF(ISNUMBER(B274),B274,TODAY())+IF(ISNUMBER(C274),C274,0)))))</f>
        <v/>
      </c>
      <c r="Y274" s="27">
        <f>IF(A274="","",IF(Q274="Closed","Closed",IF(AND(ISNUMBER(O274),NOW()&gt;O274+IF(ISNUMBER(P274),P274,0)),"Overdue",IF(AND(NOT(ISNUMBER(O274)),X274&gt;'Lists and Settings'!$B$7),"Overdue","On Track"))))</f>
        <v/>
      </c>
      <c r="Z274" s="28">
        <f>IF(A274="","",IF(NOT(ISNUMBER(B274)),"Missing date opened",IF(D274="","Missing shift",IF(K274="","Missing description",IF(M274="","Missing assigned department",IF(AND(Q274="Closed",U274=""),"Closed without resolution",IF(AND(Q274="Closed",NOT(ISNUMBER(V274))),"Closed without close date",IF(AND(ISNUMBER(V274),ISNUMBER(B274),V274&lt;B274),"Close date before open date",IF(AND(S274="Yes",N274=""),"Handoff needs assignment",IF(AND(R274="Yes",Q274&lt;&gt;"Closed",NOT(ISNUMBER(O274))),"Guest follow-up needs due date","OK"))))))))))</f>
        <v/>
      </c>
    </row>
    <row r="275">
      <c r="A275" s="21" t="n"/>
      <c r="B275" s="42" t="n"/>
      <c r="C275" s="23" t="n"/>
      <c r="D275" s="21" t="n"/>
      <c r="E275" s="21" t="n"/>
      <c r="F275" s="21" t="n"/>
      <c r="G275" s="21" t="n"/>
      <c r="H275" s="21" t="n"/>
      <c r="I275" s="21" t="n"/>
      <c r="J275" s="21" t="n"/>
      <c r="K275" s="24" t="n"/>
      <c r="L275" s="24" t="n"/>
      <c r="M275" s="21" t="n"/>
      <c r="N275" s="21" t="n"/>
      <c r="O275" s="42" t="n"/>
      <c r="P275" s="23" t="n"/>
      <c r="Q275" s="21" t="n"/>
      <c r="R275" s="21" t="n"/>
      <c r="S275" s="21" t="n"/>
      <c r="T275" s="43" t="n"/>
      <c r="U275" s="24" t="n"/>
      <c r="V275" s="42" t="n"/>
      <c r="W275" s="23" t="n"/>
      <c r="X275" s="26">
        <f>IF(A275="","",MAX(0,24*(IF(ISNUMBER(V275),V275+IF(ISNUMBER(W275),W275,0),NOW())-(IF(ISNUMBER(B275),B275,TODAY())+IF(ISNUMBER(C275),C275,0)))))</f>
        <v/>
      </c>
      <c r="Y275" s="27">
        <f>IF(A275="","",IF(Q275="Closed","Closed",IF(AND(ISNUMBER(O275),NOW()&gt;O275+IF(ISNUMBER(P275),P275,0)),"Overdue",IF(AND(NOT(ISNUMBER(O275)),X275&gt;'Lists and Settings'!$B$7),"Overdue","On Track"))))</f>
        <v/>
      </c>
      <c r="Z275" s="28">
        <f>IF(A275="","",IF(NOT(ISNUMBER(B275)),"Missing date opened",IF(D275="","Missing shift",IF(K275="","Missing description",IF(M275="","Missing assigned department",IF(AND(Q275="Closed",U275=""),"Closed without resolution",IF(AND(Q275="Closed",NOT(ISNUMBER(V275))),"Closed without close date",IF(AND(ISNUMBER(V275),ISNUMBER(B275),V275&lt;B275),"Close date before open date",IF(AND(S275="Yes",N275=""),"Handoff needs assignment",IF(AND(R275="Yes",Q275&lt;&gt;"Closed",NOT(ISNUMBER(O275))),"Guest follow-up needs due date","OK"))))))))))</f>
        <v/>
      </c>
    </row>
    <row r="276">
      <c r="A276" s="21" t="n"/>
      <c r="B276" s="42" t="n"/>
      <c r="C276" s="23" t="n"/>
      <c r="D276" s="21" t="n"/>
      <c r="E276" s="21" t="n"/>
      <c r="F276" s="21" t="n"/>
      <c r="G276" s="21" t="n"/>
      <c r="H276" s="21" t="n"/>
      <c r="I276" s="21" t="n"/>
      <c r="J276" s="21" t="n"/>
      <c r="K276" s="24" t="n"/>
      <c r="L276" s="24" t="n"/>
      <c r="M276" s="21" t="n"/>
      <c r="N276" s="21" t="n"/>
      <c r="O276" s="42" t="n"/>
      <c r="P276" s="23" t="n"/>
      <c r="Q276" s="21" t="n"/>
      <c r="R276" s="21" t="n"/>
      <c r="S276" s="21" t="n"/>
      <c r="T276" s="43" t="n"/>
      <c r="U276" s="24" t="n"/>
      <c r="V276" s="42" t="n"/>
      <c r="W276" s="23" t="n"/>
      <c r="X276" s="26">
        <f>IF(A276="","",MAX(0,24*(IF(ISNUMBER(V276),V276+IF(ISNUMBER(W276),W276,0),NOW())-(IF(ISNUMBER(B276),B276,TODAY())+IF(ISNUMBER(C276),C276,0)))))</f>
        <v/>
      </c>
      <c r="Y276" s="27">
        <f>IF(A276="","",IF(Q276="Closed","Closed",IF(AND(ISNUMBER(O276),NOW()&gt;O276+IF(ISNUMBER(P276),P276,0)),"Overdue",IF(AND(NOT(ISNUMBER(O276)),X276&gt;'Lists and Settings'!$B$7),"Overdue","On Track"))))</f>
        <v/>
      </c>
      <c r="Z276" s="28">
        <f>IF(A276="","",IF(NOT(ISNUMBER(B276)),"Missing date opened",IF(D276="","Missing shift",IF(K276="","Missing description",IF(M276="","Missing assigned department",IF(AND(Q276="Closed",U276=""),"Closed without resolution",IF(AND(Q276="Closed",NOT(ISNUMBER(V276))),"Closed without close date",IF(AND(ISNUMBER(V276),ISNUMBER(B276),V276&lt;B276),"Close date before open date",IF(AND(S276="Yes",N276=""),"Handoff needs assignment",IF(AND(R276="Yes",Q276&lt;&gt;"Closed",NOT(ISNUMBER(O276))),"Guest follow-up needs due date","OK"))))))))))</f>
        <v/>
      </c>
    </row>
    <row r="277">
      <c r="A277" s="21" t="n"/>
      <c r="B277" s="42" t="n"/>
      <c r="C277" s="23" t="n"/>
      <c r="D277" s="21" t="n"/>
      <c r="E277" s="21" t="n"/>
      <c r="F277" s="21" t="n"/>
      <c r="G277" s="21" t="n"/>
      <c r="H277" s="21" t="n"/>
      <c r="I277" s="21" t="n"/>
      <c r="J277" s="21" t="n"/>
      <c r="K277" s="24" t="n"/>
      <c r="L277" s="24" t="n"/>
      <c r="M277" s="21" t="n"/>
      <c r="N277" s="21" t="n"/>
      <c r="O277" s="42" t="n"/>
      <c r="P277" s="23" t="n"/>
      <c r="Q277" s="21" t="n"/>
      <c r="R277" s="21" t="n"/>
      <c r="S277" s="21" t="n"/>
      <c r="T277" s="43" t="n"/>
      <c r="U277" s="24" t="n"/>
      <c r="V277" s="42" t="n"/>
      <c r="W277" s="23" t="n"/>
      <c r="X277" s="26">
        <f>IF(A277="","",MAX(0,24*(IF(ISNUMBER(V277),V277+IF(ISNUMBER(W277),W277,0),NOW())-(IF(ISNUMBER(B277),B277,TODAY())+IF(ISNUMBER(C277),C277,0)))))</f>
        <v/>
      </c>
      <c r="Y277" s="27">
        <f>IF(A277="","",IF(Q277="Closed","Closed",IF(AND(ISNUMBER(O277),NOW()&gt;O277+IF(ISNUMBER(P277),P277,0)),"Overdue",IF(AND(NOT(ISNUMBER(O277)),X277&gt;'Lists and Settings'!$B$7),"Overdue","On Track"))))</f>
        <v/>
      </c>
      <c r="Z277" s="28">
        <f>IF(A277="","",IF(NOT(ISNUMBER(B277)),"Missing date opened",IF(D277="","Missing shift",IF(K277="","Missing description",IF(M277="","Missing assigned department",IF(AND(Q277="Closed",U277=""),"Closed without resolution",IF(AND(Q277="Closed",NOT(ISNUMBER(V277))),"Closed without close date",IF(AND(ISNUMBER(V277),ISNUMBER(B277),V277&lt;B277),"Close date before open date",IF(AND(S277="Yes",N277=""),"Handoff needs assignment",IF(AND(R277="Yes",Q277&lt;&gt;"Closed",NOT(ISNUMBER(O277))),"Guest follow-up needs due date","OK"))))))))))</f>
        <v/>
      </c>
    </row>
    <row r="278">
      <c r="A278" s="21" t="n"/>
      <c r="B278" s="42" t="n"/>
      <c r="C278" s="23" t="n"/>
      <c r="D278" s="21" t="n"/>
      <c r="E278" s="21" t="n"/>
      <c r="F278" s="21" t="n"/>
      <c r="G278" s="21" t="n"/>
      <c r="H278" s="21" t="n"/>
      <c r="I278" s="21" t="n"/>
      <c r="J278" s="21" t="n"/>
      <c r="K278" s="24" t="n"/>
      <c r="L278" s="24" t="n"/>
      <c r="M278" s="21" t="n"/>
      <c r="N278" s="21" t="n"/>
      <c r="O278" s="42" t="n"/>
      <c r="P278" s="23" t="n"/>
      <c r="Q278" s="21" t="n"/>
      <c r="R278" s="21" t="n"/>
      <c r="S278" s="21" t="n"/>
      <c r="T278" s="43" t="n"/>
      <c r="U278" s="24" t="n"/>
      <c r="V278" s="42" t="n"/>
      <c r="W278" s="23" t="n"/>
      <c r="X278" s="26">
        <f>IF(A278="","",MAX(0,24*(IF(ISNUMBER(V278),V278+IF(ISNUMBER(W278),W278,0),NOW())-(IF(ISNUMBER(B278),B278,TODAY())+IF(ISNUMBER(C278),C278,0)))))</f>
        <v/>
      </c>
      <c r="Y278" s="27">
        <f>IF(A278="","",IF(Q278="Closed","Closed",IF(AND(ISNUMBER(O278),NOW()&gt;O278+IF(ISNUMBER(P278),P278,0)),"Overdue",IF(AND(NOT(ISNUMBER(O278)),X278&gt;'Lists and Settings'!$B$7),"Overdue","On Track"))))</f>
        <v/>
      </c>
      <c r="Z278" s="28">
        <f>IF(A278="","",IF(NOT(ISNUMBER(B278)),"Missing date opened",IF(D278="","Missing shift",IF(K278="","Missing description",IF(M278="","Missing assigned department",IF(AND(Q278="Closed",U278=""),"Closed without resolution",IF(AND(Q278="Closed",NOT(ISNUMBER(V278))),"Closed without close date",IF(AND(ISNUMBER(V278),ISNUMBER(B278),V278&lt;B278),"Close date before open date",IF(AND(S278="Yes",N278=""),"Handoff needs assignment",IF(AND(R278="Yes",Q278&lt;&gt;"Closed",NOT(ISNUMBER(O278))),"Guest follow-up needs due date","OK"))))))))))</f>
        <v/>
      </c>
    </row>
    <row r="279">
      <c r="A279" s="21" t="n"/>
      <c r="B279" s="42" t="n"/>
      <c r="C279" s="23" t="n"/>
      <c r="D279" s="21" t="n"/>
      <c r="E279" s="21" t="n"/>
      <c r="F279" s="21" t="n"/>
      <c r="G279" s="21" t="n"/>
      <c r="H279" s="21" t="n"/>
      <c r="I279" s="21" t="n"/>
      <c r="J279" s="21" t="n"/>
      <c r="K279" s="24" t="n"/>
      <c r="L279" s="24" t="n"/>
      <c r="M279" s="21" t="n"/>
      <c r="N279" s="21" t="n"/>
      <c r="O279" s="42" t="n"/>
      <c r="P279" s="23" t="n"/>
      <c r="Q279" s="21" t="n"/>
      <c r="R279" s="21" t="n"/>
      <c r="S279" s="21" t="n"/>
      <c r="T279" s="43" t="n"/>
      <c r="U279" s="24" t="n"/>
      <c r="V279" s="42" t="n"/>
      <c r="W279" s="23" t="n"/>
      <c r="X279" s="26">
        <f>IF(A279="","",MAX(0,24*(IF(ISNUMBER(V279),V279+IF(ISNUMBER(W279),W279,0),NOW())-(IF(ISNUMBER(B279),B279,TODAY())+IF(ISNUMBER(C279),C279,0)))))</f>
        <v/>
      </c>
      <c r="Y279" s="27">
        <f>IF(A279="","",IF(Q279="Closed","Closed",IF(AND(ISNUMBER(O279),NOW()&gt;O279+IF(ISNUMBER(P279),P279,0)),"Overdue",IF(AND(NOT(ISNUMBER(O279)),X279&gt;'Lists and Settings'!$B$7),"Overdue","On Track"))))</f>
        <v/>
      </c>
      <c r="Z279" s="28">
        <f>IF(A279="","",IF(NOT(ISNUMBER(B279)),"Missing date opened",IF(D279="","Missing shift",IF(K279="","Missing description",IF(M279="","Missing assigned department",IF(AND(Q279="Closed",U279=""),"Closed without resolution",IF(AND(Q279="Closed",NOT(ISNUMBER(V279))),"Closed without close date",IF(AND(ISNUMBER(V279),ISNUMBER(B279),V279&lt;B279),"Close date before open date",IF(AND(S279="Yes",N279=""),"Handoff needs assignment",IF(AND(R279="Yes",Q279&lt;&gt;"Closed",NOT(ISNUMBER(O279))),"Guest follow-up needs due date","OK"))))))))))</f>
        <v/>
      </c>
    </row>
    <row r="280">
      <c r="A280" s="21" t="n"/>
      <c r="B280" s="42" t="n"/>
      <c r="C280" s="23" t="n"/>
      <c r="D280" s="21" t="n"/>
      <c r="E280" s="21" t="n"/>
      <c r="F280" s="21" t="n"/>
      <c r="G280" s="21" t="n"/>
      <c r="H280" s="21" t="n"/>
      <c r="I280" s="21" t="n"/>
      <c r="J280" s="21" t="n"/>
      <c r="K280" s="24" t="n"/>
      <c r="L280" s="24" t="n"/>
      <c r="M280" s="21" t="n"/>
      <c r="N280" s="21" t="n"/>
      <c r="O280" s="42" t="n"/>
      <c r="P280" s="23" t="n"/>
      <c r="Q280" s="21" t="n"/>
      <c r="R280" s="21" t="n"/>
      <c r="S280" s="21" t="n"/>
      <c r="T280" s="43" t="n"/>
      <c r="U280" s="24" t="n"/>
      <c r="V280" s="42" t="n"/>
      <c r="W280" s="23" t="n"/>
      <c r="X280" s="26">
        <f>IF(A280="","",MAX(0,24*(IF(ISNUMBER(V280),V280+IF(ISNUMBER(W280),W280,0),NOW())-(IF(ISNUMBER(B280),B280,TODAY())+IF(ISNUMBER(C280),C280,0)))))</f>
        <v/>
      </c>
      <c r="Y280" s="27">
        <f>IF(A280="","",IF(Q280="Closed","Closed",IF(AND(ISNUMBER(O280),NOW()&gt;O280+IF(ISNUMBER(P280),P280,0)),"Overdue",IF(AND(NOT(ISNUMBER(O280)),X280&gt;'Lists and Settings'!$B$7),"Overdue","On Track"))))</f>
        <v/>
      </c>
      <c r="Z280" s="28">
        <f>IF(A280="","",IF(NOT(ISNUMBER(B280)),"Missing date opened",IF(D280="","Missing shift",IF(K280="","Missing description",IF(M280="","Missing assigned department",IF(AND(Q280="Closed",U280=""),"Closed without resolution",IF(AND(Q280="Closed",NOT(ISNUMBER(V280))),"Closed without close date",IF(AND(ISNUMBER(V280),ISNUMBER(B280),V280&lt;B280),"Close date before open date",IF(AND(S280="Yes",N280=""),"Handoff needs assignment",IF(AND(R280="Yes",Q280&lt;&gt;"Closed",NOT(ISNUMBER(O280))),"Guest follow-up needs due date","OK"))))))))))</f>
        <v/>
      </c>
    </row>
    <row r="281">
      <c r="A281" s="21" t="n"/>
      <c r="B281" s="42" t="n"/>
      <c r="C281" s="23" t="n"/>
      <c r="D281" s="21" t="n"/>
      <c r="E281" s="21" t="n"/>
      <c r="F281" s="21" t="n"/>
      <c r="G281" s="21" t="n"/>
      <c r="H281" s="21" t="n"/>
      <c r="I281" s="21" t="n"/>
      <c r="J281" s="21" t="n"/>
      <c r="K281" s="24" t="n"/>
      <c r="L281" s="24" t="n"/>
      <c r="M281" s="21" t="n"/>
      <c r="N281" s="21" t="n"/>
      <c r="O281" s="42" t="n"/>
      <c r="P281" s="23" t="n"/>
      <c r="Q281" s="21" t="n"/>
      <c r="R281" s="21" t="n"/>
      <c r="S281" s="21" t="n"/>
      <c r="T281" s="43" t="n"/>
      <c r="U281" s="24" t="n"/>
      <c r="V281" s="42" t="n"/>
      <c r="W281" s="23" t="n"/>
      <c r="X281" s="26">
        <f>IF(A281="","",MAX(0,24*(IF(ISNUMBER(V281),V281+IF(ISNUMBER(W281),W281,0),NOW())-(IF(ISNUMBER(B281),B281,TODAY())+IF(ISNUMBER(C281),C281,0)))))</f>
        <v/>
      </c>
      <c r="Y281" s="27">
        <f>IF(A281="","",IF(Q281="Closed","Closed",IF(AND(ISNUMBER(O281),NOW()&gt;O281+IF(ISNUMBER(P281),P281,0)),"Overdue",IF(AND(NOT(ISNUMBER(O281)),X281&gt;'Lists and Settings'!$B$7),"Overdue","On Track"))))</f>
        <v/>
      </c>
      <c r="Z281" s="28">
        <f>IF(A281="","",IF(NOT(ISNUMBER(B281)),"Missing date opened",IF(D281="","Missing shift",IF(K281="","Missing description",IF(M281="","Missing assigned department",IF(AND(Q281="Closed",U281=""),"Closed without resolution",IF(AND(Q281="Closed",NOT(ISNUMBER(V281))),"Closed without close date",IF(AND(ISNUMBER(V281),ISNUMBER(B281),V281&lt;B281),"Close date before open date",IF(AND(S281="Yes",N281=""),"Handoff needs assignment",IF(AND(R281="Yes",Q281&lt;&gt;"Closed",NOT(ISNUMBER(O281))),"Guest follow-up needs due date","OK"))))))))))</f>
        <v/>
      </c>
    </row>
    <row r="282">
      <c r="A282" s="21" t="n"/>
      <c r="B282" s="42" t="n"/>
      <c r="C282" s="23" t="n"/>
      <c r="D282" s="21" t="n"/>
      <c r="E282" s="21" t="n"/>
      <c r="F282" s="21" t="n"/>
      <c r="G282" s="21" t="n"/>
      <c r="H282" s="21" t="n"/>
      <c r="I282" s="21" t="n"/>
      <c r="J282" s="21" t="n"/>
      <c r="K282" s="24" t="n"/>
      <c r="L282" s="24" t="n"/>
      <c r="M282" s="21" t="n"/>
      <c r="N282" s="21" t="n"/>
      <c r="O282" s="42" t="n"/>
      <c r="P282" s="23" t="n"/>
      <c r="Q282" s="21" t="n"/>
      <c r="R282" s="21" t="n"/>
      <c r="S282" s="21" t="n"/>
      <c r="T282" s="43" t="n"/>
      <c r="U282" s="24" t="n"/>
      <c r="V282" s="42" t="n"/>
      <c r="W282" s="23" t="n"/>
      <c r="X282" s="26">
        <f>IF(A282="","",MAX(0,24*(IF(ISNUMBER(V282),V282+IF(ISNUMBER(W282),W282,0),NOW())-(IF(ISNUMBER(B282),B282,TODAY())+IF(ISNUMBER(C282),C282,0)))))</f>
        <v/>
      </c>
      <c r="Y282" s="27">
        <f>IF(A282="","",IF(Q282="Closed","Closed",IF(AND(ISNUMBER(O282),NOW()&gt;O282+IF(ISNUMBER(P282),P282,0)),"Overdue",IF(AND(NOT(ISNUMBER(O282)),X282&gt;'Lists and Settings'!$B$7),"Overdue","On Track"))))</f>
        <v/>
      </c>
      <c r="Z282" s="28">
        <f>IF(A282="","",IF(NOT(ISNUMBER(B282)),"Missing date opened",IF(D282="","Missing shift",IF(K282="","Missing description",IF(M282="","Missing assigned department",IF(AND(Q282="Closed",U282=""),"Closed without resolution",IF(AND(Q282="Closed",NOT(ISNUMBER(V282))),"Closed without close date",IF(AND(ISNUMBER(V282),ISNUMBER(B282),V282&lt;B282),"Close date before open date",IF(AND(S282="Yes",N282=""),"Handoff needs assignment",IF(AND(R282="Yes",Q282&lt;&gt;"Closed",NOT(ISNUMBER(O282))),"Guest follow-up needs due date","OK"))))))))))</f>
        <v/>
      </c>
    </row>
    <row r="283">
      <c r="A283" s="21" t="n"/>
      <c r="B283" s="42" t="n"/>
      <c r="C283" s="23" t="n"/>
      <c r="D283" s="21" t="n"/>
      <c r="E283" s="21" t="n"/>
      <c r="F283" s="21" t="n"/>
      <c r="G283" s="21" t="n"/>
      <c r="H283" s="21" t="n"/>
      <c r="I283" s="21" t="n"/>
      <c r="J283" s="21" t="n"/>
      <c r="K283" s="24" t="n"/>
      <c r="L283" s="24" t="n"/>
      <c r="M283" s="21" t="n"/>
      <c r="N283" s="21" t="n"/>
      <c r="O283" s="42" t="n"/>
      <c r="P283" s="23" t="n"/>
      <c r="Q283" s="21" t="n"/>
      <c r="R283" s="21" t="n"/>
      <c r="S283" s="21" t="n"/>
      <c r="T283" s="43" t="n"/>
      <c r="U283" s="24" t="n"/>
      <c r="V283" s="42" t="n"/>
      <c r="W283" s="23" t="n"/>
      <c r="X283" s="26">
        <f>IF(A283="","",MAX(0,24*(IF(ISNUMBER(V283),V283+IF(ISNUMBER(W283),W283,0),NOW())-(IF(ISNUMBER(B283),B283,TODAY())+IF(ISNUMBER(C283),C283,0)))))</f>
        <v/>
      </c>
      <c r="Y283" s="27">
        <f>IF(A283="","",IF(Q283="Closed","Closed",IF(AND(ISNUMBER(O283),NOW()&gt;O283+IF(ISNUMBER(P283),P283,0)),"Overdue",IF(AND(NOT(ISNUMBER(O283)),X283&gt;'Lists and Settings'!$B$7),"Overdue","On Track"))))</f>
        <v/>
      </c>
      <c r="Z283" s="28">
        <f>IF(A283="","",IF(NOT(ISNUMBER(B283)),"Missing date opened",IF(D283="","Missing shift",IF(K283="","Missing description",IF(M283="","Missing assigned department",IF(AND(Q283="Closed",U283=""),"Closed without resolution",IF(AND(Q283="Closed",NOT(ISNUMBER(V283))),"Closed without close date",IF(AND(ISNUMBER(V283),ISNUMBER(B283),V283&lt;B283),"Close date before open date",IF(AND(S283="Yes",N283=""),"Handoff needs assignment",IF(AND(R283="Yes",Q283&lt;&gt;"Closed",NOT(ISNUMBER(O283))),"Guest follow-up needs due date","OK"))))))))))</f>
        <v/>
      </c>
    </row>
    <row r="284">
      <c r="A284" s="21" t="n"/>
      <c r="B284" s="42" t="n"/>
      <c r="C284" s="23" t="n"/>
      <c r="D284" s="21" t="n"/>
      <c r="E284" s="21" t="n"/>
      <c r="F284" s="21" t="n"/>
      <c r="G284" s="21" t="n"/>
      <c r="H284" s="21" t="n"/>
      <c r="I284" s="21" t="n"/>
      <c r="J284" s="21" t="n"/>
      <c r="K284" s="24" t="n"/>
      <c r="L284" s="24" t="n"/>
      <c r="M284" s="21" t="n"/>
      <c r="N284" s="21" t="n"/>
      <c r="O284" s="42" t="n"/>
      <c r="P284" s="23" t="n"/>
      <c r="Q284" s="21" t="n"/>
      <c r="R284" s="21" t="n"/>
      <c r="S284" s="21" t="n"/>
      <c r="T284" s="43" t="n"/>
      <c r="U284" s="24" t="n"/>
      <c r="V284" s="42" t="n"/>
      <c r="W284" s="23" t="n"/>
      <c r="X284" s="26">
        <f>IF(A284="","",MAX(0,24*(IF(ISNUMBER(V284),V284+IF(ISNUMBER(W284),W284,0),NOW())-(IF(ISNUMBER(B284),B284,TODAY())+IF(ISNUMBER(C284),C284,0)))))</f>
        <v/>
      </c>
      <c r="Y284" s="27">
        <f>IF(A284="","",IF(Q284="Closed","Closed",IF(AND(ISNUMBER(O284),NOW()&gt;O284+IF(ISNUMBER(P284),P284,0)),"Overdue",IF(AND(NOT(ISNUMBER(O284)),X284&gt;'Lists and Settings'!$B$7),"Overdue","On Track"))))</f>
        <v/>
      </c>
      <c r="Z284" s="28">
        <f>IF(A284="","",IF(NOT(ISNUMBER(B284)),"Missing date opened",IF(D284="","Missing shift",IF(K284="","Missing description",IF(M284="","Missing assigned department",IF(AND(Q284="Closed",U284=""),"Closed without resolution",IF(AND(Q284="Closed",NOT(ISNUMBER(V284))),"Closed without close date",IF(AND(ISNUMBER(V284),ISNUMBER(B284),V284&lt;B284),"Close date before open date",IF(AND(S284="Yes",N284=""),"Handoff needs assignment",IF(AND(R284="Yes",Q284&lt;&gt;"Closed",NOT(ISNUMBER(O284))),"Guest follow-up needs due date","OK"))))))))))</f>
        <v/>
      </c>
    </row>
    <row r="285">
      <c r="A285" s="21" t="n"/>
      <c r="B285" s="42" t="n"/>
      <c r="C285" s="23" t="n"/>
      <c r="D285" s="21" t="n"/>
      <c r="E285" s="21" t="n"/>
      <c r="F285" s="21" t="n"/>
      <c r="G285" s="21" t="n"/>
      <c r="H285" s="21" t="n"/>
      <c r="I285" s="21" t="n"/>
      <c r="J285" s="21" t="n"/>
      <c r="K285" s="24" t="n"/>
      <c r="L285" s="24" t="n"/>
      <c r="M285" s="21" t="n"/>
      <c r="N285" s="21" t="n"/>
      <c r="O285" s="42" t="n"/>
      <c r="P285" s="23" t="n"/>
      <c r="Q285" s="21" t="n"/>
      <c r="R285" s="21" t="n"/>
      <c r="S285" s="21" t="n"/>
      <c r="T285" s="43" t="n"/>
      <c r="U285" s="24" t="n"/>
      <c r="V285" s="42" t="n"/>
      <c r="W285" s="23" t="n"/>
      <c r="X285" s="26">
        <f>IF(A285="","",MAX(0,24*(IF(ISNUMBER(V285),V285+IF(ISNUMBER(W285),W285,0),NOW())-(IF(ISNUMBER(B285),B285,TODAY())+IF(ISNUMBER(C285),C285,0)))))</f>
        <v/>
      </c>
      <c r="Y285" s="27">
        <f>IF(A285="","",IF(Q285="Closed","Closed",IF(AND(ISNUMBER(O285),NOW()&gt;O285+IF(ISNUMBER(P285),P285,0)),"Overdue",IF(AND(NOT(ISNUMBER(O285)),X285&gt;'Lists and Settings'!$B$7),"Overdue","On Track"))))</f>
        <v/>
      </c>
      <c r="Z285" s="28">
        <f>IF(A285="","",IF(NOT(ISNUMBER(B285)),"Missing date opened",IF(D285="","Missing shift",IF(K285="","Missing description",IF(M285="","Missing assigned department",IF(AND(Q285="Closed",U285=""),"Closed without resolution",IF(AND(Q285="Closed",NOT(ISNUMBER(V285))),"Closed without close date",IF(AND(ISNUMBER(V285),ISNUMBER(B285),V285&lt;B285),"Close date before open date",IF(AND(S285="Yes",N285=""),"Handoff needs assignment",IF(AND(R285="Yes",Q285&lt;&gt;"Closed",NOT(ISNUMBER(O285))),"Guest follow-up needs due date","OK"))))))))))</f>
        <v/>
      </c>
    </row>
    <row r="286">
      <c r="A286" s="21" t="n"/>
      <c r="B286" s="42" t="n"/>
      <c r="C286" s="23" t="n"/>
      <c r="D286" s="21" t="n"/>
      <c r="E286" s="21" t="n"/>
      <c r="F286" s="21" t="n"/>
      <c r="G286" s="21" t="n"/>
      <c r="H286" s="21" t="n"/>
      <c r="I286" s="21" t="n"/>
      <c r="J286" s="21" t="n"/>
      <c r="K286" s="24" t="n"/>
      <c r="L286" s="24" t="n"/>
      <c r="M286" s="21" t="n"/>
      <c r="N286" s="21" t="n"/>
      <c r="O286" s="42" t="n"/>
      <c r="P286" s="23" t="n"/>
      <c r="Q286" s="21" t="n"/>
      <c r="R286" s="21" t="n"/>
      <c r="S286" s="21" t="n"/>
      <c r="T286" s="43" t="n"/>
      <c r="U286" s="24" t="n"/>
      <c r="V286" s="42" t="n"/>
      <c r="W286" s="23" t="n"/>
      <c r="X286" s="26">
        <f>IF(A286="","",MAX(0,24*(IF(ISNUMBER(V286),V286+IF(ISNUMBER(W286),W286,0),NOW())-(IF(ISNUMBER(B286),B286,TODAY())+IF(ISNUMBER(C286),C286,0)))))</f>
        <v/>
      </c>
      <c r="Y286" s="27">
        <f>IF(A286="","",IF(Q286="Closed","Closed",IF(AND(ISNUMBER(O286),NOW()&gt;O286+IF(ISNUMBER(P286),P286,0)),"Overdue",IF(AND(NOT(ISNUMBER(O286)),X286&gt;'Lists and Settings'!$B$7),"Overdue","On Track"))))</f>
        <v/>
      </c>
      <c r="Z286" s="28">
        <f>IF(A286="","",IF(NOT(ISNUMBER(B286)),"Missing date opened",IF(D286="","Missing shift",IF(K286="","Missing description",IF(M286="","Missing assigned department",IF(AND(Q286="Closed",U286=""),"Closed without resolution",IF(AND(Q286="Closed",NOT(ISNUMBER(V286))),"Closed without close date",IF(AND(ISNUMBER(V286),ISNUMBER(B286),V286&lt;B286),"Close date before open date",IF(AND(S286="Yes",N286=""),"Handoff needs assignment",IF(AND(R286="Yes",Q286&lt;&gt;"Closed",NOT(ISNUMBER(O286))),"Guest follow-up needs due date","OK"))))))))))</f>
        <v/>
      </c>
    </row>
    <row r="287">
      <c r="A287" s="21" t="n"/>
      <c r="B287" s="42" t="n"/>
      <c r="C287" s="23" t="n"/>
      <c r="D287" s="21" t="n"/>
      <c r="E287" s="21" t="n"/>
      <c r="F287" s="21" t="n"/>
      <c r="G287" s="21" t="n"/>
      <c r="H287" s="21" t="n"/>
      <c r="I287" s="21" t="n"/>
      <c r="J287" s="21" t="n"/>
      <c r="K287" s="24" t="n"/>
      <c r="L287" s="24" t="n"/>
      <c r="M287" s="21" t="n"/>
      <c r="N287" s="21" t="n"/>
      <c r="O287" s="42" t="n"/>
      <c r="P287" s="23" t="n"/>
      <c r="Q287" s="21" t="n"/>
      <c r="R287" s="21" t="n"/>
      <c r="S287" s="21" t="n"/>
      <c r="T287" s="43" t="n"/>
      <c r="U287" s="24" t="n"/>
      <c r="V287" s="42" t="n"/>
      <c r="W287" s="23" t="n"/>
      <c r="X287" s="26">
        <f>IF(A287="","",MAX(0,24*(IF(ISNUMBER(V287),V287+IF(ISNUMBER(W287),W287,0),NOW())-(IF(ISNUMBER(B287),B287,TODAY())+IF(ISNUMBER(C287),C287,0)))))</f>
        <v/>
      </c>
      <c r="Y287" s="27">
        <f>IF(A287="","",IF(Q287="Closed","Closed",IF(AND(ISNUMBER(O287),NOW()&gt;O287+IF(ISNUMBER(P287),P287,0)),"Overdue",IF(AND(NOT(ISNUMBER(O287)),X287&gt;'Lists and Settings'!$B$7),"Overdue","On Track"))))</f>
        <v/>
      </c>
      <c r="Z287" s="28">
        <f>IF(A287="","",IF(NOT(ISNUMBER(B287)),"Missing date opened",IF(D287="","Missing shift",IF(K287="","Missing description",IF(M287="","Missing assigned department",IF(AND(Q287="Closed",U287=""),"Closed without resolution",IF(AND(Q287="Closed",NOT(ISNUMBER(V287))),"Closed without close date",IF(AND(ISNUMBER(V287),ISNUMBER(B287),V287&lt;B287),"Close date before open date",IF(AND(S287="Yes",N287=""),"Handoff needs assignment",IF(AND(R287="Yes",Q287&lt;&gt;"Closed",NOT(ISNUMBER(O287))),"Guest follow-up needs due date","OK"))))))))))</f>
        <v/>
      </c>
    </row>
    <row r="288">
      <c r="A288" s="21" t="n"/>
      <c r="B288" s="42" t="n"/>
      <c r="C288" s="23" t="n"/>
      <c r="D288" s="21" t="n"/>
      <c r="E288" s="21" t="n"/>
      <c r="F288" s="21" t="n"/>
      <c r="G288" s="21" t="n"/>
      <c r="H288" s="21" t="n"/>
      <c r="I288" s="21" t="n"/>
      <c r="J288" s="21" t="n"/>
      <c r="K288" s="24" t="n"/>
      <c r="L288" s="24" t="n"/>
      <c r="M288" s="21" t="n"/>
      <c r="N288" s="21" t="n"/>
      <c r="O288" s="42" t="n"/>
      <c r="P288" s="23" t="n"/>
      <c r="Q288" s="21" t="n"/>
      <c r="R288" s="21" t="n"/>
      <c r="S288" s="21" t="n"/>
      <c r="T288" s="43" t="n"/>
      <c r="U288" s="24" t="n"/>
      <c r="V288" s="42" t="n"/>
      <c r="W288" s="23" t="n"/>
      <c r="X288" s="26">
        <f>IF(A288="","",MAX(0,24*(IF(ISNUMBER(V288),V288+IF(ISNUMBER(W288),W288,0),NOW())-(IF(ISNUMBER(B288),B288,TODAY())+IF(ISNUMBER(C288),C288,0)))))</f>
        <v/>
      </c>
      <c r="Y288" s="27">
        <f>IF(A288="","",IF(Q288="Closed","Closed",IF(AND(ISNUMBER(O288),NOW()&gt;O288+IF(ISNUMBER(P288),P288,0)),"Overdue",IF(AND(NOT(ISNUMBER(O288)),X288&gt;'Lists and Settings'!$B$7),"Overdue","On Track"))))</f>
        <v/>
      </c>
      <c r="Z288" s="28">
        <f>IF(A288="","",IF(NOT(ISNUMBER(B288)),"Missing date opened",IF(D288="","Missing shift",IF(K288="","Missing description",IF(M288="","Missing assigned department",IF(AND(Q288="Closed",U288=""),"Closed without resolution",IF(AND(Q288="Closed",NOT(ISNUMBER(V288))),"Closed without close date",IF(AND(ISNUMBER(V288),ISNUMBER(B288),V288&lt;B288),"Close date before open date",IF(AND(S288="Yes",N288=""),"Handoff needs assignment",IF(AND(R288="Yes",Q288&lt;&gt;"Closed",NOT(ISNUMBER(O288))),"Guest follow-up needs due date","OK"))))))))))</f>
        <v/>
      </c>
    </row>
    <row r="289">
      <c r="A289" s="21" t="n"/>
      <c r="B289" s="42" t="n"/>
      <c r="C289" s="23" t="n"/>
      <c r="D289" s="21" t="n"/>
      <c r="E289" s="21" t="n"/>
      <c r="F289" s="21" t="n"/>
      <c r="G289" s="21" t="n"/>
      <c r="H289" s="21" t="n"/>
      <c r="I289" s="21" t="n"/>
      <c r="J289" s="21" t="n"/>
      <c r="K289" s="24" t="n"/>
      <c r="L289" s="24" t="n"/>
      <c r="M289" s="21" t="n"/>
      <c r="N289" s="21" t="n"/>
      <c r="O289" s="42" t="n"/>
      <c r="P289" s="23" t="n"/>
      <c r="Q289" s="21" t="n"/>
      <c r="R289" s="21" t="n"/>
      <c r="S289" s="21" t="n"/>
      <c r="T289" s="43" t="n"/>
      <c r="U289" s="24" t="n"/>
      <c r="V289" s="42" t="n"/>
      <c r="W289" s="23" t="n"/>
      <c r="X289" s="26">
        <f>IF(A289="","",MAX(0,24*(IF(ISNUMBER(V289),V289+IF(ISNUMBER(W289),W289,0),NOW())-(IF(ISNUMBER(B289),B289,TODAY())+IF(ISNUMBER(C289),C289,0)))))</f>
        <v/>
      </c>
      <c r="Y289" s="27">
        <f>IF(A289="","",IF(Q289="Closed","Closed",IF(AND(ISNUMBER(O289),NOW()&gt;O289+IF(ISNUMBER(P289),P289,0)),"Overdue",IF(AND(NOT(ISNUMBER(O289)),X289&gt;'Lists and Settings'!$B$7),"Overdue","On Track"))))</f>
        <v/>
      </c>
      <c r="Z289" s="28">
        <f>IF(A289="","",IF(NOT(ISNUMBER(B289)),"Missing date opened",IF(D289="","Missing shift",IF(K289="","Missing description",IF(M289="","Missing assigned department",IF(AND(Q289="Closed",U289=""),"Closed without resolution",IF(AND(Q289="Closed",NOT(ISNUMBER(V289))),"Closed without close date",IF(AND(ISNUMBER(V289),ISNUMBER(B289),V289&lt;B289),"Close date before open date",IF(AND(S289="Yes",N289=""),"Handoff needs assignment",IF(AND(R289="Yes",Q289&lt;&gt;"Closed",NOT(ISNUMBER(O289))),"Guest follow-up needs due date","OK"))))))))))</f>
        <v/>
      </c>
    </row>
    <row r="290">
      <c r="A290" s="21" t="n"/>
      <c r="B290" s="42" t="n"/>
      <c r="C290" s="23" t="n"/>
      <c r="D290" s="21" t="n"/>
      <c r="E290" s="21" t="n"/>
      <c r="F290" s="21" t="n"/>
      <c r="G290" s="21" t="n"/>
      <c r="H290" s="21" t="n"/>
      <c r="I290" s="21" t="n"/>
      <c r="J290" s="21" t="n"/>
      <c r="K290" s="24" t="n"/>
      <c r="L290" s="24" t="n"/>
      <c r="M290" s="21" t="n"/>
      <c r="N290" s="21" t="n"/>
      <c r="O290" s="42" t="n"/>
      <c r="P290" s="23" t="n"/>
      <c r="Q290" s="21" t="n"/>
      <c r="R290" s="21" t="n"/>
      <c r="S290" s="21" t="n"/>
      <c r="T290" s="43" t="n"/>
      <c r="U290" s="24" t="n"/>
      <c r="V290" s="42" t="n"/>
      <c r="W290" s="23" t="n"/>
      <c r="X290" s="26">
        <f>IF(A290="","",MAX(0,24*(IF(ISNUMBER(V290),V290+IF(ISNUMBER(W290),W290,0),NOW())-(IF(ISNUMBER(B290),B290,TODAY())+IF(ISNUMBER(C290),C290,0)))))</f>
        <v/>
      </c>
      <c r="Y290" s="27">
        <f>IF(A290="","",IF(Q290="Closed","Closed",IF(AND(ISNUMBER(O290),NOW()&gt;O290+IF(ISNUMBER(P290),P290,0)),"Overdue",IF(AND(NOT(ISNUMBER(O290)),X290&gt;'Lists and Settings'!$B$7),"Overdue","On Track"))))</f>
        <v/>
      </c>
      <c r="Z290" s="28">
        <f>IF(A290="","",IF(NOT(ISNUMBER(B290)),"Missing date opened",IF(D290="","Missing shift",IF(K290="","Missing description",IF(M290="","Missing assigned department",IF(AND(Q290="Closed",U290=""),"Closed without resolution",IF(AND(Q290="Closed",NOT(ISNUMBER(V290))),"Closed without close date",IF(AND(ISNUMBER(V290),ISNUMBER(B290),V290&lt;B290),"Close date before open date",IF(AND(S290="Yes",N290=""),"Handoff needs assignment",IF(AND(R290="Yes",Q290&lt;&gt;"Closed",NOT(ISNUMBER(O290))),"Guest follow-up needs due date","OK"))))))))))</f>
        <v/>
      </c>
    </row>
    <row r="291">
      <c r="A291" s="21" t="n"/>
      <c r="B291" s="42" t="n"/>
      <c r="C291" s="23" t="n"/>
      <c r="D291" s="21" t="n"/>
      <c r="E291" s="21" t="n"/>
      <c r="F291" s="21" t="n"/>
      <c r="G291" s="21" t="n"/>
      <c r="H291" s="21" t="n"/>
      <c r="I291" s="21" t="n"/>
      <c r="J291" s="21" t="n"/>
      <c r="K291" s="24" t="n"/>
      <c r="L291" s="24" t="n"/>
      <c r="M291" s="21" t="n"/>
      <c r="N291" s="21" t="n"/>
      <c r="O291" s="42" t="n"/>
      <c r="P291" s="23" t="n"/>
      <c r="Q291" s="21" t="n"/>
      <c r="R291" s="21" t="n"/>
      <c r="S291" s="21" t="n"/>
      <c r="T291" s="43" t="n"/>
      <c r="U291" s="24" t="n"/>
      <c r="V291" s="42" t="n"/>
      <c r="W291" s="23" t="n"/>
      <c r="X291" s="26">
        <f>IF(A291="","",MAX(0,24*(IF(ISNUMBER(V291),V291+IF(ISNUMBER(W291),W291,0),NOW())-(IF(ISNUMBER(B291),B291,TODAY())+IF(ISNUMBER(C291),C291,0)))))</f>
        <v/>
      </c>
      <c r="Y291" s="27">
        <f>IF(A291="","",IF(Q291="Closed","Closed",IF(AND(ISNUMBER(O291),NOW()&gt;O291+IF(ISNUMBER(P291),P291,0)),"Overdue",IF(AND(NOT(ISNUMBER(O291)),X291&gt;'Lists and Settings'!$B$7),"Overdue","On Track"))))</f>
        <v/>
      </c>
      <c r="Z291" s="28">
        <f>IF(A291="","",IF(NOT(ISNUMBER(B291)),"Missing date opened",IF(D291="","Missing shift",IF(K291="","Missing description",IF(M291="","Missing assigned department",IF(AND(Q291="Closed",U291=""),"Closed without resolution",IF(AND(Q291="Closed",NOT(ISNUMBER(V291))),"Closed without close date",IF(AND(ISNUMBER(V291),ISNUMBER(B291),V291&lt;B291),"Close date before open date",IF(AND(S291="Yes",N291=""),"Handoff needs assignment",IF(AND(R291="Yes",Q291&lt;&gt;"Closed",NOT(ISNUMBER(O291))),"Guest follow-up needs due date","OK"))))))))))</f>
        <v/>
      </c>
    </row>
    <row r="292">
      <c r="A292" s="21" t="n"/>
      <c r="B292" s="42" t="n"/>
      <c r="C292" s="23" t="n"/>
      <c r="D292" s="21" t="n"/>
      <c r="E292" s="21" t="n"/>
      <c r="F292" s="21" t="n"/>
      <c r="G292" s="21" t="n"/>
      <c r="H292" s="21" t="n"/>
      <c r="I292" s="21" t="n"/>
      <c r="J292" s="21" t="n"/>
      <c r="K292" s="24" t="n"/>
      <c r="L292" s="24" t="n"/>
      <c r="M292" s="21" t="n"/>
      <c r="N292" s="21" t="n"/>
      <c r="O292" s="42" t="n"/>
      <c r="P292" s="23" t="n"/>
      <c r="Q292" s="21" t="n"/>
      <c r="R292" s="21" t="n"/>
      <c r="S292" s="21" t="n"/>
      <c r="T292" s="43" t="n"/>
      <c r="U292" s="24" t="n"/>
      <c r="V292" s="42" t="n"/>
      <c r="W292" s="23" t="n"/>
      <c r="X292" s="26">
        <f>IF(A292="","",MAX(0,24*(IF(ISNUMBER(V292),V292+IF(ISNUMBER(W292),W292,0),NOW())-(IF(ISNUMBER(B292),B292,TODAY())+IF(ISNUMBER(C292),C292,0)))))</f>
        <v/>
      </c>
      <c r="Y292" s="27">
        <f>IF(A292="","",IF(Q292="Closed","Closed",IF(AND(ISNUMBER(O292),NOW()&gt;O292+IF(ISNUMBER(P292),P292,0)),"Overdue",IF(AND(NOT(ISNUMBER(O292)),X292&gt;'Lists and Settings'!$B$7),"Overdue","On Track"))))</f>
        <v/>
      </c>
      <c r="Z292" s="28">
        <f>IF(A292="","",IF(NOT(ISNUMBER(B292)),"Missing date opened",IF(D292="","Missing shift",IF(K292="","Missing description",IF(M292="","Missing assigned department",IF(AND(Q292="Closed",U292=""),"Closed without resolution",IF(AND(Q292="Closed",NOT(ISNUMBER(V292))),"Closed without close date",IF(AND(ISNUMBER(V292),ISNUMBER(B292),V292&lt;B292),"Close date before open date",IF(AND(S292="Yes",N292=""),"Handoff needs assignment",IF(AND(R292="Yes",Q292&lt;&gt;"Closed",NOT(ISNUMBER(O292))),"Guest follow-up needs due date","OK"))))))))))</f>
        <v/>
      </c>
    </row>
    <row r="293">
      <c r="A293" s="21" t="n"/>
      <c r="B293" s="42" t="n"/>
      <c r="C293" s="23" t="n"/>
      <c r="D293" s="21" t="n"/>
      <c r="E293" s="21" t="n"/>
      <c r="F293" s="21" t="n"/>
      <c r="G293" s="21" t="n"/>
      <c r="H293" s="21" t="n"/>
      <c r="I293" s="21" t="n"/>
      <c r="J293" s="21" t="n"/>
      <c r="K293" s="24" t="n"/>
      <c r="L293" s="24" t="n"/>
      <c r="M293" s="21" t="n"/>
      <c r="N293" s="21" t="n"/>
      <c r="O293" s="42" t="n"/>
      <c r="P293" s="23" t="n"/>
      <c r="Q293" s="21" t="n"/>
      <c r="R293" s="21" t="n"/>
      <c r="S293" s="21" t="n"/>
      <c r="T293" s="43" t="n"/>
      <c r="U293" s="24" t="n"/>
      <c r="V293" s="42" t="n"/>
      <c r="W293" s="23" t="n"/>
      <c r="X293" s="26">
        <f>IF(A293="","",MAX(0,24*(IF(ISNUMBER(V293),V293+IF(ISNUMBER(W293),W293,0),NOW())-(IF(ISNUMBER(B293),B293,TODAY())+IF(ISNUMBER(C293),C293,0)))))</f>
        <v/>
      </c>
      <c r="Y293" s="27">
        <f>IF(A293="","",IF(Q293="Closed","Closed",IF(AND(ISNUMBER(O293),NOW()&gt;O293+IF(ISNUMBER(P293),P293,0)),"Overdue",IF(AND(NOT(ISNUMBER(O293)),X293&gt;'Lists and Settings'!$B$7),"Overdue","On Track"))))</f>
        <v/>
      </c>
      <c r="Z293" s="28">
        <f>IF(A293="","",IF(NOT(ISNUMBER(B293)),"Missing date opened",IF(D293="","Missing shift",IF(K293="","Missing description",IF(M293="","Missing assigned department",IF(AND(Q293="Closed",U293=""),"Closed without resolution",IF(AND(Q293="Closed",NOT(ISNUMBER(V293))),"Closed without close date",IF(AND(ISNUMBER(V293),ISNUMBER(B293),V293&lt;B293),"Close date before open date",IF(AND(S293="Yes",N293=""),"Handoff needs assignment",IF(AND(R293="Yes",Q293&lt;&gt;"Closed",NOT(ISNUMBER(O293))),"Guest follow-up needs due date","OK"))))))))))</f>
        <v/>
      </c>
    </row>
    <row r="294">
      <c r="A294" s="21" t="n"/>
      <c r="B294" s="42" t="n"/>
      <c r="C294" s="23" t="n"/>
      <c r="D294" s="21" t="n"/>
      <c r="E294" s="21" t="n"/>
      <c r="F294" s="21" t="n"/>
      <c r="G294" s="21" t="n"/>
      <c r="H294" s="21" t="n"/>
      <c r="I294" s="21" t="n"/>
      <c r="J294" s="21" t="n"/>
      <c r="K294" s="24" t="n"/>
      <c r="L294" s="24" t="n"/>
      <c r="M294" s="21" t="n"/>
      <c r="N294" s="21" t="n"/>
      <c r="O294" s="42" t="n"/>
      <c r="P294" s="23" t="n"/>
      <c r="Q294" s="21" t="n"/>
      <c r="R294" s="21" t="n"/>
      <c r="S294" s="21" t="n"/>
      <c r="T294" s="43" t="n"/>
      <c r="U294" s="24" t="n"/>
      <c r="V294" s="42" t="n"/>
      <c r="W294" s="23" t="n"/>
      <c r="X294" s="26">
        <f>IF(A294="","",MAX(0,24*(IF(ISNUMBER(V294),V294+IF(ISNUMBER(W294),W294,0),NOW())-(IF(ISNUMBER(B294),B294,TODAY())+IF(ISNUMBER(C294),C294,0)))))</f>
        <v/>
      </c>
      <c r="Y294" s="27">
        <f>IF(A294="","",IF(Q294="Closed","Closed",IF(AND(ISNUMBER(O294),NOW()&gt;O294+IF(ISNUMBER(P294),P294,0)),"Overdue",IF(AND(NOT(ISNUMBER(O294)),X294&gt;'Lists and Settings'!$B$7),"Overdue","On Track"))))</f>
        <v/>
      </c>
      <c r="Z294" s="28">
        <f>IF(A294="","",IF(NOT(ISNUMBER(B294)),"Missing date opened",IF(D294="","Missing shift",IF(K294="","Missing description",IF(M294="","Missing assigned department",IF(AND(Q294="Closed",U294=""),"Closed without resolution",IF(AND(Q294="Closed",NOT(ISNUMBER(V294))),"Closed without close date",IF(AND(ISNUMBER(V294),ISNUMBER(B294),V294&lt;B294),"Close date before open date",IF(AND(S294="Yes",N294=""),"Handoff needs assignment",IF(AND(R294="Yes",Q294&lt;&gt;"Closed",NOT(ISNUMBER(O294))),"Guest follow-up needs due date","OK"))))))))))</f>
        <v/>
      </c>
    </row>
    <row r="295">
      <c r="A295" s="21" t="n"/>
      <c r="B295" s="42" t="n"/>
      <c r="C295" s="23" t="n"/>
      <c r="D295" s="21" t="n"/>
      <c r="E295" s="21" t="n"/>
      <c r="F295" s="21" t="n"/>
      <c r="G295" s="21" t="n"/>
      <c r="H295" s="21" t="n"/>
      <c r="I295" s="21" t="n"/>
      <c r="J295" s="21" t="n"/>
      <c r="K295" s="24" t="n"/>
      <c r="L295" s="24" t="n"/>
      <c r="M295" s="21" t="n"/>
      <c r="N295" s="21" t="n"/>
      <c r="O295" s="42" t="n"/>
      <c r="P295" s="23" t="n"/>
      <c r="Q295" s="21" t="n"/>
      <c r="R295" s="21" t="n"/>
      <c r="S295" s="21" t="n"/>
      <c r="T295" s="43" t="n"/>
      <c r="U295" s="24" t="n"/>
      <c r="V295" s="42" t="n"/>
      <c r="W295" s="23" t="n"/>
      <c r="X295" s="26">
        <f>IF(A295="","",MAX(0,24*(IF(ISNUMBER(V295),V295+IF(ISNUMBER(W295),W295,0),NOW())-(IF(ISNUMBER(B295),B295,TODAY())+IF(ISNUMBER(C295),C295,0)))))</f>
        <v/>
      </c>
      <c r="Y295" s="27">
        <f>IF(A295="","",IF(Q295="Closed","Closed",IF(AND(ISNUMBER(O295),NOW()&gt;O295+IF(ISNUMBER(P295),P295,0)),"Overdue",IF(AND(NOT(ISNUMBER(O295)),X295&gt;'Lists and Settings'!$B$7),"Overdue","On Track"))))</f>
        <v/>
      </c>
      <c r="Z295" s="28">
        <f>IF(A295="","",IF(NOT(ISNUMBER(B295)),"Missing date opened",IF(D295="","Missing shift",IF(K295="","Missing description",IF(M295="","Missing assigned department",IF(AND(Q295="Closed",U295=""),"Closed without resolution",IF(AND(Q295="Closed",NOT(ISNUMBER(V295))),"Closed without close date",IF(AND(ISNUMBER(V295),ISNUMBER(B295),V295&lt;B295),"Close date before open date",IF(AND(S295="Yes",N295=""),"Handoff needs assignment",IF(AND(R295="Yes",Q295&lt;&gt;"Closed",NOT(ISNUMBER(O295))),"Guest follow-up needs due date","OK"))))))))))</f>
        <v/>
      </c>
    </row>
    <row r="296">
      <c r="A296" s="21" t="n"/>
      <c r="B296" s="42" t="n"/>
      <c r="C296" s="23" t="n"/>
      <c r="D296" s="21" t="n"/>
      <c r="E296" s="21" t="n"/>
      <c r="F296" s="21" t="n"/>
      <c r="G296" s="21" t="n"/>
      <c r="H296" s="21" t="n"/>
      <c r="I296" s="21" t="n"/>
      <c r="J296" s="21" t="n"/>
      <c r="K296" s="24" t="n"/>
      <c r="L296" s="24" t="n"/>
      <c r="M296" s="21" t="n"/>
      <c r="N296" s="21" t="n"/>
      <c r="O296" s="42" t="n"/>
      <c r="P296" s="23" t="n"/>
      <c r="Q296" s="21" t="n"/>
      <c r="R296" s="21" t="n"/>
      <c r="S296" s="21" t="n"/>
      <c r="T296" s="43" t="n"/>
      <c r="U296" s="24" t="n"/>
      <c r="V296" s="42" t="n"/>
      <c r="W296" s="23" t="n"/>
      <c r="X296" s="26">
        <f>IF(A296="","",MAX(0,24*(IF(ISNUMBER(V296),V296+IF(ISNUMBER(W296),W296,0),NOW())-(IF(ISNUMBER(B296),B296,TODAY())+IF(ISNUMBER(C296),C296,0)))))</f>
        <v/>
      </c>
      <c r="Y296" s="27">
        <f>IF(A296="","",IF(Q296="Closed","Closed",IF(AND(ISNUMBER(O296),NOW()&gt;O296+IF(ISNUMBER(P296),P296,0)),"Overdue",IF(AND(NOT(ISNUMBER(O296)),X296&gt;'Lists and Settings'!$B$7),"Overdue","On Track"))))</f>
        <v/>
      </c>
      <c r="Z296" s="28">
        <f>IF(A296="","",IF(NOT(ISNUMBER(B296)),"Missing date opened",IF(D296="","Missing shift",IF(K296="","Missing description",IF(M296="","Missing assigned department",IF(AND(Q296="Closed",U296=""),"Closed without resolution",IF(AND(Q296="Closed",NOT(ISNUMBER(V296))),"Closed without close date",IF(AND(ISNUMBER(V296),ISNUMBER(B296),V296&lt;B296),"Close date before open date",IF(AND(S296="Yes",N296=""),"Handoff needs assignment",IF(AND(R296="Yes",Q296&lt;&gt;"Closed",NOT(ISNUMBER(O296))),"Guest follow-up needs due date","OK"))))))))))</f>
        <v/>
      </c>
    </row>
    <row r="297">
      <c r="A297" s="21" t="n"/>
      <c r="B297" s="42" t="n"/>
      <c r="C297" s="23" t="n"/>
      <c r="D297" s="21" t="n"/>
      <c r="E297" s="21" t="n"/>
      <c r="F297" s="21" t="n"/>
      <c r="G297" s="21" t="n"/>
      <c r="H297" s="21" t="n"/>
      <c r="I297" s="21" t="n"/>
      <c r="J297" s="21" t="n"/>
      <c r="K297" s="24" t="n"/>
      <c r="L297" s="24" t="n"/>
      <c r="M297" s="21" t="n"/>
      <c r="N297" s="21" t="n"/>
      <c r="O297" s="42" t="n"/>
      <c r="P297" s="23" t="n"/>
      <c r="Q297" s="21" t="n"/>
      <c r="R297" s="21" t="n"/>
      <c r="S297" s="21" t="n"/>
      <c r="T297" s="43" t="n"/>
      <c r="U297" s="24" t="n"/>
      <c r="V297" s="42" t="n"/>
      <c r="W297" s="23" t="n"/>
      <c r="X297" s="26">
        <f>IF(A297="","",MAX(0,24*(IF(ISNUMBER(V297),V297+IF(ISNUMBER(W297),W297,0),NOW())-(IF(ISNUMBER(B297),B297,TODAY())+IF(ISNUMBER(C297),C297,0)))))</f>
        <v/>
      </c>
      <c r="Y297" s="27">
        <f>IF(A297="","",IF(Q297="Closed","Closed",IF(AND(ISNUMBER(O297),NOW()&gt;O297+IF(ISNUMBER(P297),P297,0)),"Overdue",IF(AND(NOT(ISNUMBER(O297)),X297&gt;'Lists and Settings'!$B$7),"Overdue","On Track"))))</f>
        <v/>
      </c>
      <c r="Z297" s="28">
        <f>IF(A297="","",IF(NOT(ISNUMBER(B297)),"Missing date opened",IF(D297="","Missing shift",IF(K297="","Missing description",IF(M297="","Missing assigned department",IF(AND(Q297="Closed",U297=""),"Closed without resolution",IF(AND(Q297="Closed",NOT(ISNUMBER(V297))),"Closed without close date",IF(AND(ISNUMBER(V297),ISNUMBER(B297),V297&lt;B297),"Close date before open date",IF(AND(S297="Yes",N297=""),"Handoff needs assignment",IF(AND(R297="Yes",Q297&lt;&gt;"Closed",NOT(ISNUMBER(O297))),"Guest follow-up needs due date","OK"))))))))))</f>
        <v/>
      </c>
    </row>
    <row r="298">
      <c r="A298" s="21" t="n"/>
      <c r="B298" s="42" t="n"/>
      <c r="C298" s="23" t="n"/>
      <c r="D298" s="21" t="n"/>
      <c r="E298" s="21" t="n"/>
      <c r="F298" s="21" t="n"/>
      <c r="G298" s="21" t="n"/>
      <c r="H298" s="21" t="n"/>
      <c r="I298" s="21" t="n"/>
      <c r="J298" s="21" t="n"/>
      <c r="K298" s="24" t="n"/>
      <c r="L298" s="24" t="n"/>
      <c r="M298" s="21" t="n"/>
      <c r="N298" s="21" t="n"/>
      <c r="O298" s="42" t="n"/>
      <c r="P298" s="23" t="n"/>
      <c r="Q298" s="21" t="n"/>
      <c r="R298" s="21" t="n"/>
      <c r="S298" s="21" t="n"/>
      <c r="T298" s="43" t="n"/>
      <c r="U298" s="24" t="n"/>
      <c r="V298" s="42" t="n"/>
      <c r="W298" s="23" t="n"/>
      <c r="X298" s="26">
        <f>IF(A298="","",MAX(0,24*(IF(ISNUMBER(V298),V298+IF(ISNUMBER(W298),W298,0),NOW())-(IF(ISNUMBER(B298),B298,TODAY())+IF(ISNUMBER(C298),C298,0)))))</f>
        <v/>
      </c>
      <c r="Y298" s="27">
        <f>IF(A298="","",IF(Q298="Closed","Closed",IF(AND(ISNUMBER(O298),NOW()&gt;O298+IF(ISNUMBER(P298),P298,0)),"Overdue",IF(AND(NOT(ISNUMBER(O298)),X298&gt;'Lists and Settings'!$B$7),"Overdue","On Track"))))</f>
        <v/>
      </c>
      <c r="Z298" s="28">
        <f>IF(A298="","",IF(NOT(ISNUMBER(B298)),"Missing date opened",IF(D298="","Missing shift",IF(K298="","Missing description",IF(M298="","Missing assigned department",IF(AND(Q298="Closed",U298=""),"Closed without resolution",IF(AND(Q298="Closed",NOT(ISNUMBER(V298))),"Closed without close date",IF(AND(ISNUMBER(V298),ISNUMBER(B298),V298&lt;B298),"Close date before open date",IF(AND(S298="Yes",N298=""),"Handoff needs assignment",IF(AND(R298="Yes",Q298&lt;&gt;"Closed",NOT(ISNUMBER(O298))),"Guest follow-up needs due date","OK"))))))))))</f>
        <v/>
      </c>
    </row>
    <row r="299">
      <c r="A299" s="21" t="n"/>
      <c r="B299" s="42" t="n"/>
      <c r="C299" s="23" t="n"/>
      <c r="D299" s="21" t="n"/>
      <c r="E299" s="21" t="n"/>
      <c r="F299" s="21" t="n"/>
      <c r="G299" s="21" t="n"/>
      <c r="H299" s="21" t="n"/>
      <c r="I299" s="21" t="n"/>
      <c r="J299" s="21" t="n"/>
      <c r="K299" s="24" t="n"/>
      <c r="L299" s="24" t="n"/>
      <c r="M299" s="21" t="n"/>
      <c r="N299" s="21" t="n"/>
      <c r="O299" s="42" t="n"/>
      <c r="P299" s="23" t="n"/>
      <c r="Q299" s="21" t="n"/>
      <c r="R299" s="21" t="n"/>
      <c r="S299" s="21" t="n"/>
      <c r="T299" s="43" t="n"/>
      <c r="U299" s="24" t="n"/>
      <c r="V299" s="42" t="n"/>
      <c r="W299" s="23" t="n"/>
      <c r="X299" s="26">
        <f>IF(A299="","",MAX(0,24*(IF(ISNUMBER(V299),V299+IF(ISNUMBER(W299),W299,0),NOW())-(IF(ISNUMBER(B299),B299,TODAY())+IF(ISNUMBER(C299),C299,0)))))</f>
        <v/>
      </c>
      <c r="Y299" s="27">
        <f>IF(A299="","",IF(Q299="Closed","Closed",IF(AND(ISNUMBER(O299),NOW()&gt;O299+IF(ISNUMBER(P299),P299,0)),"Overdue",IF(AND(NOT(ISNUMBER(O299)),X299&gt;'Lists and Settings'!$B$7),"Overdue","On Track"))))</f>
        <v/>
      </c>
      <c r="Z299" s="28">
        <f>IF(A299="","",IF(NOT(ISNUMBER(B299)),"Missing date opened",IF(D299="","Missing shift",IF(K299="","Missing description",IF(M299="","Missing assigned department",IF(AND(Q299="Closed",U299=""),"Closed without resolution",IF(AND(Q299="Closed",NOT(ISNUMBER(V299))),"Closed without close date",IF(AND(ISNUMBER(V299),ISNUMBER(B299),V299&lt;B299),"Close date before open date",IF(AND(S299="Yes",N299=""),"Handoff needs assignment",IF(AND(R299="Yes",Q299&lt;&gt;"Closed",NOT(ISNUMBER(O299))),"Guest follow-up needs due date","OK"))))))))))</f>
        <v/>
      </c>
    </row>
    <row r="300">
      <c r="A300" s="21" t="n"/>
      <c r="B300" s="42" t="n"/>
      <c r="C300" s="23" t="n"/>
      <c r="D300" s="21" t="n"/>
      <c r="E300" s="21" t="n"/>
      <c r="F300" s="21" t="n"/>
      <c r="G300" s="21" t="n"/>
      <c r="H300" s="21" t="n"/>
      <c r="I300" s="21" t="n"/>
      <c r="J300" s="21" t="n"/>
      <c r="K300" s="24" t="n"/>
      <c r="L300" s="24" t="n"/>
      <c r="M300" s="21" t="n"/>
      <c r="N300" s="21" t="n"/>
      <c r="O300" s="42" t="n"/>
      <c r="P300" s="23" t="n"/>
      <c r="Q300" s="21" t="n"/>
      <c r="R300" s="21" t="n"/>
      <c r="S300" s="21" t="n"/>
      <c r="T300" s="43" t="n"/>
      <c r="U300" s="24" t="n"/>
      <c r="V300" s="42" t="n"/>
      <c r="W300" s="23" t="n"/>
      <c r="X300" s="26">
        <f>IF(A300="","",MAX(0,24*(IF(ISNUMBER(V300),V300+IF(ISNUMBER(W300),W300,0),NOW())-(IF(ISNUMBER(B300),B300,TODAY())+IF(ISNUMBER(C300),C300,0)))))</f>
        <v/>
      </c>
      <c r="Y300" s="27">
        <f>IF(A300="","",IF(Q300="Closed","Closed",IF(AND(ISNUMBER(O300),NOW()&gt;O300+IF(ISNUMBER(P300),P300,0)),"Overdue",IF(AND(NOT(ISNUMBER(O300)),X300&gt;'Lists and Settings'!$B$7),"Overdue","On Track"))))</f>
        <v/>
      </c>
      <c r="Z300" s="28">
        <f>IF(A300="","",IF(NOT(ISNUMBER(B300)),"Missing date opened",IF(D300="","Missing shift",IF(K300="","Missing description",IF(M300="","Missing assigned department",IF(AND(Q300="Closed",U300=""),"Closed without resolution",IF(AND(Q300="Closed",NOT(ISNUMBER(V300))),"Closed without close date",IF(AND(ISNUMBER(V300),ISNUMBER(B300),V300&lt;B300),"Close date before open date",IF(AND(S300="Yes",N300=""),"Handoff needs assignment",IF(AND(R300="Yes",Q300&lt;&gt;"Closed",NOT(ISNUMBER(O300))),"Guest follow-up needs due date","OK"))))))))))</f>
        <v/>
      </c>
    </row>
    <row r="301">
      <c r="A301" s="21" t="n"/>
      <c r="B301" s="42" t="n"/>
      <c r="C301" s="23" t="n"/>
      <c r="D301" s="21" t="n"/>
      <c r="E301" s="21" t="n"/>
      <c r="F301" s="21" t="n"/>
      <c r="G301" s="21" t="n"/>
      <c r="H301" s="21" t="n"/>
      <c r="I301" s="21" t="n"/>
      <c r="J301" s="21" t="n"/>
      <c r="K301" s="24" t="n"/>
      <c r="L301" s="24" t="n"/>
      <c r="M301" s="21" t="n"/>
      <c r="N301" s="21" t="n"/>
      <c r="O301" s="42" t="n"/>
      <c r="P301" s="23" t="n"/>
      <c r="Q301" s="21" t="n"/>
      <c r="R301" s="21" t="n"/>
      <c r="S301" s="21" t="n"/>
      <c r="T301" s="43" t="n"/>
      <c r="U301" s="24" t="n"/>
      <c r="V301" s="42" t="n"/>
      <c r="W301" s="23" t="n"/>
      <c r="X301" s="26">
        <f>IF(A301="","",MAX(0,24*(IF(ISNUMBER(V301),V301+IF(ISNUMBER(W301),W301,0),NOW())-(IF(ISNUMBER(B301),B301,TODAY())+IF(ISNUMBER(C301),C301,0)))))</f>
        <v/>
      </c>
      <c r="Y301" s="27">
        <f>IF(A301="","",IF(Q301="Closed","Closed",IF(AND(ISNUMBER(O301),NOW()&gt;O301+IF(ISNUMBER(P301),P301,0)),"Overdue",IF(AND(NOT(ISNUMBER(O301)),X301&gt;'Lists and Settings'!$B$7),"Overdue","On Track"))))</f>
        <v/>
      </c>
      <c r="Z301" s="28">
        <f>IF(A301="","",IF(NOT(ISNUMBER(B301)),"Missing date opened",IF(D301="","Missing shift",IF(K301="","Missing description",IF(M301="","Missing assigned department",IF(AND(Q301="Closed",U301=""),"Closed without resolution",IF(AND(Q301="Closed",NOT(ISNUMBER(V301))),"Closed without close date",IF(AND(ISNUMBER(V301),ISNUMBER(B301),V301&lt;B301),"Close date before open date",IF(AND(S301="Yes",N301=""),"Handoff needs assignment",IF(AND(R301="Yes",Q301&lt;&gt;"Closed",NOT(ISNUMBER(O301))),"Guest follow-up needs due date","OK"))))))))))</f>
        <v/>
      </c>
    </row>
    <row r="302">
      <c r="A302" s="21" t="n"/>
      <c r="B302" s="42" t="n"/>
      <c r="C302" s="23" t="n"/>
      <c r="D302" s="21" t="n"/>
      <c r="E302" s="21" t="n"/>
      <c r="F302" s="21" t="n"/>
      <c r="G302" s="21" t="n"/>
      <c r="H302" s="21" t="n"/>
      <c r="I302" s="21" t="n"/>
      <c r="J302" s="21" t="n"/>
      <c r="K302" s="24" t="n"/>
      <c r="L302" s="24" t="n"/>
      <c r="M302" s="21" t="n"/>
      <c r="N302" s="21" t="n"/>
      <c r="O302" s="42" t="n"/>
      <c r="P302" s="23" t="n"/>
      <c r="Q302" s="21" t="n"/>
      <c r="R302" s="21" t="n"/>
      <c r="S302" s="21" t="n"/>
      <c r="T302" s="43" t="n"/>
      <c r="U302" s="24" t="n"/>
      <c r="V302" s="42" t="n"/>
      <c r="W302" s="23" t="n"/>
      <c r="X302" s="26">
        <f>IF(A302="","",MAX(0,24*(IF(ISNUMBER(V302),V302+IF(ISNUMBER(W302),W302,0),NOW())-(IF(ISNUMBER(B302),B302,TODAY())+IF(ISNUMBER(C302),C302,0)))))</f>
        <v/>
      </c>
      <c r="Y302" s="27">
        <f>IF(A302="","",IF(Q302="Closed","Closed",IF(AND(ISNUMBER(O302),NOW()&gt;O302+IF(ISNUMBER(P302),P302,0)),"Overdue",IF(AND(NOT(ISNUMBER(O302)),X302&gt;'Lists and Settings'!$B$7),"Overdue","On Track"))))</f>
        <v/>
      </c>
      <c r="Z302" s="28">
        <f>IF(A302="","",IF(NOT(ISNUMBER(B302)),"Missing date opened",IF(D302="","Missing shift",IF(K302="","Missing description",IF(M302="","Missing assigned department",IF(AND(Q302="Closed",U302=""),"Closed without resolution",IF(AND(Q302="Closed",NOT(ISNUMBER(V302))),"Closed without close date",IF(AND(ISNUMBER(V302),ISNUMBER(B302),V302&lt;B302),"Close date before open date",IF(AND(S302="Yes",N302=""),"Handoff needs assignment",IF(AND(R302="Yes",Q302&lt;&gt;"Closed",NOT(ISNUMBER(O302))),"Guest follow-up needs due date","OK"))))))))))</f>
        <v/>
      </c>
    </row>
    <row r="303">
      <c r="A303" s="21" t="n"/>
      <c r="B303" s="42" t="n"/>
      <c r="C303" s="23" t="n"/>
      <c r="D303" s="21" t="n"/>
      <c r="E303" s="21" t="n"/>
      <c r="F303" s="21" t="n"/>
      <c r="G303" s="21" t="n"/>
      <c r="H303" s="21" t="n"/>
      <c r="I303" s="21" t="n"/>
      <c r="J303" s="21" t="n"/>
      <c r="K303" s="24" t="n"/>
      <c r="L303" s="24" t="n"/>
      <c r="M303" s="21" t="n"/>
      <c r="N303" s="21" t="n"/>
      <c r="O303" s="42" t="n"/>
      <c r="P303" s="23" t="n"/>
      <c r="Q303" s="21" t="n"/>
      <c r="R303" s="21" t="n"/>
      <c r="S303" s="21" t="n"/>
      <c r="T303" s="43" t="n"/>
      <c r="U303" s="24" t="n"/>
      <c r="V303" s="42" t="n"/>
      <c r="W303" s="23" t="n"/>
      <c r="X303" s="26">
        <f>IF(A303="","",MAX(0,24*(IF(ISNUMBER(V303),V303+IF(ISNUMBER(W303),W303,0),NOW())-(IF(ISNUMBER(B303),B303,TODAY())+IF(ISNUMBER(C303),C303,0)))))</f>
        <v/>
      </c>
      <c r="Y303" s="27">
        <f>IF(A303="","",IF(Q303="Closed","Closed",IF(AND(ISNUMBER(O303),NOW()&gt;O303+IF(ISNUMBER(P303),P303,0)),"Overdue",IF(AND(NOT(ISNUMBER(O303)),X303&gt;'Lists and Settings'!$B$7),"Overdue","On Track"))))</f>
        <v/>
      </c>
      <c r="Z303" s="28">
        <f>IF(A303="","",IF(NOT(ISNUMBER(B303)),"Missing date opened",IF(D303="","Missing shift",IF(K303="","Missing description",IF(M303="","Missing assigned department",IF(AND(Q303="Closed",U303=""),"Closed without resolution",IF(AND(Q303="Closed",NOT(ISNUMBER(V303))),"Closed without close date",IF(AND(ISNUMBER(V303),ISNUMBER(B303),V303&lt;B303),"Close date before open date",IF(AND(S303="Yes",N303=""),"Handoff needs assignment",IF(AND(R303="Yes",Q303&lt;&gt;"Closed",NOT(ISNUMBER(O303))),"Guest follow-up needs due date","OK"))))))))))</f>
        <v/>
      </c>
    </row>
    <row r="304">
      <c r="A304" s="21" t="n"/>
      <c r="B304" s="42" t="n"/>
      <c r="C304" s="23" t="n"/>
      <c r="D304" s="21" t="n"/>
      <c r="E304" s="21" t="n"/>
      <c r="F304" s="21" t="n"/>
      <c r="G304" s="21" t="n"/>
      <c r="H304" s="21" t="n"/>
      <c r="I304" s="21" t="n"/>
      <c r="J304" s="21" t="n"/>
      <c r="K304" s="24" t="n"/>
      <c r="L304" s="24" t="n"/>
      <c r="M304" s="21" t="n"/>
      <c r="N304" s="21" t="n"/>
      <c r="O304" s="42" t="n"/>
      <c r="P304" s="23" t="n"/>
      <c r="Q304" s="21" t="n"/>
      <c r="R304" s="21" t="n"/>
      <c r="S304" s="21" t="n"/>
      <c r="T304" s="43" t="n"/>
      <c r="U304" s="24" t="n"/>
      <c r="V304" s="42" t="n"/>
      <c r="W304" s="23" t="n"/>
      <c r="X304" s="26">
        <f>IF(A304="","",MAX(0,24*(IF(ISNUMBER(V304),V304+IF(ISNUMBER(W304),W304,0),NOW())-(IF(ISNUMBER(B304),B304,TODAY())+IF(ISNUMBER(C304),C304,0)))))</f>
        <v/>
      </c>
      <c r="Y304" s="27">
        <f>IF(A304="","",IF(Q304="Closed","Closed",IF(AND(ISNUMBER(O304),NOW()&gt;O304+IF(ISNUMBER(P304),P304,0)),"Overdue",IF(AND(NOT(ISNUMBER(O304)),X304&gt;'Lists and Settings'!$B$7),"Overdue","On Track"))))</f>
        <v/>
      </c>
      <c r="Z304" s="28">
        <f>IF(A304="","",IF(NOT(ISNUMBER(B304)),"Missing date opened",IF(D304="","Missing shift",IF(K304="","Missing description",IF(M304="","Missing assigned department",IF(AND(Q304="Closed",U304=""),"Closed without resolution",IF(AND(Q304="Closed",NOT(ISNUMBER(V304))),"Closed without close date",IF(AND(ISNUMBER(V304),ISNUMBER(B304),V304&lt;B304),"Close date before open date",IF(AND(S304="Yes",N304=""),"Handoff needs assignment",IF(AND(R304="Yes",Q304&lt;&gt;"Closed",NOT(ISNUMBER(O304))),"Guest follow-up needs due date","OK"))))))))))</f>
        <v/>
      </c>
    </row>
    <row r="305">
      <c r="A305" s="21" t="n"/>
      <c r="B305" s="42" t="n"/>
      <c r="C305" s="23" t="n"/>
      <c r="D305" s="21" t="n"/>
      <c r="E305" s="21" t="n"/>
      <c r="F305" s="21" t="n"/>
      <c r="G305" s="21" t="n"/>
      <c r="H305" s="21" t="n"/>
      <c r="I305" s="21" t="n"/>
      <c r="J305" s="21" t="n"/>
      <c r="K305" s="24" t="n"/>
      <c r="L305" s="24" t="n"/>
      <c r="M305" s="21" t="n"/>
      <c r="N305" s="21" t="n"/>
      <c r="O305" s="42" t="n"/>
      <c r="P305" s="23" t="n"/>
      <c r="Q305" s="21" t="n"/>
      <c r="R305" s="21" t="n"/>
      <c r="S305" s="21" t="n"/>
      <c r="T305" s="43" t="n"/>
      <c r="U305" s="24" t="n"/>
      <c r="V305" s="42" t="n"/>
      <c r="W305" s="23" t="n"/>
      <c r="X305" s="26">
        <f>IF(A305="","",MAX(0,24*(IF(ISNUMBER(V305),V305+IF(ISNUMBER(W305),W305,0),NOW())-(IF(ISNUMBER(B305),B305,TODAY())+IF(ISNUMBER(C305),C305,0)))))</f>
        <v/>
      </c>
      <c r="Y305" s="27">
        <f>IF(A305="","",IF(Q305="Closed","Closed",IF(AND(ISNUMBER(O305),NOW()&gt;O305+IF(ISNUMBER(P305),P305,0)),"Overdue",IF(AND(NOT(ISNUMBER(O305)),X305&gt;'Lists and Settings'!$B$7),"Overdue","On Track"))))</f>
        <v/>
      </c>
      <c r="Z305" s="28">
        <f>IF(A305="","",IF(NOT(ISNUMBER(B305)),"Missing date opened",IF(D305="","Missing shift",IF(K305="","Missing description",IF(M305="","Missing assigned department",IF(AND(Q305="Closed",U305=""),"Closed without resolution",IF(AND(Q305="Closed",NOT(ISNUMBER(V305))),"Closed without close date",IF(AND(ISNUMBER(V305),ISNUMBER(B305),V305&lt;B305),"Close date before open date",IF(AND(S305="Yes",N305=""),"Handoff needs assignment",IF(AND(R305="Yes",Q305&lt;&gt;"Closed",NOT(ISNUMBER(O305))),"Guest follow-up needs due date","OK"))))))))))</f>
        <v/>
      </c>
    </row>
    <row r="306">
      <c r="A306" s="21" t="n"/>
      <c r="B306" s="42" t="n"/>
      <c r="C306" s="23" t="n"/>
      <c r="D306" s="21" t="n"/>
      <c r="E306" s="21" t="n"/>
      <c r="F306" s="21" t="n"/>
      <c r="G306" s="21" t="n"/>
      <c r="H306" s="21" t="n"/>
      <c r="I306" s="21" t="n"/>
      <c r="J306" s="21" t="n"/>
      <c r="K306" s="24" t="n"/>
      <c r="L306" s="24" t="n"/>
      <c r="M306" s="21" t="n"/>
      <c r="N306" s="21" t="n"/>
      <c r="O306" s="42" t="n"/>
      <c r="P306" s="23" t="n"/>
      <c r="Q306" s="21" t="n"/>
      <c r="R306" s="21" t="n"/>
      <c r="S306" s="21" t="n"/>
      <c r="T306" s="43" t="n"/>
      <c r="U306" s="24" t="n"/>
      <c r="V306" s="42" t="n"/>
      <c r="W306" s="23" t="n"/>
      <c r="X306" s="26">
        <f>IF(A306="","",MAX(0,24*(IF(ISNUMBER(V306),V306+IF(ISNUMBER(W306),W306,0),NOW())-(IF(ISNUMBER(B306),B306,TODAY())+IF(ISNUMBER(C306),C306,0)))))</f>
        <v/>
      </c>
      <c r="Y306" s="27">
        <f>IF(A306="","",IF(Q306="Closed","Closed",IF(AND(ISNUMBER(O306),NOW()&gt;O306+IF(ISNUMBER(P306),P306,0)),"Overdue",IF(AND(NOT(ISNUMBER(O306)),X306&gt;'Lists and Settings'!$B$7),"Overdue","On Track"))))</f>
        <v/>
      </c>
      <c r="Z306" s="28">
        <f>IF(A306="","",IF(NOT(ISNUMBER(B306)),"Missing date opened",IF(D306="","Missing shift",IF(K306="","Missing description",IF(M306="","Missing assigned department",IF(AND(Q306="Closed",U306=""),"Closed without resolution",IF(AND(Q306="Closed",NOT(ISNUMBER(V306))),"Closed without close date",IF(AND(ISNUMBER(V306),ISNUMBER(B306),V306&lt;B306),"Close date before open date",IF(AND(S306="Yes",N306=""),"Handoff needs assignment",IF(AND(R306="Yes",Q306&lt;&gt;"Closed",NOT(ISNUMBER(O306))),"Guest follow-up needs due date","OK"))))))))))</f>
        <v/>
      </c>
    </row>
    <row r="307">
      <c r="A307" s="21" t="n"/>
      <c r="B307" s="42" t="n"/>
      <c r="C307" s="23" t="n"/>
      <c r="D307" s="21" t="n"/>
      <c r="E307" s="21" t="n"/>
      <c r="F307" s="21" t="n"/>
      <c r="G307" s="21" t="n"/>
      <c r="H307" s="21" t="n"/>
      <c r="I307" s="21" t="n"/>
      <c r="J307" s="21" t="n"/>
      <c r="K307" s="24" t="n"/>
      <c r="L307" s="24" t="n"/>
      <c r="M307" s="21" t="n"/>
      <c r="N307" s="21" t="n"/>
      <c r="O307" s="42" t="n"/>
      <c r="P307" s="23" t="n"/>
      <c r="Q307" s="21" t="n"/>
      <c r="R307" s="21" t="n"/>
      <c r="S307" s="21" t="n"/>
      <c r="T307" s="43" t="n"/>
      <c r="U307" s="24" t="n"/>
      <c r="V307" s="42" t="n"/>
      <c r="W307" s="23" t="n"/>
      <c r="X307" s="26">
        <f>IF(A307="","",MAX(0,24*(IF(ISNUMBER(V307),V307+IF(ISNUMBER(W307),W307,0),NOW())-(IF(ISNUMBER(B307),B307,TODAY())+IF(ISNUMBER(C307),C307,0)))))</f>
        <v/>
      </c>
      <c r="Y307" s="27">
        <f>IF(A307="","",IF(Q307="Closed","Closed",IF(AND(ISNUMBER(O307),NOW()&gt;O307+IF(ISNUMBER(P307),P307,0)),"Overdue",IF(AND(NOT(ISNUMBER(O307)),X307&gt;'Lists and Settings'!$B$7),"Overdue","On Track"))))</f>
        <v/>
      </c>
      <c r="Z307" s="28">
        <f>IF(A307="","",IF(NOT(ISNUMBER(B307)),"Missing date opened",IF(D307="","Missing shift",IF(K307="","Missing description",IF(M307="","Missing assigned department",IF(AND(Q307="Closed",U307=""),"Closed without resolution",IF(AND(Q307="Closed",NOT(ISNUMBER(V307))),"Closed without close date",IF(AND(ISNUMBER(V307),ISNUMBER(B307),V307&lt;B307),"Close date before open date",IF(AND(S307="Yes",N307=""),"Handoff needs assignment",IF(AND(R307="Yes",Q307&lt;&gt;"Closed",NOT(ISNUMBER(O307))),"Guest follow-up needs due date","OK"))))))))))</f>
        <v/>
      </c>
    </row>
    <row r="308">
      <c r="A308" s="21" t="n"/>
      <c r="B308" s="42" t="n"/>
      <c r="C308" s="23" t="n"/>
      <c r="D308" s="21" t="n"/>
      <c r="E308" s="21" t="n"/>
      <c r="F308" s="21" t="n"/>
      <c r="G308" s="21" t="n"/>
      <c r="H308" s="21" t="n"/>
      <c r="I308" s="21" t="n"/>
      <c r="J308" s="21" t="n"/>
      <c r="K308" s="24" t="n"/>
      <c r="L308" s="24" t="n"/>
      <c r="M308" s="21" t="n"/>
      <c r="N308" s="21" t="n"/>
      <c r="O308" s="42" t="n"/>
      <c r="P308" s="23" t="n"/>
      <c r="Q308" s="21" t="n"/>
      <c r="R308" s="21" t="n"/>
      <c r="S308" s="21" t="n"/>
      <c r="T308" s="43" t="n"/>
      <c r="U308" s="24" t="n"/>
      <c r="V308" s="42" t="n"/>
      <c r="W308" s="23" t="n"/>
      <c r="X308" s="26">
        <f>IF(A308="","",MAX(0,24*(IF(ISNUMBER(V308),V308+IF(ISNUMBER(W308),W308,0),NOW())-(IF(ISNUMBER(B308),B308,TODAY())+IF(ISNUMBER(C308),C308,0)))))</f>
        <v/>
      </c>
      <c r="Y308" s="27">
        <f>IF(A308="","",IF(Q308="Closed","Closed",IF(AND(ISNUMBER(O308),NOW()&gt;O308+IF(ISNUMBER(P308),P308,0)),"Overdue",IF(AND(NOT(ISNUMBER(O308)),X308&gt;'Lists and Settings'!$B$7),"Overdue","On Track"))))</f>
        <v/>
      </c>
      <c r="Z308" s="28">
        <f>IF(A308="","",IF(NOT(ISNUMBER(B308)),"Missing date opened",IF(D308="","Missing shift",IF(K308="","Missing description",IF(M308="","Missing assigned department",IF(AND(Q308="Closed",U308=""),"Closed without resolution",IF(AND(Q308="Closed",NOT(ISNUMBER(V308))),"Closed without close date",IF(AND(ISNUMBER(V308),ISNUMBER(B308),V308&lt;B308),"Close date before open date",IF(AND(S308="Yes",N308=""),"Handoff needs assignment",IF(AND(R308="Yes",Q308&lt;&gt;"Closed",NOT(ISNUMBER(O308))),"Guest follow-up needs due date","OK"))))))))))</f>
        <v/>
      </c>
    </row>
    <row r="309">
      <c r="A309" s="21" t="n"/>
      <c r="B309" s="42" t="n"/>
      <c r="C309" s="23" t="n"/>
      <c r="D309" s="21" t="n"/>
      <c r="E309" s="21" t="n"/>
      <c r="F309" s="21" t="n"/>
      <c r="G309" s="21" t="n"/>
      <c r="H309" s="21" t="n"/>
      <c r="I309" s="21" t="n"/>
      <c r="J309" s="21" t="n"/>
      <c r="K309" s="24" t="n"/>
      <c r="L309" s="24" t="n"/>
      <c r="M309" s="21" t="n"/>
      <c r="N309" s="21" t="n"/>
      <c r="O309" s="42" t="n"/>
      <c r="P309" s="23" t="n"/>
      <c r="Q309" s="21" t="n"/>
      <c r="R309" s="21" t="n"/>
      <c r="S309" s="21" t="n"/>
      <c r="T309" s="43" t="n"/>
      <c r="U309" s="24" t="n"/>
      <c r="V309" s="42" t="n"/>
      <c r="W309" s="23" t="n"/>
      <c r="X309" s="26">
        <f>IF(A309="","",MAX(0,24*(IF(ISNUMBER(V309),V309+IF(ISNUMBER(W309),W309,0),NOW())-(IF(ISNUMBER(B309),B309,TODAY())+IF(ISNUMBER(C309),C309,0)))))</f>
        <v/>
      </c>
      <c r="Y309" s="27">
        <f>IF(A309="","",IF(Q309="Closed","Closed",IF(AND(ISNUMBER(O309),NOW()&gt;O309+IF(ISNUMBER(P309),P309,0)),"Overdue",IF(AND(NOT(ISNUMBER(O309)),X309&gt;'Lists and Settings'!$B$7),"Overdue","On Track"))))</f>
        <v/>
      </c>
      <c r="Z309" s="28">
        <f>IF(A309="","",IF(NOT(ISNUMBER(B309)),"Missing date opened",IF(D309="","Missing shift",IF(K309="","Missing description",IF(M309="","Missing assigned department",IF(AND(Q309="Closed",U309=""),"Closed without resolution",IF(AND(Q309="Closed",NOT(ISNUMBER(V309))),"Closed without close date",IF(AND(ISNUMBER(V309),ISNUMBER(B309),V309&lt;B309),"Close date before open date",IF(AND(S309="Yes",N309=""),"Handoff needs assignment",IF(AND(R309="Yes",Q309&lt;&gt;"Closed",NOT(ISNUMBER(O309))),"Guest follow-up needs due date","OK"))))))))))</f>
        <v/>
      </c>
    </row>
    <row r="310">
      <c r="A310" s="21" t="n"/>
      <c r="B310" s="42" t="n"/>
      <c r="C310" s="23" t="n"/>
      <c r="D310" s="21" t="n"/>
      <c r="E310" s="21" t="n"/>
      <c r="F310" s="21" t="n"/>
      <c r="G310" s="21" t="n"/>
      <c r="H310" s="21" t="n"/>
      <c r="I310" s="21" t="n"/>
      <c r="J310" s="21" t="n"/>
      <c r="K310" s="24" t="n"/>
      <c r="L310" s="24" t="n"/>
      <c r="M310" s="21" t="n"/>
      <c r="N310" s="21" t="n"/>
      <c r="O310" s="42" t="n"/>
      <c r="P310" s="23" t="n"/>
      <c r="Q310" s="21" t="n"/>
      <c r="R310" s="21" t="n"/>
      <c r="S310" s="21" t="n"/>
      <c r="T310" s="43" t="n"/>
      <c r="U310" s="24" t="n"/>
      <c r="V310" s="42" t="n"/>
      <c r="W310" s="23" t="n"/>
      <c r="X310" s="26">
        <f>IF(A310="","",MAX(0,24*(IF(ISNUMBER(V310),V310+IF(ISNUMBER(W310),W310,0),NOW())-(IF(ISNUMBER(B310),B310,TODAY())+IF(ISNUMBER(C310),C310,0)))))</f>
        <v/>
      </c>
      <c r="Y310" s="27">
        <f>IF(A310="","",IF(Q310="Closed","Closed",IF(AND(ISNUMBER(O310),NOW()&gt;O310+IF(ISNUMBER(P310),P310,0)),"Overdue",IF(AND(NOT(ISNUMBER(O310)),X310&gt;'Lists and Settings'!$B$7),"Overdue","On Track"))))</f>
        <v/>
      </c>
      <c r="Z310" s="28">
        <f>IF(A310="","",IF(NOT(ISNUMBER(B310)),"Missing date opened",IF(D310="","Missing shift",IF(K310="","Missing description",IF(M310="","Missing assigned department",IF(AND(Q310="Closed",U310=""),"Closed without resolution",IF(AND(Q310="Closed",NOT(ISNUMBER(V310))),"Closed without close date",IF(AND(ISNUMBER(V310),ISNUMBER(B310),V310&lt;B310),"Close date before open date",IF(AND(S310="Yes",N310=""),"Handoff needs assignment",IF(AND(R310="Yes",Q310&lt;&gt;"Closed",NOT(ISNUMBER(O310))),"Guest follow-up needs due date","OK"))))))))))</f>
        <v/>
      </c>
    </row>
    <row r="311">
      <c r="A311" s="21" t="n"/>
      <c r="B311" s="42" t="n"/>
      <c r="C311" s="23" t="n"/>
      <c r="D311" s="21" t="n"/>
      <c r="E311" s="21" t="n"/>
      <c r="F311" s="21" t="n"/>
      <c r="G311" s="21" t="n"/>
      <c r="H311" s="21" t="n"/>
      <c r="I311" s="21" t="n"/>
      <c r="J311" s="21" t="n"/>
      <c r="K311" s="24" t="n"/>
      <c r="L311" s="24" t="n"/>
      <c r="M311" s="21" t="n"/>
      <c r="N311" s="21" t="n"/>
      <c r="O311" s="42" t="n"/>
      <c r="P311" s="23" t="n"/>
      <c r="Q311" s="21" t="n"/>
      <c r="R311" s="21" t="n"/>
      <c r="S311" s="21" t="n"/>
      <c r="T311" s="43" t="n"/>
      <c r="U311" s="24" t="n"/>
      <c r="V311" s="42" t="n"/>
      <c r="W311" s="23" t="n"/>
      <c r="X311" s="26">
        <f>IF(A311="","",MAX(0,24*(IF(ISNUMBER(V311),V311+IF(ISNUMBER(W311),W311,0),NOW())-(IF(ISNUMBER(B311),B311,TODAY())+IF(ISNUMBER(C311),C311,0)))))</f>
        <v/>
      </c>
      <c r="Y311" s="27">
        <f>IF(A311="","",IF(Q311="Closed","Closed",IF(AND(ISNUMBER(O311),NOW()&gt;O311+IF(ISNUMBER(P311),P311,0)),"Overdue",IF(AND(NOT(ISNUMBER(O311)),X311&gt;'Lists and Settings'!$B$7),"Overdue","On Track"))))</f>
        <v/>
      </c>
      <c r="Z311" s="28">
        <f>IF(A311="","",IF(NOT(ISNUMBER(B311)),"Missing date opened",IF(D311="","Missing shift",IF(K311="","Missing description",IF(M311="","Missing assigned department",IF(AND(Q311="Closed",U311=""),"Closed without resolution",IF(AND(Q311="Closed",NOT(ISNUMBER(V311))),"Closed without close date",IF(AND(ISNUMBER(V311),ISNUMBER(B311),V311&lt;B311),"Close date before open date",IF(AND(S311="Yes",N311=""),"Handoff needs assignment",IF(AND(R311="Yes",Q311&lt;&gt;"Closed",NOT(ISNUMBER(O311))),"Guest follow-up needs due date","OK"))))))))))</f>
        <v/>
      </c>
    </row>
    <row r="312">
      <c r="A312" s="21" t="n"/>
      <c r="B312" s="42" t="n"/>
      <c r="C312" s="23" t="n"/>
      <c r="D312" s="21" t="n"/>
      <c r="E312" s="21" t="n"/>
      <c r="F312" s="21" t="n"/>
      <c r="G312" s="21" t="n"/>
      <c r="H312" s="21" t="n"/>
      <c r="I312" s="21" t="n"/>
      <c r="J312" s="21" t="n"/>
      <c r="K312" s="24" t="n"/>
      <c r="L312" s="24" t="n"/>
      <c r="M312" s="21" t="n"/>
      <c r="N312" s="21" t="n"/>
      <c r="O312" s="42" t="n"/>
      <c r="P312" s="23" t="n"/>
      <c r="Q312" s="21" t="n"/>
      <c r="R312" s="21" t="n"/>
      <c r="S312" s="21" t="n"/>
      <c r="T312" s="43" t="n"/>
      <c r="U312" s="24" t="n"/>
      <c r="V312" s="42" t="n"/>
      <c r="W312" s="23" t="n"/>
      <c r="X312" s="26">
        <f>IF(A312="","",MAX(0,24*(IF(ISNUMBER(V312),V312+IF(ISNUMBER(W312),W312,0),NOW())-(IF(ISNUMBER(B312),B312,TODAY())+IF(ISNUMBER(C312),C312,0)))))</f>
        <v/>
      </c>
      <c r="Y312" s="27">
        <f>IF(A312="","",IF(Q312="Closed","Closed",IF(AND(ISNUMBER(O312),NOW()&gt;O312+IF(ISNUMBER(P312),P312,0)),"Overdue",IF(AND(NOT(ISNUMBER(O312)),X312&gt;'Lists and Settings'!$B$7),"Overdue","On Track"))))</f>
        <v/>
      </c>
      <c r="Z312" s="28">
        <f>IF(A312="","",IF(NOT(ISNUMBER(B312)),"Missing date opened",IF(D312="","Missing shift",IF(K312="","Missing description",IF(M312="","Missing assigned department",IF(AND(Q312="Closed",U312=""),"Closed without resolution",IF(AND(Q312="Closed",NOT(ISNUMBER(V312))),"Closed without close date",IF(AND(ISNUMBER(V312),ISNUMBER(B312),V312&lt;B312),"Close date before open date",IF(AND(S312="Yes",N312=""),"Handoff needs assignment",IF(AND(R312="Yes",Q312&lt;&gt;"Closed",NOT(ISNUMBER(O312))),"Guest follow-up needs due date","OK"))))))))))</f>
        <v/>
      </c>
    </row>
    <row r="313">
      <c r="A313" s="21" t="n"/>
      <c r="B313" s="42" t="n"/>
      <c r="C313" s="23" t="n"/>
      <c r="D313" s="21" t="n"/>
      <c r="E313" s="21" t="n"/>
      <c r="F313" s="21" t="n"/>
      <c r="G313" s="21" t="n"/>
      <c r="H313" s="21" t="n"/>
      <c r="I313" s="21" t="n"/>
      <c r="J313" s="21" t="n"/>
      <c r="K313" s="24" t="n"/>
      <c r="L313" s="24" t="n"/>
      <c r="M313" s="21" t="n"/>
      <c r="N313" s="21" t="n"/>
      <c r="O313" s="42" t="n"/>
      <c r="P313" s="23" t="n"/>
      <c r="Q313" s="21" t="n"/>
      <c r="R313" s="21" t="n"/>
      <c r="S313" s="21" t="n"/>
      <c r="T313" s="43" t="n"/>
      <c r="U313" s="24" t="n"/>
      <c r="V313" s="42" t="n"/>
      <c r="W313" s="23" t="n"/>
      <c r="X313" s="26">
        <f>IF(A313="","",MAX(0,24*(IF(ISNUMBER(V313),V313+IF(ISNUMBER(W313),W313,0),NOW())-(IF(ISNUMBER(B313),B313,TODAY())+IF(ISNUMBER(C313),C313,0)))))</f>
        <v/>
      </c>
      <c r="Y313" s="27">
        <f>IF(A313="","",IF(Q313="Closed","Closed",IF(AND(ISNUMBER(O313),NOW()&gt;O313+IF(ISNUMBER(P313),P313,0)),"Overdue",IF(AND(NOT(ISNUMBER(O313)),X313&gt;'Lists and Settings'!$B$7),"Overdue","On Track"))))</f>
        <v/>
      </c>
      <c r="Z313" s="28">
        <f>IF(A313="","",IF(NOT(ISNUMBER(B313)),"Missing date opened",IF(D313="","Missing shift",IF(K313="","Missing description",IF(M313="","Missing assigned department",IF(AND(Q313="Closed",U313=""),"Closed without resolution",IF(AND(Q313="Closed",NOT(ISNUMBER(V313))),"Closed without close date",IF(AND(ISNUMBER(V313),ISNUMBER(B313),V313&lt;B313),"Close date before open date",IF(AND(S313="Yes",N313=""),"Handoff needs assignment",IF(AND(R313="Yes",Q313&lt;&gt;"Closed",NOT(ISNUMBER(O313))),"Guest follow-up needs due date","OK"))))))))))</f>
        <v/>
      </c>
    </row>
    <row r="314">
      <c r="A314" s="21" t="n"/>
      <c r="B314" s="42" t="n"/>
      <c r="C314" s="23" t="n"/>
      <c r="D314" s="21" t="n"/>
      <c r="E314" s="21" t="n"/>
      <c r="F314" s="21" t="n"/>
      <c r="G314" s="21" t="n"/>
      <c r="H314" s="21" t="n"/>
      <c r="I314" s="21" t="n"/>
      <c r="J314" s="21" t="n"/>
      <c r="K314" s="24" t="n"/>
      <c r="L314" s="24" t="n"/>
      <c r="M314" s="21" t="n"/>
      <c r="N314" s="21" t="n"/>
      <c r="O314" s="42" t="n"/>
      <c r="P314" s="23" t="n"/>
      <c r="Q314" s="21" t="n"/>
      <c r="R314" s="21" t="n"/>
      <c r="S314" s="21" t="n"/>
      <c r="T314" s="43" t="n"/>
      <c r="U314" s="24" t="n"/>
      <c r="V314" s="42" t="n"/>
      <c r="W314" s="23" t="n"/>
      <c r="X314" s="26">
        <f>IF(A314="","",MAX(0,24*(IF(ISNUMBER(V314),V314+IF(ISNUMBER(W314),W314,0),NOW())-(IF(ISNUMBER(B314),B314,TODAY())+IF(ISNUMBER(C314),C314,0)))))</f>
        <v/>
      </c>
      <c r="Y314" s="27">
        <f>IF(A314="","",IF(Q314="Closed","Closed",IF(AND(ISNUMBER(O314),NOW()&gt;O314+IF(ISNUMBER(P314),P314,0)),"Overdue",IF(AND(NOT(ISNUMBER(O314)),X314&gt;'Lists and Settings'!$B$7),"Overdue","On Track"))))</f>
        <v/>
      </c>
      <c r="Z314" s="28">
        <f>IF(A314="","",IF(NOT(ISNUMBER(B314)),"Missing date opened",IF(D314="","Missing shift",IF(K314="","Missing description",IF(M314="","Missing assigned department",IF(AND(Q314="Closed",U314=""),"Closed without resolution",IF(AND(Q314="Closed",NOT(ISNUMBER(V314))),"Closed without close date",IF(AND(ISNUMBER(V314),ISNUMBER(B314),V314&lt;B314),"Close date before open date",IF(AND(S314="Yes",N314=""),"Handoff needs assignment",IF(AND(R314="Yes",Q314&lt;&gt;"Closed",NOT(ISNUMBER(O314))),"Guest follow-up needs due date","OK"))))))))))</f>
        <v/>
      </c>
    </row>
    <row r="315">
      <c r="A315" s="21" t="n"/>
      <c r="B315" s="42" t="n"/>
      <c r="C315" s="23" t="n"/>
      <c r="D315" s="21" t="n"/>
      <c r="E315" s="21" t="n"/>
      <c r="F315" s="21" t="n"/>
      <c r="G315" s="21" t="n"/>
      <c r="H315" s="21" t="n"/>
      <c r="I315" s="21" t="n"/>
      <c r="J315" s="21" t="n"/>
      <c r="K315" s="24" t="n"/>
      <c r="L315" s="24" t="n"/>
      <c r="M315" s="21" t="n"/>
      <c r="N315" s="21" t="n"/>
      <c r="O315" s="42" t="n"/>
      <c r="P315" s="23" t="n"/>
      <c r="Q315" s="21" t="n"/>
      <c r="R315" s="21" t="n"/>
      <c r="S315" s="21" t="n"/>
      <c r="T315" s="43" t="n"/>
      <c r="U315" s="24" t="n"/>
      <c r="V315" s="42" t="n"/>
      <c r="W315" s="23" t="n"/>
      <c r="X315" s="26">
        <f>IF(A315="","",MAX(0,24*(IF(ISNUMBER(V315),V315+IF(ISNUMBER(W315),W315,0),NOW())-(IF(ISNUMBER(B315),B315,TODAY())+IF(ISNUMBER(C315),C315,0)))))</f>
        <v/>
      </c>
      <c r="Y315" s="27">
        <f>IF(A315="","",IF(Q315="Closed","Closed",IF(AND(ISNUMBER(O315),NOW()&gt;O315+IF(ISNUMBER(P315),P315,0)),"Overdue",IF(AND(NOT(ISNUMBER(O315)),X315&gt;'Lists and Settings'!$B$7),"Overdue","On Track"))))</f>
        <v/>
      </c>
      <c r="Z315" s="28">
        <f>IF(A315="","",IF(NOT(ISNUMBER(B315)),"Missing date opened",IF(D315="","Missing shift",IF(K315="","Missing description",IF(M315="","Missing assigned department",IF(AND(Q315="Closed",U315=""),"Closed without resolution",IF(AND(Q315="Closed",NOT(ISNUMBER(V315))),"Closed without close date",IF(AND(ISNUMBER(V315),ISNUMBER(B315),V315&lt;B315),"Close date before open date",IF(AND(S315="Yes",N315=""),"Handoff needs assignment",IF(AND(R315="Yes",Q315&lt;&gt;"Closed",NOT(ISNUMBER(O315))),"Guest follow-up needs due date","OK"))))))))))</f>
        <v/>
      </c>
    </row>
    <row r="316">
      <c r="A316" s="21" t="n"/>
      <c r="B316" s="42" t="n"/>
      <c r="C316" s="23" t="n"/>
      <c r="D316" s="21" t="n"/>
      <c r="E316" s="21" t="n"/>
      <c r="F316" s="21" t="n"/>
      <c r="G316" s="21" t="n"/>
      <c r="H316" s="21" t="n"/>
      <c r="I316" s="21" t="n"/>
      <c r="J316" s="21" t="n"/>
      <c r="K316" s="24" t="n"/>
      <c r="L316" s="24" t="n"/>
      <c r="M316" s="21" t="n"/>
      <c r="N316" s="21" t="n"/>
      <c r="O316" s="42" t="n"/>
      <c r="P316" s="23" t="n"/>
      <c r="Q316" s="21" t="n"/>
      <c r="R316" s="21" t="n"/>
      <c r="S316" s="21" t="n"/>
      <c r="T316" s="43" t="n"/>
      <c r="U316" s="24" t="n"/>
      <c r="V316" s="42" t="n"/>
      <c r="W316" s="23" t="n"/>
      <c r="X316" s="26">
        <f>IF(A316="","",MAX(0,24*(IF(ISNUMBER(V316),V316+IF(ISNUMBER(W316),W316,0),NOW())-(IF(ISNUMBER(B316),B316,TODAY())+IF(ISNUMBER(C316),C316,0)))))</f>
        <v/>
      </c>
      <c r="Y316" s="27">
        <f>IF(A316="","",IF(Q316="Closed","Closed",IF(AND(ISNUMBER(O316),NOW()&gt;O316+IF(ISNUMBER(P316),P316,0)),"Overdue",IF(AND(NOT(ISNUMBER(O316)),X316&gt;'Lists and Settings'!$B$7),"Overdue","On Track"))))</f>
        <v/>
      </c>
      <c r="Z316" s="28">
        <f>IF(A316="","",IF(NOT(ISNUMBER(B316)),"Missing date opened",IF(D316="","Missing shift",IF(K316="","Missing description",IF(M316="","Missing assigned department",IF(AND(Q316="Closed",U316=""),"Closed without resolution",IF(AND(Q316="Closed",NOT(ISNUMBER(V316))),"Closed without close date",IF(AND(ISNUMBER(V316),ISNUMBER(B316),V316&lt;B316),"Close date before open date",IF(AND(S316="Yes",N316=""),"Handoff needs assignment",IF(AND(R316="Yes",Q316&lt;&gt;"Closed",NOT(ISNUMBER(O316))),"Guest follow-up needs due date","OK"))))))))))</f>
        <v/>
      </c>
    </row>
    <row r="317">
      <c r="A317" s="21" t="n"/>
      <c r="B317" s="42" t="n"/>
      <c r="C317" s="23" t="n"/>
      <c r="D317" s="21" t="n"/>
      <c r="E317" s="21" t="n"/>
      <c r="F317" s="21" t="n"/>
      <c r="G317" s="21" t="n"/>
      <c r="H317" s="21" t="n"/>
      <c r="I317" s="21" t="n"/>
      <c r="J317" s="21" t="n"/>
      <c r="K317" s="24" t="n"/>
      <c r="L317" s="24" t="n"/>
      <c r="M317" s="21" t="n"/>
      <c r="N317" s="21" t="n"/>
      <c r="O317" s="42" t="n"/>
      <c r="P317" s="23" t="n"/>
      <c r="Q317" s="21" t="n"/>
      <c r="R317" s="21" t="n"/>
      <c r="S317" s="21" t="n"/>
      <c r="T317" s="43" t="n"/>
      <c r="U317" s="24" t="n"/>
      <c r="V317" s="42" t="n"/>
      <c r="W317" s="23" t="n"/>
      <c r="X317" s="26">
        <f>IF(A317="","",MAX(0,24*(IF(ISNUMBER(V317),V317+IF(ISNUMBER(W317),W317,0),NOW())-(IF(ISNUMBER(B317),B317,TODAY())+IF(ISNUMBER(C317),C317,0)))))</f>
        <v/>
      </c>
      <c r="Y317" s="27">
        <f>IF(A317="","",IF(Q317="Closed","Closed",IF(AND(ISNUMBER(O317),NOW()&gt;O317+IF(ISNUMBER(P317),P317,0)),"Overdue",IF(AND(NOT(ISNUMBER(O317)),X317&gt;'Lists and Settings'!$B$7),"Overdue","On Track"))))</f>
        <v/>
      </c>
      <c r="Z317" s="28">
        <f>IF(A317="","",IF(NOT(ISNUMBER(B317)),"Missing date opened",IF(D317="","Missing shift",IF(K317="","Missing description",IF(M317="","Missing assigned department",IF(AND(Q317="Closed",U317=""),"Closed without resolution",IF(AND(Q317="Closed",NOT(ISNUMBER(V317))),"Closed without close date",IF(AND(ISNUMBER(V317),ISNUMBER(B317),V317&lt;B317),"Close date before open date",IF(AND(S317="Yes",N317=""),"Handoff needs assignment",IF(AND(R317="Yes",Q317&lt;&gt;"Closed",NOT(ISNUMBER(O317))),"Guest follow-up needs due date","OK"))))))))))</f>
        <v/>
      </c>
    </row>
    <row r="318">
      <c r="A318" s="21" t="n"/>
      <c r="B318" s="42" t="n"/>
      <c r="C318" s="23" t="n"/>
      <c r="D318" s="21" t="n"/>
      <c r="E318" s="21" t="n"/>
      <c r="F318" s="21" t="n"/>
      <c r="G318" s="21" t="n"/>
      <c r="H318" s="21" t="n"/>
      <c r="I318" s="21" t="n"/>
      <c r="J318" s="21" t="n"/>
      <c r="K318" s="24" t="n"/>
      <c r="L318" s="24" t="n"/>
      <c r="M318" s="21" t="n"/>
      <c r="N318" s="21" t="n"/>
      <c r="O318" s="42" t="n"/>
      <c r="P318" s="23" t="n"/>
      <c r="Q318" s="21" t="n"/>
      <c r="R318" s="21" t="n"/>
      <c r="S318" s="21" t="n"/>
      <c r="T318" s="43" t="n"/>
      <c r="U318" s="24" t="n"/>
      <c r="V318" s="42" t="n"/>
      <c r="W318" s="23" t="n"/>
      <c r="X318" s="26">
        <f>IF(A318="","",MAX(0,24*(IF(ISNUMBER(V318),V318+IF(ISNUMBER(W318),W318,0),NOW())-(IF(ISNUMBER(B318),B318,TODAY())+IF(ISNUMBER(C318),C318,0)))))</f>
        <v/>
      </c>
      <c r="Y318" s="27">
        <f>IF(A318="","",IF(Q318="Closed","Closed",IF(AND(ISNUMBER(O318),NOW()&gt;O318+IF(ISNUMBER(P318),P318,0)),"Overdue",IF(AND(NOT(ISNUMBER(O318)),X318&gt;'Lists and Settings'!$B$7),"Overdue","On Track"))))</f>
        <v/>
      </c>
      <c r="Z318" s="28">
        <f>IF(A318="","",IF(NOT(ISNUMBER(B318)),"Missing date opened",IF(D318="","Missing shift",IF(K318="","Missing description",IF(M318="","Missing assigned department",IF(AND(Q318="Closed",U318=""),"Closed without resolution",IF(AND(Q318="Closed",NOT(ISNUMBER(V318))),"Closed without close date",IF(AND(ISNUMBER(V318),ISNUMBER(B318),V318&lt;B318),"Close date before open date",IF(AND(S318="Yes",N318=""),"Handoff needs assignment",IF(AND(R318="Yes",Q318&lt;&gt;"Closed",NOT(ISNUMBER(O318))),"Guest follow-up needs due date","OK"))))))))))</f>
        <v/>
      </c>
    </row>
    <row r="319">
      <c r="A319" s="21" t="n"/>
      <c r="B319" s="42" t="n"/>
      <c r="C319" s="23" t="n"/>
      <c r="D319" s="21" t="n"/>
      <c r="E319" s="21" t="n"/>
      <c r="F319" s="21" t="n"/>
      <c r="G319" s="21" t="n"/>
      <c r="H319" s="21" t="n"/>
      <c r="I319" s="21" t="n"/>
      <c r="J319" s="21" t="n"/>
      <c r="K319" s="24" t="n"/>
      <c r="L319" s="24" t="n"/>
      <c r="M319" s="21" t="n"/>
      <c r="N319" s="21" t="n"/>
      <c r="O319" s="42" t="n"/>
      <c r="P319" s="23" t="n"/>
      <c r="Q319" s="21" t="n"/>
      <c r="R319" s="21" t="n"/>
      <c r="S319" s="21" t="n"/>
      <c r="T319" s="43" t="n"/>
      <c r="U319" s="24" t="n"/>
      <c r="V319" s="42" t="n"/>
      <c r="W319" s="23" t="n"/>
      <c r="X319" s="26">
        <f>IF(A319="","",MAX(0,24*(IF(ISNUMBER(V319),V319+IF(ISNUMBER(W319),W319,0),NOW())-(IF(ISNUMBER(B319),B319,TODAY())+IF(ISNUMBER(C319),C319,0)))))</f>
        <v/>
      </c>
      <c r="Y319" s="27">
        <f>IF(A319="","",IF(Q319="Closed","Closed",IF(AND(ISNUMBER(O319),NOW()&gt;O319+IF(ISNUMBER(P319),P319,0)),"Overdue",IF(AND(NOT(ISNUMBER(O319)),X319&gt;'Lists and Settings'!$B$7),"Overdue","On Track"))))</f>
        <v/>
      </c>
      <c r="Z319" s="28">
        <f>IF(A319="","",IF(NOT(ISNUMBER(B319)),"Missing date opened",IF(D319="","Missing shift",IF(K319="","Missing description",IF(M319="","Missing assigned department",IF(AND(Q319="Closed",U319=""),"Closed without resolution",IF(AND(Q319="Closed",NOT(ISNUMBER(V319))),"Closed without close date",IF(AND(ISNUMBER(V319),ISNUMBER(B319),V319&lt;B319),"Close date before open date",IF(AND(S319="Yes",N319=""),"Handoff needs assignment",IF(AND(R319="Yes",Q319&lt;&gt;"Closed",NOT(ISNUMBER(O319))),"Guest follow-up needs due date","OK"))))))))))</f>
        <v/>
      </c>
    </row>
    <row r="320">
      <c r="A320" s="21" t="n"/>
      <c r="B320" s="42" t="n"/>
      <c r="C320" s="23" t="n"/>
      <c r="D320" s="21" t="n"/>
      <c r="E320" s="21" t="n"/>
      <c r="F320" s="21" t="n"/>
      <c r="G320" s="21" t="n"/>
      <c r="H320" s="21" t="n"/>
      <c r="I320" s="21" t="n"/>
      <c r="J320" s="21" t="n"/>
      <c r="K320" s="24" t="n"/>
      <c r="L320" s="24" t="n"/>
      <c r="M320" s="21" t="n"/>
      <c r="N320" s="21" t="n"/>
      <c r="O320" s="42" t="n"/>
      <c r="P320" s="23" t="n"/>
      <c r="Q320" s="21" t="n"/>
      <c r="R320" s="21" t="n"/>
      <c r="S320" s="21" t="n"/>
      <c r="T320" s="43" t="n"/>
      <c r="U320" s="24" t="n"/>
      <c r="V320" s="42" t="n"/>
      <c r="W320" s="23" t="n"/>
      <c r="X320" s="26">
        <f>IF(A320="","",MAX(0,24*(IF(ISNUMBER(V320),V320+IF(ISNUMBER(W320),W320,0),NOW())-(IF(ISNUMBER(B320),B320,TODAY())+IF(ISNUMBER(C320),C320,0)))))</f>
        <v/>
      </c>
      <c r="Y320" s="27">
        <f>IF(A320="","",IF(Q320="Closed","Closed",IF(AND(ISNUMBER(O320),NOW()&gt;O320+IF(ISNUMBER(P320),P320,0)),"Overdue",IF(AND(NOT(ISNUMBER(O320)),X320&gt;'Lists and Settings'!$B$7),"Overdue","On Track"))))</f>
        <v/>
      </c>
      <c r="Z320" s="28">
        <f>IF(A320="","",IF(NOT(ISNUMBER(B320)),"Missing date opened",IF(D320="","Missing shift",IF(K320="","Missing description",IF(M320="","Missing assigned department",IF(AND(Q320="Closed",U320=""),"Closed without resolution",IF(AND(Q320="Closed",NOT(ISNUMBER(V320))),"Closed without close date",IF(AND(ISNUMBER(V320),ISNUMBER(B320),V320&lt;B320),"Close date before open date",IF(AND(S320="Yes",N320=""),"Handoff needs assignment",IF(AND(R320="Yes",Q320&lt;&gt;"Closed",NOT(ISNUMBER(O320))),"Guest follow-up needs due date","OK"))))))))))</f>
        <v/>
      </c>
    </row>
    <row r="321">
      <c r="A321" s="21" t="n"/>
      <c r="B321" s="42" t="n"/>
      <c r="C321" s="23" t="n"/>
      <c r="D321" s="21" t="n"/>
      <c r="E321" s="21" t="n"/>
      <c r="F321" s="21" t="n"/>
      <c r="G321" s="21" t="n"/>
      <c r="H321" s="21" t="n"/>
      <c r="I321" s="21" t="n"/>
      <c r="J321" s="21" t="n"/>
      <c r="K321" s="24" t="n"/>
      <c r="L321" s="24" t="n"/>
      <c r="M321" s="21" t="n"/>
      <c r="N321" s="21" t="n"/>
      <c r="O321" s="42" t="n"/>
      <c r="P321" s="23" t="n"/>
      <c r="Q321" s="21" t="n"/>
      <c r="R321" s="21" t="n"/>
      <c r="S321" s="21" t="n"/>
      <c r="T321" s="43" t="n"/>
      <c r="U321" s="24" t="n"/>
      <c r="V321" s="42" t="n"/>
      <c r="W321" s="23" t="n"/>
      <c r="X321" s="26">
        <f>IF(A321="","",MAX(0,24*(IF(ISNUMBER(V321),V321+IF(ISNUMBER(W321),W321,0),NOW())-(IF(ISNUMBER(B321),B321,TODAY())+IF(ISNUMBER(C321),C321,0)))))</f>
        <v/>
      </c>
      <c r="Y321" s="27">
        <f>IF(A321="","",IF(Q321="Closed","Closed",IF(AND(ISNUMBER(O321),NOW()&gt;O321+IF(ISNUMBER(P321),P321,0)),"Overdue",IF(AND(NOT(ISNUMBER(O321)),X321&gt;'Lists and Settings'!$B$7),"Overdue","On Track"))))</f>
        <v/>
      </c>
      <c r="Z321" s="28">
        <f>IF(A321="","",IF(NOT(ISNUMBER(B321)),"Missing date opened",IF(D321="","Missing shift",IF(K321="","Missing description",IF(M321="","Missing assigned department",IF(AND(Q321="Closed",U321=""),"Closed without resolution",IF(AND(Q321="Closed",NOT(ISNUMBER(V321))),"Closed without close date",IF(AND(ISNUMBER(V321),ISNUMBER(B321),V321&lt;B321),"Close date before open date",IF(AND(S321="Yes",N321=""),"Handoff needs assignment",IF(AND(R321="Yes",Q321&lt;&gt;"Closed",NOT(ISNUMBER(O321))),"Guest follow-up needs due date","OK"))))))))))</f>
        <v/>
      </c>
    </row>
    <row r="322">
      <c r="A322" s="21" t="n"/>
      <c r="B322" s="42" t="n"/>
      <c r="C322" s="23" t="n"/>
      <c r="D322" s="21" t="n"/>
      <c r="E322" s="21" t="n"/>
      <c r="F322" s="21" t="n"/>
      <c r="G322" s="21" t="n"/>
      <c r="H322" s="21" t="n"/>
      <c r="I322" s="21" t="n"/>
      <c r="J322" s="21" t="n"/>
      <c r="K322" s="24" t="n"/>
      <c r="L322" s="24" t="n"/>
      <c r="M322" s="21" t="n"/>
      <c r="N322" s="21" t="n"/>
      <c r="O322" s="42" t="n"/>
      <c r="P322" s="23" t="n"/>
      <c r="Q322" s="21" t="n"/>
      <c r="R322" s="21" t="n"/>
      <c r="S322" s="21" t="n"/>
      <c r="T322" s="43" t="n"/>
      <c r="U322" s="24" t="n"/>
      <c r="V322" s="42" t="n"/>
      <c r="W322" s="23" t="n"/>
      <c r="X322" s="26">
        <f>IF(A322="","",MAX(0,24*(IF(ISNUMBER(V322),V322+IF(ISNUMBER(W322),W322,0),NOW())-(IF(ISNUMBER(B322),B322,TODAY())+IF(ISNUMBER(C322),C322,0)))))</f>
        <v/>
      </c>
      <c r="Y322" s="27">
        <f>IF(A322="","",IF(Q322="Closed","Closed",IF(AND(ISNUMBER(O322),NOW()&gt;O322+IF(ISNUMBER(P322),P322,0)),"Overdue",IF(AND(NOT(ISNUMBER(O322)),X322&gt;'Lists and Settings'!$B$7),"Overdue","On Track"))))</f>
        <v/>
      </c>
      <c r="Z322" s="28">
        <f>IF(A322="","",IF(NOT(ISNUMBER(B322)),"Missing date opened",IF(D322="","Missing shift",IF(K322="","Missing description",IF(M322="","Missing assigned department",IF(AND(Q322="Closed",U322=""),"Closed without resolution",IF(AND(Q322="Closed",NOT(ISNUMBER(V322))),"Closed without close date",IF(AND(ISNUMBER(V322),ISNUMBER(B322),V322&lt;B322),"Close date before open date",IF(AND(S322="Yes",N322=""),"Handoff needs assignment",IF(AND(R322="Yes",Q322&lt;&gt;"Closed",NOT(ISNUMBER(O322))),"Guest follow-up needs due date","OK"))))))))))</f>
        <v/>
      </c>
    </row>
    <row r="323">
      <c r="A323" s="21" t="n"/>
      <c r="B323" s="42" t="n"/>
      <c r="C323" s="23" t="n"/>
      <c r="D323" s="21" t="n"/>
      <c r="E323" s="21" t="n"/>
      <c r="F323" s="21" t="n"/>
      <c r="G323" s="21" t="n"/>
      <c r="H323" s="21" t="n"/>
      <c r="I323" s="21" t="n"/>
      <c r="J323" s="21" t="n"/>
      <c r="K323" s="24" t="n"/>
      <c r="L323" s="24" t="n"/>
      <c r="M323" s="21" t="n"/>
      <c r="N323" s="21" t="n"/>
      <c r="O323" s="42" t="n"/>
      <c r="P323" s="23" t="n"/>
      <c r="Q323" s="21" t="n"/>
      <c r="R323" s="21" t="n"/>
      <c r="S323" s="21" t="n"/>
      <c r="T323" s="43" t="n"/>
      <c r="U323" s="24" t="n"/>
      <c r="V323" s="42" t="n"/>
      <c r="W323" s="23" t="n"/>
      <c r="X323" s="26">
        <f>IF(A323="","",MAX(0,24*(IF(ISNUMBER(V323),V323+IF(ISNUMBER(W323),W323,0),NOW())-(IF(ISNUMBER(B323),B323,TODAY())+IF(ISNUMBER(C323),C323,0)))))</f>
        <v/>
      </c>
      <c r="Y323" s="27">
        <f>IF(A323="","",IF(Q323="Closed","Closed",IF(AND(ISNUMBER(O323),NOW()&gt;O323+IF(ISNUMBER(P323),P323,0)),"Overdue",IF(AND(NOT(ISNUMBER(O323)),X323&gt;'Lists and Settings'!$B$7),"Overdue","On Track"))))</f>
        <v/>
      </c>
      <c r="Z323" s="28">
        <f>IF(A323="","",IF(NOT(ISNUMBER(B323)),"Missing date opened",IF(D323="","Missing shift",IF(K323="","Missing description",IF(M323="","Missing assigned department",IF(AND(Q323="Closed",U323=""),"Closed without resolution",IF(AND(Q323="Closed",NOT(ISNUMBER(V323))),"Closed without close date",IF(AND(ISNUMBER(V323),ISNUMBER(B323),V323&lt;B323),"Close date before open date",IF(AND(S323="Yes",N323=""),"Handoff needs assignment",IF(AND(R323="Yes",Q323&lt;&gt;"Closed",NOT(ISNUMBER(O323))),"Guest follow-up needs due date","OK"))))))))))</f>
        <v/>
      </c>
    </row>
    <row r="324">
      <c r="A324" s="21" t="n"/>
      <c r="B324" s="42" t="n"/>
      <c r="C324" s="23" t="n"/>
      <c r="D324" s="21" t="n"/>
      <c r="E324" s="21" t="n"/>
      <c r="F324" s="21" t="n"/>
      <c r="G324" s="21" t="n"/>
      <c r="H324" s="21" t="n"/>
      <c r="I324" s="21" t="n"/>
      <c r="J324" s="21" t="n"/>
      <c r="K324" s="24" t="n"/>
      <c r="L324" s="24" t="n"/>
      <c r="M324" s="21" t="n"/>
      <c r="N324" s="21" t="n"/>
      <c r="O324" s="42" t="n"/>
      <c r="P324" s="23" t="n"/>
      <c r="Q324" s="21" t="n"/>
      <c r="R324" s="21" t="n"/>
      <c r="S324" s="21" t="n"/>
      <c r="T324" s="43" t="n"/>
      <c r="U324" s="24" t="n"/>
      <c r="V324" s="42" t="n"/>
      <c r="W324" s="23" t="n"/>
      <c r="X324" s="26">
        <f>IF(A324="","",MAX(0,24*(IF(ISNUMBER(V324),V324+IF(ISNUMBER(W324),W324,0),NOW())-(IF(ISNUMBER(B324),B324,TODAY())+IF(ISNUMBER(C324),C324,0)))))</f>
        <v/>
      </c>
      <c r="Y324" s="27">
        <f>IF(A324="","",IF(Q324="Closed","Closed",IF(AND(ISNUMBER(O324),NOW()&gt;O324+IF(ISNUMBER(P324),P324,0)),"Overdue",IF(AND(NOT(ISNUMBER(O324)),X324&gt;'Lists and Settings'!$B$7),"Overdue","On Track"))))</f>
        <v/>
      </c>
      <c r="Z324" s="28">
        <f>IF(A324="","",IF(NOT(ISNUMBER(B324)),"Missing date opened",IF(D324="","Missing shift",IF(K324="","Missing description",IF(M324="","Missing assigned department",IF(AND(Q324="Closed",U324=""),"Closed without resolution",IF(AND(Q324="Closed",NOT(ISNUMBER(V324))),"Closed without close date",IF(AND(ISNUMBER(V324),ISNUMBER(B324),V324&lt;B324),"Close date before open date",IF(AND(S324="Yes",N324=""),"Handoff needs assignment",IF(AND(R324="Yes",Q324&lt;&gt;"Closed",NOT(ISNUMBER(O324))),"Guest follow-up needs due date","OK"))))))))))</f>
        <v/>
      </c>
    </row>
    <row r="325">
      <c r="A325" s="21" t="n"/>
      <c r="B325" s="42" t="n"/>
      <c r="C325" s="23" t="n"/>
      <c r="D325" s="21" t="n"/>
      <c r="E325" s="21" t="n"/>
      <c r="F325" s="21" t="n"/>
      <c r="G325" s="21" t="n"/>
      <c r="H325" s="21" t="n"/>
      <c r="I325" s="21" t="n"/>
      <c r="J325" s="21" t="n"/>
      <c r="K325" s="24" t="n"/>
      <c r="L325" s="24" t="n"/>
      <c r="M325" s="21" t="n"/>
      <c r="N325" s="21" t="n"/>
      <c r="O325" s="42" t="n"/>
      <c r="P325" s="23" t="n"/>
      <c r="Q325" s="21" t="n"/>
      <c r="R325" s="21" t="n"/>
      <c r="S325" s="21" t="n"/>
      <c r="T325" s="43" t="n"/>
      <c r="U325" s="24" t="n"/>
      <c r="V325" s="42" t="n"/>
      <c r="W325" s="23" t="n"/>
      <c r="X325" s="26">
        <f>IF(A325="","",MAX(0,24*(IF(ISNUMBER(V325),V325+IF(ISNUMBER(W325),W325,0),NOW())-(IF(ISNUMBER(B325),B325,TODAY())+IF(ISNUMBER(C325),C325,0)))))</f>
        <v/>
      </c>
      <c r="Y325" s="27">
        <f>IF(A325="","",IF(Q325="Closed","Closed",IF(AND(ISNUMBER(O325),NOW()&gt;O325+IF(ISNUMBER(P325),P325,0)),"Overdue",IF(AND(NOT(ISNUMBER(O325)),X325&gt;'Lists and Settings'!$B$7),"Overdue","On Track"))))</f>
        <v/>
      </c>
      <c r="Z325" s="28">
        <f>IF(A325="","",IF(NOT(ISNUMBER(B325)),"Missing date opened",IF(D325="","Missing shift",IF(K325="","Missing description",IF(M325="","Missing assigned department",IF(AND(Q325="Closed",U325=""),"Closed without resolution",IF(AND(Q325="Closed",NOT(ISNUMBER(V325))),"Closed without close date",IF(AND(ISNUMBER(V325),ISNUMBER(B325),V325&lt;B325),"Close date before open date",IF(AND(S325="Yes",N325=""),"Handoff needs assignment",IF(AND(R325="Yes",Q325&lt;&gt;"Closed",NOT(ISNUMBER(O325))),"Guest follow-up needs due date","OK"))))))))))</f>
        <v/>
      </c>
    </row>
    <row r="326">
      <c r="A326" s="21" t="n"/>
      <c r="B326" s="42" t="n"/>
      <c r="C326" s="23" t="n"/>
      <c r="D326" s="21" t="n"/>
      <c r="E326" s="21" t="n"/>
      <c r="F326" s="21" t="n"/>
      <c r="G326" s="21" t="n"/>
      <c r="H326" s="21" t="n"/>
      <c r="I326" s="21" t="n"/>
      <c r="J326" s="21" t="n"/>
      <c r="K326" s="24" t="n"/>
      <c r="L326" s="24" t="n"/>
      <c r="M326" s="21" t="n"/>
      <c r="N326" s="21" t="n"/>
      <c r="O326" s="42" t="n"/>
      <c r="P326" s="23" t="n"/>
      <c r="Q326" s="21" t="n"/>
      <c r="R326" s="21" t="n"/>
      <c r="S326" s="21" t="n"/>
      <c r="T326" s="43" t="n"/>
      <c r="U326" s="24" t="n"/>
      <c r="V326" s="42" t="n"/>
      <c r="W326" s="23" t="n"/>
      <c r="X326" s="26">
        <f>IF(A326="","",MAX(0,24*(IF(ISNUMBER(V326),V326+IF(ISNUMBER(W326),W326,0),NOW())-(IF(ISNUMBER(B326),B326,TODAY())+IF(ISNUMBER(C326),C326,0)))))</f>
        <v/>
      </c>
      <c r="Y326" s="27">
        <f>IF(A326="","",IF(Q326="Closed","Closed",IF(AND(ISNUMBER(O326),NOW()&gt;O326+IF(ISNUMBER(P326),P326,0)),"Overdue",IF(AND(NOT(ISNUMBER(O326)),X326&gt;'Lists and Settings'!$B$7),"Overdue","On Track"))))</f>
        <v/>
      </c>
      <c r="Z326" s="28">
        <f>IF(A326="","",IF(NOT(ISNUMBER(B326)),"Missing date opened",IF(D326="","Missing shift",IF(K326="","Missing description",IF(M326="","Missing assigned department",IF(AND(Q326="Closed",U326=""),"Closed without resolution",IF(AND(Q326="Closed",NOT(ISNUMBER(V326))),"Closed without close date",IF(AND(ISNUMBER(V326),ISNUMBER(B326),V326&lt;B326),"Close date before open date",IF(AND(S326="Yes",N326=""),"Handoff needs assignment",IF(AND(R326="Yes",Q326&lt;&gt;"Closed",NOT(ISNUMBER(O326))),"Guest follow-up needs due date","OK"))))))))))</f>
        <v/>
      </c>
    </row>
    <row r="327">
      <c r="A327" s="21" t="n"/>
      <c r="B327" s="42" t="n"/>
      <c r="C327" s="23" t="n"/>
      <c r="D327" s="21" t="n"/>
      <c r="E327" s="21" t="n"/>
      <c r="F327" s="21" t="n"/>
      <c r="G327" s="21" t="n"/>
      <c r="H327" s="21" t="n"/>
      <c r="I327" s="21" t="n"/>
      <c r="J327" s="21" t="n"/>
      <c r="K327" s="24" t="n"/>
      <c r="L327" s="24" t="n"/>
      <c r="M327" s="21" t="n"/>
      <c r="N327" s="21" t="n"/>
      <c r="O327" s="42" t="n"/>
      <c r="P327" s="23" t="n"/>
      <c r="Q327" s="21" t="n"/>
      <c r="R327" s="21" t="n"/>
      <c r="S327" s="21" t="n"/>
      <c r="T327" s="43" t="n"/>
      <c r="U327" s="24" t="n"/>
      <c r="V327" s="42" t="n"/>
      <c r="W327" s="23" t="n"/>
      <c r="X327" s="26">
        <f>IF(A327="","",MAX(0,24*(IF(ISNUMBER(V327),V327+IF(ISNUMBER(W327),W327,0),NOW())-(IF(ISNUMBER(B327),B327,TODAY())+IF(ISNUMBER(C327),C327,0)))))</f>
        <v/>
      </c>
      <c r="Y327" s="27">
        <f>IF(A327="","",IF(Q327="Closed","Closed",IF(AND(ISNUMBER(O327),NOW()&gt;O327+IF(ISNUMBER(P327),P327,0)),"Overdue",IF(AND(NOT(ISNUMBER(O327)),X327&gt;'Lists and Settings'!$B$7),"Overdue","On Track"))))</f>
        <v/>
      </c>
      <c r="Z327" s="28">
        <f>IF(A327="","",IF(NOT(ISNUMBER(B327)),"Missing date opened",IF(D327="","Missing shift",IF(K327="","Missing description",IF(M327="","Missing assigned department",IF(AND(Q327="Closed",U327=""),"Closed without resolution",IF(AND(Q327="Closed",NOT(ISNUMBER(V327))),"Closed without close date",IF(AND(ISNUMBER(V327),ISNUMBER(B327),V327&lt;B327),"Close date before open date",IF(AND(S327="Yes",N327=""),"Handoff needs assignment",IF(AND(R327="Yes",Q327&lt;&gt;"Closed",NOT(ISNUMBER(O327))),"Guest follow-up needs due date","OK"))))))))))</f>
        <v/>
      </c>
    </row>
    <row r="328">
      <c r="A328" s="21" t="n"/>
      <c r="B328" s="42" t="n"/>
      <c r="C328" s="23" t="n"/>
      <c r="D328" s="21" t="n"/>
      <c r="E328" s="21" t="n"/>
      <c r="F328" s="21" t="n"/>
      <c r="G328" s="21" t="n"/>
      <c r="H328" s="21" t="n"/>
      <c r="I328" s="21" t="n"/>
      <c r="J328" s="21" t="n"/>
      <c r="K328" s="24" t="n"/>
      <c r="L328" s="24" t="n"/>
      <c r="M328" s="21" t="n"/>
      <c r="N328" s="21" t="n"/>
      <c r="O328" s="42" t="n"/>
      <c r="P328" s="23" t="n"/>
      <c r="Q328" s="21" t="n"/>
      <c r="R328" s="21" t="n"/>
      <c r="S328" s="21" t="n"/>
      <c r="T328" s="43" t="n"/>
      <c r="U328" s="24" t="n"/>
      <c r="V328" s="42" t="n"/>
      <c r="W328" s="23" t="n"/>
      <c r="X328" s="26">
        <f>IF(A328="","",MAX(0,24*(IF(ISNUMBER(V328),V328+IF(ISNUMBER(W328),W328,0),NOW())-(IF(ISNUMBER(B328),B328,TODAY())+IF(ISNUMBER(C328),C328,0)))))</f>
        <v/>
      </c>
      <c r="Y328" s="27">
        <f>IF(A328="","",IF(Q328="Closed","Closed",IF(AND(ISNUMBER(O328),NOW()&gt;O328+IF(ISNUMBER(P328),P328,0)),"Overdue",IF(AND(NOT(ISNUMBER(O328)),X328&gt;'Lists and Settings'!$B$7),"Overdue","On Track"))))</f>
        <v/>
      </c>
      <c r="Z328" s="28">
        <f>IF(A328="","",IF(NOT(ISNUMBER(B328)),"Missing date opened",IF(D328="","Missing shift",IF(K328="","Missing description",IF(M328="","Missing assigned department",IF(AND(Q328="Closed",U328=""),"Closed without resolution",IF(AND(Q328="Closed",NOT(ISNUMBER(V328))),"Closed without close date",IF(AND(ISNUMBER(V328),ISNUMBER(B328),V328&lt;B328),"Close date before open date",IF(AND(S328="Yes",N328=""),"Handoff needs assignment",IF(AND(R328="Yes",Q328&lt;&gt;"Closed",NOT(ISNUMBER(O328))),"Guest follow-up needs due date","OK"))))))))))</f>
        <v/>
      </c>
    </row>
    <row r="329">
      <c r="A329" s="21" t="n"/>
      <c r="B329" s="42" t="n"/>
      <c r="C329" s="23" t="n"/>
      <c r="D329" s="21" t="n"/>
      <c r="E329" s="21" t="n"/>
      <c r="F329" s="21" t="n"/>
      <c r="G329" s="21" t="n"/>
      <c r="H329" s="21" t="n"/>
      <c r="I329" s="21" t="n"/>
      <c r="J329" s="21" t="n"/>
      <c r="K329" s="24" t="n"/>
      <c r="L329" s="24" t="n"/>
      <c r="M329" s="21" t="n"/>
      <c r="N329" s="21" t="n"/>
      <c r="O329" s="42" t="n"/>
      <c r="P329" s="23" t="n"/>
      <c r="Q329" s="21" t="n"/>
      <c r="R329" s="21" t="n"/>
      <c r="S329" s="21" t="n"/>
      <c r="T329" s="43" t="n"/>
      <c r="U329" s="24" t="n"/>
      <c r="V329" s="42" t="n"/>
      <c r="W329" s="23" t="n"/>
      <c r="X329" s="26">
        <f>IF(A329="","",MAX(0,24*(IF(ISNUMBER(V329),V329+IF(ISNUMBER(W329),W329,0),NOW())-(IF(ISNUMBER(B329),B329,TODAY())+IF(ISNUMBER(C329),C329,0)))))</f>
        <v/>
      </c>
      <c r="Y329" s="27">
        <f>IF(A329="","",IF(Q329="Closed","Closed",IF(AND(ISNUMBER(O329),NOW()&gt;O329+IF(ISNUMBER(P329),P329,0)),"Overdue",IF(AND(NOT(ISNUMBER(O329)),X329&gt;'Lists and Settings'!$B$7),"Overdue","On Track"))))</f>
        <v/>
      </c>
      <c r="Z329" s="28">
        <f>IF(A329="","",IF(NOT(ISNUMBER(B329)),"Missing date opened",IF(D329="","Missing shift",IF(K329="","Missing description",IF(M329="","Missing assigned department",IF(AND(Q329="Closed",U329=""),"Closed without resolution",IF(AND(Q329="Closed",NOT(ISNUMBER(V329))),"Closed without close date",IF(AND(ISNUMBER(V329),ISNUMBER(B329),V329&lt;B329),"Close date before open date",IF(AND(S329="Yes",N329=""),"Handoff needs assignment",IF(AND(R329="Yes",Q329&lt;&gt;"Closed",NOT(ISNUMBER(O329))),"Guest follow-up needs due date","OK"))))))))))</f>
        <v/>
      </c>
    </row>
    <row r="330">
      <c r="A330" s="21" t="n"/>
      <c r="B330" s="42" t="n"/>
      <c r="C330" s="23" t="n"/>
      <c r="D330" s="21" t="n"/>
      <c r="E330" s="21" t="n"/>
      <c r="F330" s="21" t="n"/>
      <c r="G330" s="21" t="n"/>
      <c r="H330" s="21" t="n"/>
      <c r="I330" s="21" t="n"/>
      <c r="J330" s="21" t="n"/>
      <c r="K330" s="24" t="n"/>
      <c r="L330" s="24" t="n"/>
      <c r="M330" s="21" t="n"/>
      <c r="N330" s="21" t="n"/>
      <c r="O330" s="42" t="n"/>
      <c r="P330" s="23" t="n"/>
      <c r="Q330" s="21" t="n"/>
      <c r="R330" s="21" t="n"/>
      <c r="S330" s="21" t="n"/>
      <c r="T330" s="43" t="n"/>
      <c r="U330" s="24" t="n"/>
      <c r="V330" s="42" t="n"/>
      <c r="W330" s="23" t="n"/>
      <c r="X330" s="26">
        <f>IF(A330="","",MAX(0,24*(IF(ISNUMBER(V330),V330+IF(ISNUMBER(W330),W330,0),NOW())-(IF(ISNUMBER(B330),B330,TODAY())+IF(ISNUMBER(C330),C330,0)))))</f>
        <v/>
      </c>
      <c r="Y330" s="27">
        <f>IF(A330="","",IF(Q330="Closed","Closed",IF(AND(ISNUMBER(O330),NOW()&gt;O330+IF(ISNUMBER(P330),P330,0)),"Overdue",IF(AND(NOT(ISNUMBER(O330)),X330&gt;'Lists and Settings'!$B$7),"Overdue","On Track"))))</f>
        <v/>
      </c>
      <c r="Z330" s="28">
        <f>IF(A330="","",IF(NOT(ISNUMBER(B330)),"Missing date opened",IF(D330="","Missing shift",IF(K330="","Missing description",IF(M330="","Missing assigned department",IF(AND(Q330="Closed",U330=""),"Closed without resolution",IF(AND(Q330="Closed",NOT(ISNUMBER(V330))),"Closed without close date",IF(AND(ISNUMBER(V330),ISNUMBER(B330),V330&lt;B330),"Close date before open date",IF(AND(S330="Yes",N330=""),"Handoff needs assignment",IF(AND(R330="Yes",Q330&lt;&gt;"Closed",NOT(ISNUMBER(O330))),"Guest follow-up needs due date","OK"))))))))))</f>
        <v/>
      </c>
    </row>
    <row r="331">
      <c r="A331" s="21" t="n"/>
      <c r="B331" s="42" t="n"/>
      <c r="C331" s="23" t="n"/>
      <c r="D331" s="21" t="n"/>
      <c r="E331" s="21" t="n"/>
      <c r="F331" s="21" t="n"/>
      <c r="G331" s="21" t="n"/>
      <c r="H331" s="21" t="n"/>
      <c r="I331" s="21" t="n"/>
      <c r="J331" s="21" t="n"/>
      <c r="K331" s="24" t="n"/>
      <c r="L331" s="24" t="n"/>
      <c r="M331" s="21" t="n"/>
      <c r="N331" s="21" t="n"/>
      <c r="O331" s="42" t="n"/>
      <c r="P331" s="23" t="n"/>
      <c r="Q331" s="21" t="n"/>
      <c r="R331" s="21" t="n"/>
      <c r="S331" s="21" t="n"/>
      <c r="T331" s="43" t="n"/>
      <c r="U331" s="24" t="n"/>
      <c r="V331" s="42" t="n"/>
      <c r="W331" s="23" t="n"/>
      <c r="X331" s="26">
        <f>IF(A331="","",MAX(0,24*(IF(ISNUMBER(V331),V331+IF(ISNUMBER(W331),W331,0),NOW())-(IF(ISNUMBER(B331),B331,TODAY())+IF(ISNUMBER(C331),C331,0)))))</f>
        <v/>
      </c>
      <c r="Y331" s="27">
        <f>IF(A331="","",IF(Q331="Closed","Closed",IF(AND(ISNUMBER(O331),NOW()&gt;O331+IF(ISNUMBER(P331),P331,0)),"Overdue",IF(AND(NOT(ISNUMBER(O331)),X331&gt;'Lists and Settings'!$B$7),"Overdue","On Track"))))</f>
        <v/>
      </c>
      <c r="Z331" s="28">
        <f>IF(A331="","",IF(NOT(ISNUMBER(B331)),"Missing date opened",IF(D331="","Missing shift",IF(K331="","Missing description",IF(M331="","Missing assigned department",IF(AND(Q331="Closed",U331=""),"Closed without resolution",IF(AND(Q331="Closed",NOT(ISNUMBER(V331))),"Closed without close date",IF(AND(ISNUMBER(V331),ISNUMBER(B331),V331&lt;B331),"Close date before open date",IF(AND(S331="Yes",N331=""),"Handoff needs assignment",IF(AND(R331="Yes",Q331&lt;&gt;"Closed",NOT(ISNUMBER(O331))),"Guest follow-up needs due date","OK"))))))))))</f>
        <v/>
      </c>
    </row>
    <row r="332">
      <c r="A332" s="21" t="n"/>
      <c r="B332" s="42" t="n"/>
      <c r="C332" s="23" t="n"/>
      <c r="D332" s="21" t="n"/>
      <c r="E332" s="21" t="n"/>
      <c r="F332" s="21" t="n"/>
      <c r="G332" s="21" t="n"/>
      <c r="H332" s="21" t="n"/>
      <c r="I332" s="21" t="n"/>
      <c r="J332" s="21" t="n"/>
      <c r="K332" s="24" t="n"/>
      <c r="L332" s="24" t="n"/>
      <c r="M332" s="21" t="n"/>
      <c r="N332" s="21" t="n"/>
      <c r="O332" s="42" t="n"/>
      <c r="P332" s="23" t="n"/>
      <c r="Q332" s="21" t="n"/>
      <c r="R332" s="21" t="n"/>
      <c r="S332" s="21" t="n"/>
      <c r="T332" s="43" t="n"/>
      <c r="U332" s="24" t="n"/>
      <c r="V332" s="42" t="n"/>
      <c r="W332" s="23" t="n"/>
      <c r="X332" s="26">
        <f>IF(A332="","",MAX(0,24*(IF(ISNUMBER(V332),V332+IF(ISNUMBER(W332),W332,0),NOW())-(IF(ISNUMBER(B332),B332,TODAY())+IF(ISNUMBER(C332),C332,0)))))</f>
        <v/>
      </c>
      <c r="Y332" s="27">
        <f>IF(A332="","",IF(Q332="Closed","Closed",IF(AND(ISNUMBER(O332),NOW()&gt;O332+IF(ISNUMBER(P332),P332,0)),"Overdue",IF(AND(NOT(ISNUMBER(O332)),X332&gt;'Lists and Settings'!$B$7),"Overdue","On Track"))))</f>
        <v/>
      </c>
      <c r="Z332" s="28">
        <f>IF(A332="","",IF(NOT(ISNUMBER(B332)),"Missing date opened",IF(D332="","Missing shift",IF(K332="","Missing description",IF(M332="","Missing assigned department",IF(AND(Q332="Closed",U332=""),"Closed without resolution",IF(AND(Q332="Closed",NOT(ISNUMBER(V332))),"Closed without close date",IF(AND(ISNUMBER(V332),ISNUMBER(B332),V332&lt;B332),"Close date before open date",IF(AND(S332="Yes",N332=""),"Handoff needs assignment",IF(AND(R332="Yes",Q332&lt;&gt;"Closed",NOT(ISNUMBER(O332))),"Guest follow-up needs due date","OK"))))))))))</f>
        <v/>
      </c>
    </row>
    <row r="333">
      <c r="A333" s="21" t="n"/>
      <c r="B333" s="42" t="n"/>
      <c r="C333" s="23" t="n"/>
      <c r="D333" s="21" t="n"/>
      <c r="E333" s="21" t="n"/>
      <c r="F333" s="21" t="n"/>
      <c r="G333" s="21" t="n"/>
      <c r="H333" s="21" t="n"/>
      <c r="I333" s="21" t="n"/>
      <c r="J333" s="21" t="n"/>
      <c r="K333" s="24" t="n"/>
      <c r="L333" s="24" t="n"/>
      <c r="M333" s="21" t="n"/>
      <c r="N333" s="21" t="n"/>
      <c r="O333" s="42" t="n"/>
      <c r="P333" s="23" t="n"/>
      <c r="Q333" s="21" t="n"/>
      <c r="R333" s="21" t="n"/>
      <c r="S333" s="21" t="n"/>
      <c r="T333" s="43" t="n"/>
      <c r="U333" s="24" t="n"/>
      <c r="V333" s="42" t="n"/>
      <c r="W333" s="23" t="n"/>
      <c r="X333" s="26">
        <f>IF(A333="","",MAX(0,24*(IF(ISNUMBER(V333),V333+IF(ISNUMBER(W333),W333,0),NOW())-(IF(ISNUMBER(B333),B333,TODAY())+IF(ISNUMBER(C333),C333,0)))))</f>
        <v/>
      </c>
      <c r="Y333" s="27">
        <f>IF(A333="","",IF(Q333="Closed","Closed",IF(AND(ISNUMBER(O333),NOW()&gt;O333+IF(ISNUMBER(P333),P333,0)),"Overdue",IF(AND(NOT(ISNUMBER(O333)),X333&gt;'Lists and Settings'!$B$7),"Overdue","On Track"))))</f>
        <v/>
      </c>
      <c r="Z333" s="28">
        <f>IF(A333="","",IF(NOT(ISNUMBER(B333)),"Missing date opened",IF(D333="","Missing shift",IF(K333="","Missing description",IF(M333="","Missing assigned department",IF(AND(Q333="Closed",U333=""),"Closed without resolution",IF(AND(Q333="Closed",NOT(ISNUMBER(V333))),"Closed without close date",IF(AND(ISNUMBER(V333),ISNUMBER(B333),V333&lt;B333),"Close date before open date",IF(AND(S333="Yes",N333=""),"Handoff needs assignment",IF(AND(R333="Yes",Q333&lt;&gt;"Closed",NOT(ISNUMBER(O333))),"Guest follow-up needs due date","OK"))))))))))</f>
        <v/>
      </c>
    </row>
    <row r="334">
      <c r="A334" s="21" t="n"/>
      <c r="B334" s="42" t="n"/>
      <c r="C334" s="23" t="n"/>
      <c r="D334" s="21" t="n"/>
      <c r="E334" s="21" t="n"/>
      <c r="F334" s="21" t="n"/>
      <c r="G334" s="21" t="n"/>
      <c r="H334" s="21" t="n"/>
      <c r="I334" s="21" t="n"/>
      <c r="J334" s="21" t="n"/>
      <c r="K334" s="24" t="n"/>
      <c r="L334" s="24" t="n"/>
      <c r="M334" s="21" t="n"/>
      <c r="N334" s="21" t="n"/>
      <c r="O334" s="42" t="n"/>
      <c r="P334" s="23" t="n"/>
      <c r="Q334" s="21" t="n"/>
      <c r="R334" s="21" t="n"/>
      <c r="S334" s="21" t="n"/>
      <c r="T334" s="43" t="n"/>
      <c r="U334" s="24" t="n"/>
      <c r="V334" s="42" t="n"/>
      <c r="W334" s="23" t="n"/>
      <c r="X334" s="26">
        <f>IF(A334="","",MAX(0,24*(IF(ISNUMBER(V334),V334+IF(ISNUMBER(W334),W334,0),NOW())-(IF(ISNUMBER(B334),B334,TODAY())+IF(ISNUMBER(C334),C334,0)))))</f>
        <v/>
      </c>
      <c r="Y334" s="27">
        <f>IF(A334="","",IF(Q334="Closed","Closed",IF(AND(ISNUMBER(O334),NOW()&gt;O334+IF(ISNUMBER(P334),P334,0)),"Overdue",IF(AND(NOT(ISNUMBER(O334)),X334&gt;'Lists and Settings'!$B$7),"Overdue","On Track"))))</f>
        <v/>
      </c>
      <c r="Z334" s="28">
        <f>IF(A334="","",IF(NOT(ISNUMBER(B334)),"Missing date opened",IF(D334="","Missing shift",IF(K334="","Missing description",IF(M334="","Missing assigned department",IF(AND(Q334="Closed",U334=""),"Closed without resolution",IF(AND(Q334="Closed",NOT(ISNUMBER(V334))),"Closed without close date",IF(AND(ISNUMBER(V334),ISNUMBER(B334),V334&lt;B334),"Close date before open date",IF(AND(S334="Yes",N334=""),"Handoff needs assignment",IF(AND(R334="Yes",Q334&lt;&gt;"Closed",NOT(ISNUMBER(O334))),"Guest follow-up needs due date","OK"))))))))))</f>
        <v/>
      </c>
    </row>
    <row r="335">
      <c r="A335" s="21" t="n"/>
      <c r="B335" s="42" t="n"/>
      <c r="C335" s="23" t="n"/>
      <c r="D335" s="21" t="n"/>
      <c r="E335" s="21" t="n"/>
      <c r="F335" s="21" t="n"/>
      <c r="G335" s="21" t="n"/>
      <c r="H335" s="21" t="n"/>
      <c r="I335" s="21" t="n"/>
      <c r="J335" s="21" t="n"/>
      <c r="K335" s="24" t="n"/>
      <c r="L335" s="24" t="n"/>
      <c r="M335" s="21" t="n"/>
      <c r="N335" s="21" t="n"/>
      <c r="O335" s="42" t="n"/>
      <c r="P335" s="23" t="n"/>
      <c r="Q335" s="21" t="n"/>
      <c r="R335" s="21" t="n"/>
      <c r="S335" s="21" t="n"/>
      <c r="T335" s="43" t="n"/>
      <c r="U335" s="24" t="n"/>
      <c r="V335" s="42" t="n"/>
      <c r="W335" s="23" t="n"/>
      <c r="X335" s="26">
        <f>IF(A335="","",MAX(0,24*(IF(ISNUMBER(V335),V335+IF(ISNUMBER(W335),W335,0),NOW())-(IF(ISNUMBER(B335),B335,TODAY())+IF(ISNUMBER(C335),C335,0)))))</f>
        <v/>
      </c>
      <c r="Y335" s="27">
        <f>IF(A335="","",IF(Q335="Closed","Closed",IF(AND(ISNUMBER(O335),NOW()&gt;O335+IF(ISNUMBER(P335),P335,0)),"Overdue",IF(AND(NOT(ISNUMBER(O335)),X335&gt;'Lists and Settings'!$B$7),"Overdue","On Track"))))</f>
        <v/>
      </c>
      <c r="Z335" s="28">
        <f>IF(A335="","",IF(NOT(ISNUMBER(B335)),"Missing date opened",IF(D335="","Missing shift",IF(K335="","Missing description",IF(M335="","Missing assigned department",IF(AND(Q335="Closed",U335=""),"Closed without resolution",IF(AND(Q335="Closed",NOT(ISNUMBER(V335))),"Closed without close date",IF(AND(ISNUMBER(V335),ISNUMBER(B335),V335&lt;B335),"Close date before open date",IF(AND(S335="Yes",N335=""),"Handoff needs assignment",IF(AND(R335="Yes",Q335&lt;&gt;"Closed",NOT(ISNUMBER(O335))),"Guest follow-up needs due date","OK"))))))))))</f>
        <v/>
      </c>
    </row>
    <row r="336">
      <c r="A336" s="21" t="n"/>
      <c r="B336" s="42" t="n"/>
      <c r="C336" s="23" t="n"/>
      <c r="D336" s="21" t="n"/>
      <c r="E336" s="21" t="n"/>
      <c r="F336" s="21" t="n"/>
      <c r="G336" s="21" t="n"/>
      <c r="H336" s="21" t="n"/>
      <c r="I336" s="21" t="n"/>
      <c r="J336" s="21" t="n"/>
      <c r="K336" s="24" t="n"/>
      <c r="L336" s="24" t="n"/>
      <c r="M336" s="21" t="n"/>
      <c r="N336" s="21" t="n"/>
      <c r="O336" s="42" t="n"/>
      <c r="P336" s="23" t="n"/>
      <c r="Q336" s="21" t="n"/>
      <c r="R336" s="21" t="n"/>
      <c r="S336" s="21" t="n"/>
      <c r="T336" s="43" t="n"/>
      <c r="U336" s="24" t="n"/>
      <c r="V336" s="42" t="n"/>
      <c r="W336" s="23" t="n"/>
      <c r="X336" s="26">
        <f>IF(A336="","",MAX(0,24*(IF(ISNUMBER(V336),V336+IF(ISNUMBER(W336),W336,0),NOW())-(IF(ISNUMBER(B336),B336,TODAY())+IF(ISNUMBER(C336),C336,0)))))</f>
        <v/>
      </c>
      <c r="Y336" s="27">
        <f>IF(A336="","",IF(Q336="Closed","Closed",IF(AND(ISNUMBER(O336),NOW()&gt;O336+IF(ISNUMBER(P336),P336,0)),"Overdue",IF(AND(NOT(ISNUMBER(O336)),X336&gt;'Lists and Settings'!$B$7),"Overdue","On Track"))))</f>
        <v/>
      </c>
      <c r="Z336" s="28">
        <f>IF(A336="","",IF(NOT(ISNUMBER(B336)),"Missing date opened",IF(D336="","Missing shift",IF(K336="","Missing description",IF(M336="","Missing assigned department",IF(AND(Q336="Closed",U336=""),"Closed without resolution",IF(AND(Q336="Closed",NOT(ISNUMBER(V336))),"Closed without close date",IF(AND(ISNUMBER(V336),ISNUMBER(B336),V336&lt;B336),"Close date before open date",IF(AND(S336="Yes",N336=""),"Handoff needs assignment",IF(AND(R336="Yes",Q336&lt;&gt;"Closed",NOT(ISNUMBER(O336))),"Guest follow-up needs due date","OK"))))))))))</f>
        <v/>
      </c>
    </row>
    <row r="337">
      <c r="A337" s="21" t="n"/>
      <c r="B337" s="42" t="n"/>
      <c r="C337" s="23" t="n"/>
      <c r="D337" s="21" t="n"/>
      <c r="E337" s="21" t="n"/>
      <c r="F337" s="21" t="n"/>
      <c r="G337" s="21" t="n"/>
      <c r="H337" s="21" t="n"/>
      <c r="I337" s="21" t="n"/>
      <c r="J337" s="21" t="n"/>
      <c r="K337" s="24" t="n"/>
      <c r="L337" s="24" t="n"/>
      <c r="M337" s="21" t="n"/>
      <c r="N337" s="21" t="n"/>
      <c r="O337" s="42" t="n"/>
      <c r="P337" s="23" t="n"/>
      <c r="Q337" s="21" t="n"/>
      <c r="R337" s="21" t="n"/>
      <c r="S337" s="21" t="n"/>
      <c r="T337" s="43" t="n"/>
      <c r="U337" s="24" t="n"/>
      <c r="V337" s="42" t="n"/>
      <c r="W337" s="23" t="n"/>
      <c r="X337" s="26">
        <f>IF(A337="","",MAX(0,24*(IF(ISNUMBER(V337),V337+IF(ISNUMBER(W337),W337,0),NOW())-(IF(ISNUMBER(B337),B337,TODAY())+IF(ISNUMBER(C337),C337,0)))))</f>
        <v/>
      </c>
      <c r="Y337" s="27">
        <f>IF(A337="","",IF(Q337="Closed","Closed",IF(AND(ISNUMBER(O337),NOW()&gt;O337+IF(ISNUMBER(P337),P337,0)),"Overdue",IF(AND(NOT(ISNUMBER(O337)),X337&gt;'Lists and Settings'!$B$7),"Overdue","On Track"))))</f>
        <v/>
      </c>
      <c r="Z337" s="28">
        <f>IF(A337="","",IF(NOT(ISNUMBER(B337)),"Missing date opened",IF(D337="","Missing shift",IF(K337="","Missing description",IF(M337="","Missing assigned department",IF(AND(Q337="Closed",U337=""),"Closed without resolution",IF(AND(Q337="Closed",NOT(ISNUMBER(V337))),"Closed without close date",IF(AND(ISNUMBER(V337),ISNUMBER(B337),V337&lt;B337),"Close date before open date",IF(AND(S337="Yes",N337=""),"Handoff needs assignment",IF(AND(R337="Yes",Q337&lt;&gt;"Closed",NOT(ISNUMBER(O337))),"Guest follow-up needs due date","OK"))))))))))</f>
        <v/>
      </c>
    </row>
    <row r="338">
      <c r="A338" s="21" t="n"/>
      <c r="B338" s="42" t="n"/>
      <c r="C338" s="23" t="n"/>
      <c r="D338" s="21" t="n"/>
      <c r="E338" s="21" t="n"/>
      <c r="F338" s="21" t="n"/>
      <c r="G338" s="21" t="n"/>
      <c r="H338" s="21" t="n"/>
      <c r="I338" s="21" t="n"/>
      <c r="J338" s="21" t="n"/>
      <c r="K338" s="24" t="n"/>
      <c r="L338" s="24" t="n"/>
      <c r="M338" s="21" t="n"/>
      <c r="N338" s="21" t="n"/>
      <c r="O338" s="42" t="n"/>
      <c r="P338" s="23" t="n"/>
      <c r="Q338" s="21" t="n"/>
      <c r="R338" s="21" t="n"/>
      <c r="S338" s="21" t="n"/>
      <c r="T338" s="43" t="n"/>
      <c r="U338" s="24" t="n"/>
      <c r="V338" s="42" t="n"/>
      <c r="W338" s="23" t="n"/>
      <c r="X338" s="26">
        <f>IF(A338="","",MAX(0,24*(IF(ISNUMBER(V338),V338+IF(ISNUMBER(W338),W338,0),NOW())-(IF(ISNUMBER(B338),B338,TODAY())+IF(ISNUMBER(C338),C338,0)))))</f>
        <v/>
      </c>
      <c r="Y338" s="27">
        <f>IF(A338="","",IF(Q338="Closed","Closed",IF(AND(ISNUMBER(O338),NOW()&gt;O338+IF(ISNUMBER(P338),P338,0)),"Overdue",IF(AND(NOT(ISNUMBER(O338)),X338&gt;'Lists and Settings'!$B$7),"Overdue","On Track"))))</f>
        <v/>
      </c>
      <c r="Z338" s="28">
        <f>IF(A338="","",IF(NOT(ISNUMBER(B338)),"Missing date opened",IF(D338="","Missing shift",IF(K338="","Missing description",IF(M338="","Missing assigned department",IF(AND(Q338="Closed",U338=""),"Closed without resolution",IF(AND(Q338="Closed",NOT(ISNUMBER(V338))),"Closed without close date",IF(AND(ISNUMBER(V338),ISNUMBER(B338),V338&lt;B338),"Close date before open date",IF(AND(S338="Yes",N338=""),"Handoff needs assignment",IF(AND(R338="Yes",Q338&lt;&gt;"Closed",NOT(ISNUMBER(O338))),"Guest follow-up needs due date","OK"))))))))))</f>
        <v/>
      </c>
    </row>
    <row r="339">
      <c r="A339" s="21" t="n"/>
      <c r="B339" s="42" t="n"/>
      <c r="C339" s="23" t="n"/>
      <c r="D339" s="21" t="n"/>
      <c r="E339" s="21" t="n"/>
      <c r="F339" s="21" t="n"/>
      <c r="G339" s="21" t="n"/>
      <c r="H339" s="21" t="n"/>
      <c r="I339" s="21" t="n"/>
      <c r="J339" s="21" t="n"/>
      <c r="K339" s="24" t="n"/>
      <c r="L339" s="24" t="n"/>
      <c r="M339" s="21" t="n"/>
      <c r="N339" s="21" t="n"/>
      <c r="O339" s="42" t="n"/>
      <c r="P339" s="23" t="n"/>
      <c r="Q339" s="21" t="n"/>
      <c r="R339" s="21" t="n"/>
      <c r="S339" s="21" t="n"/>
      <c r="T339" s="43" t="n"/>
      <c r="U339" s="24" t="n"/>
      <c r="V339" s="42" t="n"/>
      <c r="W339" s="23" t="n"/>
      <c r="X339" s="26">
        <f>IF(A339="","",MAX(0,24*(IF(ISNUMBER(V339),V339+IF(ISNUMBER(W339),W339,0),NOW())-(IF(ISNUMBER(B339),B339,TODAY())+IF(ISNUMBER(C339),C339,0)))))</f>
        <v/>
      </c>
      <c r="Y339" s="27">
        <f>IF(A339="","",IF(Q339="Closed","Closed",IF(AND(ISNUMBER(O339),NOW()&gt;O339+IF(ISNUMBER(P339),P339,0)),"Overdue",IF(AND(NOT(ISNUMBER(O339)),X339&gt;'Lists and Settings'!$B$7),"Overdue","On Track"))))</f>
        <v/>
      </c>
      <c r="Z339" s="28">
        <f>IF(A339="","",IF(NOT(ISNUMBER(B339)),"Missing date opened",IF(D339="","Missing shift",IF(K339="","Missing description",IF(M339="","Missing assigned department",IF(AND(Q339="Closed",U339=""),"Closed without resolution",IF(AND(Q339="Closed",NOT(ISNUMBER(V339))),"Closed without close date",IF(AND(ISNUMBER(V339),ISNUMBER(B339),V339&lt;B339),"Close date before open date",IF(AND(S339="Yes",N339=""),"Handoff needs assignment",IF(AND(R339="Yes",Q339&lt;&gt;"Closed",NOT(ISNUMBER(O339))),"Guest follow-up needs due date","OK"))))))))))</f>
        <v/>
      </c>
    </row>
    <row r="340">
      <c r="A340" s="21" t="n"/>
      <c r="B340" s="42" t="n"/>
      <c r="C340" s="23" t="n"/>
      <c r="D340" s="21" t="n"/>
      <c r="E340" s="21" t="n"/>
      <c r="F340" s="21" t="n"/>
      <c r="G340" s="21" t="n"/>
      <c r="H340" s="21" t="n"/>
      <c r="I340" s="21" t="n"/>
      <c r="J340" s="21" t="n"/>
      <c r="K340" s="24" t="n"/>
      <c r="L340" s="24" t="n"/>
      <c r="M340" s="21" t="n"/>
      <c r="N340" s="21" t="n"/>
      <c r="O340" s="42" t="n"/>
      <c r="P340" s="23" t="n"/>
      <c r="Q340" s="21" t="n"/>
      <c r="R340" s="21" t="n"/>
      <c r="S340" s="21" t="n"/>
      <c r="T340" s="43" t="n"/>
      <c r="U340" s="24" t="n"/>
      <c r="V340" s="42" t="n"/>
      <c r="W340" s="23" t="n"/>
      <c r="X340" s="26">
        <f>IF(A340="","",MAX(0,24*(IF(ISNUMBER(V340),V340+IF(ISNUMBER(W340),W340,0),NOW())-(IF(ISNUMBER(B340),B340,TODAY())+IF(ISNUMBER(C340),C340,0)))))</f>
        <v/>
      </c>
      <c r="Y340" s="27">
        <f>IF(A340="","",IF(Q340="Closed","Closed",IF(AND(ISNUMBER(O340),NOW()&gt;O340+IF(ISNUMBER(P340),P340,0)),"Overdue",IF(AND(NOT(ISNUMBER(O340)),X340&gt;'Lists and Settings'!$B$7),"Overdue","On Track"))))</f>
        <v/>
      </c>
      <c r="Z340" s="28">
        <f>IF(A340="","",IF(NOT(ISNUMBER(B340)),"Missing date opened",IF(D340="","Missing shift",IF(K340="","Missing description",IF(M340="","Missing assigned department",IF(AND(Q340="Closed",U340=""),"Closed without resolution",IF(AND(Q340="Closed",NOT(ISNUMBER(V340))),"Closed without close date",IF(AND(ISNUMBER(V340),ISNUMBER(B340),V340&lt;B340),"Close date before open date",IF(AND(S340="Yes",N340=""),"Handoff needs assignment",IF(AND(R340="Yes",Q340&lt;&gt;"Closed",NOT(ISNUMBER(O340))),"Guest follow-up needs due date","OK"))))))))))</f>
        <v/>
      </c>
    </row>
    <row r="341">
      <c r="A341" s="21" t="n"/>
      <c r="B341" s="42" t="n"/>
      <c r="C341" s="23" t="n"/>
      <c r="D341" s="21" t="n"/>
      <c r="E341" s="21" t="n"/>
      <c r="F341" s="21" t="n"/>
      <c r="G341" s="21" t="n"/>
      <c r="H341" s="21" t="n"/>
      <c r="I341" s="21" t="n"/>
      <c r="J341" s="21" t="n"/>
      <c r="K341" s="24" t="n"/>
      <c r="L341" s="24" t="n"/>
      <c r="M341" s="21" t="n"/>
      <c r="N341" s="21" t="n"/>
      <c r="O341" s="42" t="n"/>
      <c r="P341" s="23" t="n"/>
      <c r="Q341" s="21" t="n"/>
      <c r="R341" s="21" t="n"/>
      <c r="S341" s="21" t="n"/>
      <c r="T341" s="43" t="n"/>
      <c r="U341" s="24" t="n"/>
      <c r="V341" s="42" t="n"/>
      <c r="W341" s="23" t="n"/>
      <c r="X341" s="26">
        <f>IF(A341="","",MAX(0,24*(IF(ISNUMBER(V341),V341+IF(ISNUMBER(W341),W341,0),NOW())-(IF(ISNUMBER(B341),B341,TODAY())+IF(ISNUMBER(C341),C341,0)))))</f>
        <v/>
      </c>
      <c r="Y341" s="27">
        <f>IF(A341="","",IF(Q341="Closed","Closed",IF(AND(ISNUMBER(O341),NOW()&gt;O341+IF(ISNUMBER(P341),P341,0)),"Overdue",IF(AND(NOT(ISNUMBER(O341)),X341&gt;'Lists and Settings'!$B$7),"Overdue","On Track"))))</f>
        <v/>
      </c>
      <c r="Z341" s="28">
        <f>IF(A341="","",IF(NOT(ISNUMBER(B341)),"Missing date opened",IF(D341="","Missing shift",IF(K341="","Missing description",IF(M341="","Missing assigned department",IF(AND(Q341="Closed",U341=""),"Closed without resolution",IF(AND(Q341="Closed",NOT(ISNUMBER(V341))),"Closed without close date",IF(AND(ISNUMBER(V341),ISNUMBER(B341),V341&lt;B341),"Close date before open date",IF(AND(S341="Yes",N341=""),"Handoff needs assignment",IF(AND(R341="Yes",Q341&lt;&gt;"Closed",NOT(ISNUMBER(O341))),"Guest follow-up needs due date","OK"))))))))))</f>
        <v/>
      </c>
    </row>
    <row r="342">
      <c r="A342" s="21" t="n"/>
      <c r="B342" s="42" t="n"/>
      <c r="C342" s="23" t="n"/>
      <c r="D342" s="21" t="n"/>
      <c r="E342" s="21" t="n"/>
      <c r="F342" s="21" t="n"/>
      <c r="G342" s="21" t="n"/>
      <c r="H342" s="21" t="n"/>
      <c r="I342" s="21" t="n"/>
      <c r="J342" s="21" t="n"/>
      <c r="K342" s="24" t="n"/>
      <c r="L342" s="24" t="n"/>
      <c r="M342" s="21" t="n"/>
      <c r="N342" s="21" t="n"/>
      <c r="O342" s="42" t="n"/>
      <c r="P342" s="23" t="n"/>
      <c r="Q342" s="21" t="n"/>
      <c r="R342" s="21" t="n"/>
      <c r="S342" s="21" t="n"/>
      <c r="T342" s="43" t="n"/>
      <c r="U342" s="24" t="n"/>
      <c r="V342" s="42" t="n"/>
      <c r="W342" s="23" t="n"/>
      <c r="X342" s="26">
        <f>IF(A342="","",MAX(0,24*(IF(ISNUMBER(V342),V342+IF(ISNUMBER(W342),W342,0),NOW())-(IF(ISNUMBER(B342),B342,TODAY())+IF(ISNUMBER(C342),C342,0)))))</f>
        <v/>
      </c>
      <c r="Y342" s="27">
        <f>IF(A342="","",IF(Q342="Closed","Closed",IF(AND(ISNUMBER(O342),NOW()&gt;O342+IF(ISNUMBER(P342),P342,0)),"Overdue",IF(AND(NOT(ISNUMBER(O342)),X342&gt;'Lists and Settings'!$B$7),"Overdue","On Track"))))</f>
        <v/>
      </c>
      <c r="Z342" s="28">
        <f>IF(A342="","",IF(NOT(ISNUMBER(B342)),"Missing date opened",IF(D342="","Missing shift",IF(K342="","Missing description",IF(M342="","Missing assigned department",IF(AND(Q342="Closed",U342=""),"Closed without resolution",IF(AND(Q342="Closed",NOT(ISNUMBER(V342))),"Closed without close date",IF(AND(ISNUMBER(V342),ISNUMBER(B342),V342&lt;B342),"Close date before open date",IF(AND(S342="Yes",N342=""),"Handoff needs assignment",IF(AND(R342="Yes",Q342&lt;&gt;"Closed",NOT(ISNUMBER(O342))),"Guest follow-up needs due date","OK"))))))))))</f>
        <v/>
      </c>
    </row>
    <row r="343">
      <c r="A343" s="21" t="n"/>
      <c r="B343" s="42" t="n"/>
      <c r="C343" s="23" t="n"/>
      <c r="D343" s="21" t="n"/>
      <c r="E343" s="21" t="n"/>
      <c r="F343" s="21" t="n"/>
      <c r="G343" s="21" t="n"/>
      <c r="H343" s="21" t="n"/>
      <c r="I343" s="21" t="n"/>
      <c r="J343" s="21" t="n"/>
      <c r="K343" s="24" t="n"/>
      <c r="L343" s="24" t="n"/>
      <c r="M343" s="21" t="n"/>
      <c r="N343" s="21" t="n"/>
      <c r="O343" s="42" t="n"/>
      <c r="P343" s="23" t="n"/>
      <c r="Q343" s="21" t="n"/>
      <c r="R343" s="21" t="n"/>
      <c r="S343" s="21" t="n"/>
      <c r="T343" s="43" t="n"/>
      <c r="U343" s="24" t="n"/>
      <c r="V343" s="42" t="n"/>
      <c r="W343" s="23" t="n"/>
      <c r="X343" s="26">
        <f>IF(A343="","",MAX(0,24*(IF(ISNUMBER(V343),V343+IF(ISNUMBER(W343),W343,0),NOW())-(IF(ISNUMBER(B343),B343,TODAY())+IF(ISNUMBER(C343),C343,0)))))</f>
        <v/>
      </c>
      <c r="Y343" s="27">
        <f>IF(A343="","",IF(Q343="Closed","Closed",IF(AND(ISNUMBER(O343),NOW()&gt;O343+IF(ISNUMBER(P343),P343,0)),"Overdue",IF(AND(NOT(ISNUMBER(O343)),X343&gt;'Lists and Settings'!$B$7),"Overdue","On Track"))))</f>
        <v/>
      </c>
      <c r="Z343" s="28">
        <f>IF(A343="","",IF(NOT(ISNUMBER(B343)),"Missing date opened",IF(D343="","Missing shift",IF(K343="","Missing description",IF(M343="","Missing assigned department",IF(AND(Q343="Closed",U343=""),"Closed without resolution",IF(AND(Q343="Closed",NOT(ISNUMBER(V343))),"Closed without close date",IF(AND(ISNUMBER(V343),ISNUMBER(B343),V343&lt;B343),"Close date before open date",IF(AND(S343="Yes",N343=""),"Handoff needs assignment",IF(AND(R343="Yes",Q343&lt;&gt;"Closed",NOT(ISNUMBER(O343))),"Guest follow-up needs due date","OK"))))))))))</f>
        <v/>
      </c>
    </row>
    <row r="344">
      <c r="A344" s="21" t="n"/>
      <c r="B344" s="42" t="n"/>
      <c r="C344" s="23" t="n"/>
      <c r="D344" s="21" t="n"/>
      <c r="E344" s="21" t="n"/>
      <c r="F344" s="21" t="n"/>
      <c r="G344" s="21" t="n"/>
      <c r="H344" s="21" t="n"/>
      <c r="I344" s="21" t="n"/>
      <c r="J344" s="21" t="n"/>
      <c r="K344" s="24" t="n"/>
      <c r="L344" s="24" t="n"/>
      <c r="M344" s="21" t="n"/>
      <c r="N344" s="21" t="n"/>
      <c r="O344" s="42" t="n"/>
      <c r="P344" s="23" t="n"/>
      <c r="Q344" s="21" t="n"/>
      <c r="R344" s="21" t="n"/>
      <c r="S344" s="21" t="n"/>
      <c r="T344" s="43" t="n"/>
      <c r="U344" s="24" t="n"/>
      <c r="V344" s="42" t="n"/>
      <c r="W344" s="23" t="n"/>
      <c r="X344" s="26">
        <f>IF(A344="","",MAX(0,24*(IF(ISNUMBER(V344),V344+IF(ISNUMBER(W344),W344,0),NOW())-(IF(ISNUMBER(B344),B344,TODAY())+IF(ISNUMBER(C344),C344,0)))))</f>
        <v/>
      </c>
      <c r="Y344" s="27">
        <f>IF(A344="","",IF(Q344="Closed","Closed",IF(AND(ISNUMBER(O344),NOW()&gt;O344+IF(ISNUMBER(P344),P344,0)),"Overdue",IF(AND(NOT(ISNUMBER(O344)),X344&gt;'Lists and Settings'!$B$7),"Overdue","On Track"))))</f>
        <v/>
      </c>
      <c r="Z344" s="28">
        <f>IF(A344="","",IF(NOT(ISNUMBER(B344)),"Missing date opened",IF(D344="","Missing shift",IF(K344="","Missing description",IF(M344="","Missing assigned department",IF(AND(Q344="Closed",U344=""),"Closed without resolution",IF(AND(Q344="Closed",NOT(ISNUMBER(V344))),"Closed without close date",IF(AND(ISNUMBER(V344),ISNUMBER(B344),V344&lt;B344),"Close date before open date",IF(AND(S344="Yes",N344=""),"Handoff needs assignment",IF(AND(R344="Yes",Q344&lt;&gt;"Closed",NOT(ISNUMBER(O344))),"Guest follow-up needs due date","OK"))))))))))</f>
        <v/>
      </c>
    </row>
    <row r="345">
      <c r="A345" s="21" t="n"/>
      <c r="B345" s="42" t="n"/>
      <c r="C345" s="23" t="n"/>
      <c r="D345" s="21" t="n"/>
      <c r="E345" s="21" t="n"/>
      <c r="F345" s="21" t="n"/>
      <c r="G345" s="21" t="n"/>
      <c r="H345" s="21" t="n"/>
      <c r="I345" s="21" t="n"/>
      <c r="J345" s="21" t="n"/>
      <c r="K345" s="24" t="n"/>
      <c r="L345" s="24" t="n"/>
      <c r="M345" s="21" t="n"/>
      <c r="N345" s="21" t="n"/>
      <c r="O345" s="42" t="n"/>
      <c r="P345" s="23" t="n"/>
      <c r="Q345" s="21" t="n"/>
      <c r="R345" s="21" t="n"/>
      <c r="S345" s="21" t="n"/>
      <c r="T345" s="43" t="n"/>
      <c r="U345" s="24" t="n"/>
      <c r="V345" s="42" t="n"/>
      <c r="W345" s="23" t="n"/>
      <c r="X345" s="26">
        <f>IF(A345="","",MAX(0,24*(IF(ISNUMBER(V345),V345+IF(ISNUMBER(W345),W345,0),NOW())-(IF(ISNUMBER(B345),B345,TODAY())+IF(ISNUMBER(C345),C345,0)))))</f>
        <v/>
      </c>
      <c r="Y345" s="27">
        <f>IF(A345="","",IF(Q345="Closed","Closed",IF(AND(ISNUMBER(O345),NOW()&gt;O345+IF(ISNUMBER(P345),P345,0)),"Overdue",IF(AND(NOT(ISNUMBER(O345)),X345&gt;'Lists and Settings'!$B$7),"Overdue","On Track"))))</f>
        <v/>
      </c>
      <c r="Z345" s="28">
        <f>IF(A345="","",IF(NOT(ISNUMBER(B345)),"Missing date opened",IF(D345="","Missing shift",IF(K345="","Missing description",IF(M345="","Missing assigned department",IF(AND(Q345="Closed",U345=""),"Closed without resolution",IF(AND(Q345="Closed",NOT(ISNUMBER(V345))),"Closed without close date",IF(AND(ISNUMBER(V345),ISNUMBER(B345),V345&lt;B345),"Close date before open date",IF(AND(S345="Yes",N345=""),"Handoff needs assignment",IF(AND(R345="Yes",Q345&lt;&gt;"Closed",NOT(ISNUMBER(O345))),"Guest follow-up needs due date","OK"))))))))))</f>
        <v/>
      </c>
    </row>
    <row r="346">
      <c r="A346" s="21" t="n"/>
      <c r="B346" s="42" t="n"/>
      <c r="C346" s="23" t="n"/>
      <c r="D346" s="21" t="n"/>
      <c r="E346" s="21" t="n"/>
      <c r="F346" s="21" t="n"/>
      <c r="G346" s="21" t="n"/>
      <c r="H346" s="21" t="n"/>
      <c r="I346" s="21" t="n"/>
      <c r="J346" s="21" t="n"/>
      <c r="K346" s="24" t="n"/>
      <c r="L346" s="24" t="n"/>
      <c r="M346" s="21" t="n"/>
      <c r="N346" s="21" t="n"/>
      <c r="O346" s="42" t="n"/>
      <c r="P346" s="23" t="n"/>
      <c r="Q346" s="21" t="n"/>
      <c r="R346" s="21" t="n"/>
      <c r="S346" s="21" t="n"/>
      <c r="T346" s="43" t="n"/>
      <c r="U346" s="24" t="n"/>
      <c r="V346" s="42" t="n"/>
      <c r="W346" s="23" t="n"/>
      <c r="X346" s="26">
        <f>IF(A346="","",MAX(0,24*(IF(ISNUMBER(V346),V346+IF(ISNUMBER(W346),W346,0),NOW())-(IF(ISNUMBER(B346),B346,TODAY())+IF(ISNUMBER(C346),C346,0)))))</f>
        <v/>
      </c>
      <c r="Y346" s="27">
        <f>IF(A346="","",IF(Q346="Closed","Closed",IF(AND(ISNUMBER(O346),NOW()&gt;O346+IF(ISNUMBER(P346),P346,0)),"Overdue",IF(AND(NOT(ISNUMBER(O346)),X346&gt;'Lists and Settings'!$B$7),"Overdue","On Track"))))</f>
        <v/>
      </c>
      <c r="Z346" s="28">
        <f>IF(A346="","",IF(NOT(ISNUMBER(B346)),"Missing date opened",IF(D346="","Missing shift",IF(K346="","Missing description",IF(M346="","Missing assigned department",IF(AND(Q346="Closed",U346=""),"Closed without resolution",IF(AND(Q346="Closed",NOT(ISNUMBER(V346))),"Closed without close date",IF(AND(ISNUMBER(V346),ISNUMBER(B346),V346&lt;B346),"Close date before open date",IF(AND(S346="Yes",N346=""),"Handoff needs assignment",IF(AND(R346="Yes",Q346&lt;&gt;"Closed",NOT(ISNUMBER(O346))),"Guest follow-up needs due date","OK"))))))))))</f>
        <v/>
      </c>
    </row>
    <row r="347">
      <c r="A347" s="21" t="n"/>
      <c r="B347" s="42" t="n"/>
      <c r="C347" s="23" t="n"/>
      <c r="D347" s="21" t="n"/>
      <c r="E347" s="21" t="n"/>
      <c r="F347" s="21" t="n"/>
      <c r="G347" s="21" t="n"/>
      <c r="H347" s="21" t="n"/>
      <c r="I347" s="21" t="n"/>
      <c r="J347" s="21" t="n"/>
      <c r="K347" s="24" t="n"/>
      <c r="L347" s="24" t="n"/>
      <c r="M347" s="21" t="n"/>
      <c r="N347" s="21" t="n"/>
      <c r="O347" s="42" t="n"/>
      <c r="P347" s="23" t="n"/>
      <c r="Q347" s="21" t="n"/>
      <c r="R347" s="21" t="n"/>
      <c r="S347" s="21" t="n"/>
      <c r="T347" s="43" t="n"/>
      <c r="U347" s="24" t="n"/>
      <c r="V347" s="42" t="n"/>
      <c r="W347" s="23" t="n"/>
      <c r="X347" s="26">
        <f>IF(A347="","",MAX(0,24*(IF(ISNUMBER(V347),V347+IF(ISNUMBER(W347),W347,0),NOW())-(IF(ISNUMBER(B347),B347,TODAY())+IF(ISNUMBER(C347),C347,0)))))</f>
        <v/>
      </c>
      <c r="Y347" s="27">
        <f>IF(A347="","",IF(Q347="Closed","Closed",IF(AND(ISNUMBER(O347),NOW()&gt;O347+IF(ISNUMBER(P347),P347,0)),"Overdue",IF(AND(NOT(ISNUMBER(O347)),X347&gt;'Lists and Settings'!$B$7),"Overdue","On Track"))))</f>
        <v/>
      </c>
      <c r="Z347" s="28">
        <f>IF(A347="","",IF(NOT(ISNUMBER(B347)),"Missing date opened",IF(D347="","Missing shift",IF(K347="","Missing description",IF(M347="","Missing assigned department",IF(AND(Q347="Closed",U347=""),"Closed without resolution",IF(AND(Q347="Closed",NOT(ISNUMBER(V347))),"Closed without close date",IF(AND(ISNUMBER(V347),ISNUMBER(B347),V347&lt;B347),"Close date before open date",IF(AND(S347="Yes",N347=""),"Handoff needs assignment",IF(AND(R347="Yes",Q347&lt;&gt;"Closed",NOT(ISNUMBER(O347))),"Guest follow-up needs due date","OK"))))))))))</f>
        <v/>
      </c>
    </row>
    <row r="348">
      <c r="A348" s="21" t="n"/>
      <c r="B348" s="42" t="n"/>
      <c r="C348" s="23" t="n"/>
      <c r="D348" s="21" t="n"/>
      <c r="E348" s="21" t="n"/>
      <c r="F348" s="21" t="n"/>
      <c r="G348" s="21" t="n"/>
      <c r="H348" s="21" t="n"/>
      <c r="I348" s="21" t="n"/>
      <c r="J348" s="21" t="n"/>
      <c r="K348" s="24" t="n"/>
      <c r="L348" s="24" t="n"/>
      <c r="M348" s="21" t="n"/>
      <c r="N348" s="21" t="n"/>
      <c r="O348" s="42" t="n"/>
      <c r="P348" s="23" t="n"/>
      <c r="Q348" s="21" t="n"/>
      <c r="R348" s="21" t="n"/>
      <c r="S348" s="21" t="n"/>
      <c r="T348" s="43" t="n"/>
      <c r="U348" s="24" t="n"/>
      <c r="V348" s="42" t="n"/>
      <c r="W348" s="23" t="n"/>
      <c r="X348" s="26">
        <f>IF(A348="","",MAX(0,24*(IF(ISNUMBER(V348),V348+IF(ISNUMBER(W348),W348,0),NOW())-(IF(ISNUMBER(B348),B348,TODAY())+IF(ISNUMBER(C348),C348,0)))))</f>
        <v/>
      </c>
      <c r="Y348" s="27">
        <f>IF(A348="","",IF(Q348="Closed","Closed",IF(AND(ISNUMBER(O348),NOW()&gt;O348+IF(ISNUMBER(P348),P348,0)),"Overdue",IF(AND(NOT(ISNUMBER(O348)),X348&gt;'Lists and Settings'!$B$7),"Overdue","On Track"))))</f>
        <v/>
      </c>
      <c r="Z348" s="28">
        <f>IF(A348="","",IF(NOT(ISNUMBER(B348)),"Missing date opened",IF(D348="","Missing shift",IF(K348="","Missing description",IF(M348="","Missing assigned department",IF(AND(Q348="Closed",U348=""),"Closed without resolution",IF(AND(Q348="Closed",NOT(ISNUMBER(V348))),"Closed without close date",IF(AND(ISNUMBER(V348),ISNUMBER(B348),V348&lt;B348),"Close date before open date",IF(AND(S348="Yes",N348=""),"Handoff needs assignment",IF(AND(R348="Yes",Q348&lt;&gt;"Closed",NOT(ISNUMBER(O348))),"Guest follow-up needs due date","OK"))))))))))</f>
        <v/>
      </c>
    </row>
    <row r="349">
      <c r="A349" s="21" t="n"/>
      <c r="B349" s="42" t="n"/>
      <c r="C349" s="23" t="n"/>
      <c r="D349" s="21" t="n"/>
      <c r="E349" s="21" t="n"/>
      <c r="F349" s="21" t="n"/>
      <c r="G349" s="21" t="n"/>
      <c r="H349" s="21" t="n"/>
      <c r="I349" s="21" t="n"/>
      <c r="J349" s="21" t="n"/>
      <c r="K349" s="24" t="n"/>
      <c r="L349" s="24" t="n"/>
      <c r="M349" s="21" t="n"/>
      <c r="N349" s="21" t="n"/>
      <c r="O349" s="42" t="n"/>
      <c r="P349" s="23" t="n"/>
      <c r="Q349" s="21" t="n"/>
      <c r="R349" s="21" t="n"/>
      <c r="S349" s="21" t="n"/>
      <c r="T349" s="43" t="n"/>
      <c r="U349" s="24" t="n"/>
      <c r="V349" s="42" t="n"/>
      <c r="W349" s="23" t="n"/>
      <c r="X349" s="26">
        <f>IF(A349="","",MAX(0,24*(IF(ISNUMBER(V349),V349+IF(ISNUMBER(W349),W349,0),NOW())-(IF(ISNUMBER(B349),B349,TODAY())+IF(ISNUMBER(C349),C349,0)))))</f>
        <v/>
      </c>
      <c r="Y349" s="27">
        <f>IF(A349="","",IF(Q349="Closed","Closed",IF(AND(ISNUMBER(O349),NOW()&gt;O349+IF(ISNUMBER(P349),P349,0)),"Overdue",IF(AND(NOT(ISNUMBER(O349)),X349&gt;'Lists and Settings'!$B$7),"Overdue","On Track"))))</f>
        <v/>
      </c>
      <c r="Z349" s="28">
        <f>IF(A349="","",IF(NOT(ISNUMBER(B349)),"Missing date opened",IF(D349="","Missing shift",IF(K349="","Missing description",IF(M349="","Missing assigned department",IF(AND(Q349="Closed",U349=""),"Closed without resolution",IF(AND(Q349="Closed",NOT(ISNUMBER(V349))),"Closed without close date",IF(AND(ISNUMBER(V349),ISNUMBER(B349),V349&lt;B349),"Close date before open date",IF(AND(S349="Yes",N349=""),"Handoff needs assignment",IF(AND(R349="Yes",Q349&lt;&gt;"Closed",NOT(ISNUMBER(O349))),"Guest follow-up needs due date","OK"))))))))))</f>
        <v/>
      </c>
    </row>
    <row r="350">
      <c r="A350" s="21" t="n"/>
      <c r="B350" s="42" t="n"/>
      <c r="C350" s="23" t="n"/>
      <c r="D350" s="21" t="n"/>
      <c r="E350" s="21" t="n"/>
      <c r="F350" s="21" t="n"/>
      <c r="G350" s="21" t="n"/>
      <c r="H350" s="21" t="n"/>
      <c r="I350" s="21" t="n"/>
      <c r="J350" s="21" t="n"/>
      <c r="K350" s="24" t="n"/>
      <c r="L350" s="24" t="n"/>
      <c r="M350" s="21" t="n"/>
      <c r="N350" s="21" t="n"/>
      <c r="O350" s="42" t="n"/>
      <c r="P350" s="23" t="n"/>
      <c r="Q350" s="21" t="n"/>
      <c r="R350" s="21" t="n"/>
      <c r="S350" s="21" t="n"/>
      <c r="T350" s="43" t="n"/>
      <c r="U350" s="24" t="n"/>
      <c r="V350" s="42" t="n"/>
      <c r="W350" s="23" t="n"/>
      <c r="X350" s="26">
        <f>IF(A350="","",MAX(0,24*(IF(ISNUMBER(V350),V350+IF(ISNUMBER(W350),W350,0),NOW())-(IF(ISNUMBER(B350),B350,TODAY())+IF(ISNUMBER(C350),C350,0)))))</f>
        <v/>
      </c>
      <c r="Y350" s="27">
        <f>IF(A350="","",IF(Q350="Closed","Closed",IF(AND(ISNUMBER(O350),NOW()&gt;O350+IF(ISNUMBER(P350),P350,0)),"Overdue",IF(AND(NOT(ISNUMBER(O350)),X350&gt;'Lists and Settings'!$B$7),"Overdue","On Track"))))</f>
        <v/>
      </c>
      <c r="Z350" s="28">
        <f>IF(A350="","",IF(NOT(ISNUMBER(B350)),"Missing date opened",IF(D350="","Missing shift",IF(K350="","Missing description",IF(M350="","Missing assigned department",IF(AND(Q350="Closed",U350=""),"Closed without resolution",IF(AND(Q350="Closed",NOT(ISNUMBER(V350))),"Closed without close date",IF(AND(ISNUMBER(V350),ISNUMBER(B350),V350&lt;B350),"Close date before open date",IF(AND(S350="Yes",N350=""),"Handoff needs assignment",IF(AND(R350="Yes",Q350&lt;&gt;"Closed",NOT(ISNUMBER(O350))),"Guest follow-up needs due date","OK"))))))))))</f>
        <v/>
      </c>
    </row>
    <row r="351">
      <c r="A351" s="21" t="n"/>
      <c r="B351" s="42" t="n"/>
      <c r="C351" s="23" t="n"/>
      <c r="D351" s="21" t="n"/>
      <c r="E351" s="21" t="n"/>
      <c r="F351" s="21" t="n"/>
      <c r="G351" s="21" t="n"/>
      <c r="H351" s="21" t="n"/>
      <c r="I351" s="21" t="n"/>
      <c r="J351" s="21" t="n"/>
      <c r="K351" s="24" t="n"/>
      <c r="L351" s="24" t="n"/>
      <c r="M351" s="21" t="n"/>
      <c r="N351" s="21" t="n"/>
      <c r="O351" s="42" t="n"/>
      <c r="P351" s="23" t="n"/>
      <c r="Q351" s="21" t="n"/>
      <c r="R351" s="21" t="n"/>
      <c r="S351" s="21" t="n"/>
      <c r="T351" s="43" t="n"/>
      <c r="U351" s="24" t="n"/>
      <c r="V351" s="42" t="n"/>
      <c r="W351" s="23" t="n"/>
      <c r="X351" s="26">
        <f>IF(A351="","",MAX(0,24*(IF(ISNUMBER(V351),V351+IF(ISNUMBER(W351),W351,0),NOW())-(IF(ISNUMBER(B351),B351,TODAY())+IF(ISNUMBER(C351),C351,0)))))</f>
        <v/>
      </c>
      <c r="Y351" s="27">
        <f>IF(A351="","",IF(Q351="Closed","Closed",IF(AND(ISNUMBER(O351),NOW()&gt;O351+IF(ISNUMBER(P351),P351,0)),"Overdue",IF(AND(NOT(ISNUMBER(O351)),X351&gt;'Lists and Settings'!$B$7),"Overdue","On Track"))))</f>
        <v/>
      </c>
      <c r="Z351" s="28">
        <f>IF(A351="","",IF(NOT(ISNUMBER(B351)),"Missing date opened",IF(D351="","Missing shift",IF(K351="","Missing description",IF(M351="","Missing assigned department",IF(AND(Q351="Closed",U351=""),"Closed without resolution",IF(AND(Q351="Closed",NOT(ISNUMBER(V351))),"Closed without close date",IF(AND(ISNUMBER(V351),ISNUMBER(B351),V351&lt;B351),"Close date before open date",IF(AND(S351="Yes",N351=""),"Handoff needs assignment",IF(AND(R351="Yes",Q351&lt;&gt;"Closed",NOT(ISNUMBER(O351))),"Guest follow-up needs due date","OK"))))))))))</f>
        <v/>
      </c>
    </row>
    <row r="352">
      <c r="A352" s="21" t="n"/>
      <c r="B352" s="42" t="n"/>
      <c r="C352" s="23" t="n"/>
      <c r="D352" s="21" t="n"/>
      <c r="E352" s="21" t="n"/>
      <c r="F352" s="21" t="n"/>
      <c r="G352" s="21" t="n"/>
      <c r="H352" s="21" t="n"/>
      <c r="I352" s="21" t="n"/>
      <c r="J352" s="21" t="n"/>
      <c r="K352" s="24" t="n"/>
      <c r="L352" s="24" t="n"/>
      <c r="M352" s="21" t="n"/>
      <c r="N352" s="21" t="n"/>
      <c r="O352" s="42" t="n"/>
      <c r="P352" s="23" t="n"/>
      <c r="Q352" s="21" t="n"/>
      <c r="R352" s="21" t="n"/>
      <c r="S352" s="21" t="n"/>
      <c r="T352" s="43" t="n"/>
      <c r="U352" s="24" t="n"/>
      <c r="V352" s="42" t="n"/>
      <c r="W352" s="23" t="n"/>
      <c r="X352" s="26">
        <f>IF(A352="","",MAX(0,24*(IF(ISNUMBER(V352),V352+IF(ISNUMBER(W352),W352,0),NOW())-(IF(ISNUMBER(B352),B352,TODAY())+IF(ISNUMBER(C352),C352,0)))))</f>
        <v/>
      </c>
      <c r="Y352" s="27">
        <f>IF(A352="","",IF(Q352="Closed","Closed",IF(AND(ISNUMBER(O352),NOW()&gt;O352+IF(ISNUMBER(P352),P352,0)),"Overdue",IF(AND(NOT(ISNUMBER(O352)),X352&gt;'Lists and Settings'!$B$7),"Overdue","On Track"))))</f>
        <v/>
      </c>
      <c r="Z352" s="28">
        <f>IF(A352="","",IF(NOT(ISNUMBER(B352)),"Missing date opened",IF(D352="","Missing shift",IF(K352="","Missing description",IF(M352="","Missing assigned department",IF(AND(Q352="Closed",U352=""),"Closed without resolution",IF(AND(Q352="Closed",NOT(ISNUMBER(V352))),"Closed without close date",IF(AND(ISNUMBER(V352),ISNUMBER(B352),V352&lt;B352),"Close date before open date",IF(AND(S352="Yes",N352=""),"Handoff needs assignment",IF(AND(R352="Yes",Q352&lt;&gt;"Closed",NOT(ISNUMBER(O352))),"Guest follow-up needs due date","OK"))))))))))</f>
        <v/>
      </c>
    </row>
    <row r="353">
      <c r="A353" s="21" t="n"/>
      <c r="B353" s="42" t="n"/>
      <c r="C353" s="23" t="n"/>
      <c r="D353" s="21" t="n"/>
      <c r="E353" s="21" t="n"/>
      <c r="F353" s="21" t="n"/>
      <c r="G353" s="21" t="n"/>
      <c r="H353" s="21" t="n"/>
      <c r="I353" s="21" t="n"/>
      <c r="J353" s="21" t="n"/>
      <c r="K353" s="24" t="n"/>
      <c r="L353" s="24" t="n"/>
      <c r="M353" s="21" t="n"/>
      <c r="N353" s="21" t="n"/>
      <c r="O353" s="42" t="n"/>
      <c r="P353" s="23" t="n"/>
      <c r="Q353" s="21" t="n"/>
      <c r="R353" s="21" t="n"/>
      <c r="S353" s="21" t="n"/>
      <c r="T353" s="43" t="n"/>
      <c r="U353" s="24" t="n"/>
      <c r="V353" s="42" t="n"/>
      <c r="W353" s="23" t="n"/>
      <c r="X353" s="26">
        <f>IF(A353="","",MAX(0,24*(IF(ISNUMBER(V353),V353+IF(ISNUMBER(W353),W353,0),NOW())-(IF(ISNUMBER(B353),B353,TODAY())+IF(ISNUMBER(C353),C353,0)))))</f>
        <v/>
      </c>
      <c r="Y353" s="27">
        <f>IF(A353="","",IF(Q353="Closed","Closed",IF(AND(ISNUMBER(O353),NOW()&gt;O353+IF(ISNUMBER(P353),P353,0)),"Overdue",IF(AND(NOT(ISNUMBER(O353)),X353&gt;'Lists and Settings'!$B$7),"Overdue","On Track"))))</f>
        <v/>
      </c>
      <c r="Z353" s="28">
        <f>IF(A353="","",IF(NOT(ISNUMBER(B353)),"Missing date opened",IF(D353="","Missing shift",IF(K353="","Missing description",IF(M353="","Missing assigned department",IF(AND(Q353="Closed",U353=""),"Closed without resolution",IF(AND(Q353="Closed",NOT(ISNUMBER(V353))),"Closed without close date",IF(AND(ISNUMBER(V353),ISNUMBER(B353),V353&lt;B353),"Close date before open date",IF(AND(S353="Yes",N353=""),"Handoff needs assignment",IF(AND(R353="Yes",Q353&lt;&gt;"Closed",NOT(ISNUMBER(O353))),"Guest follow-up needs due date","OK"))))))))))</f>
        <v/>
      </c>
    </row>
    <row r="354">
      <c r="A354" s="21" t="n"/>
      <c r="B354" s="42" t="n"/>
      <c r="C354" s="23" t="n"/>
      <c r="D354" s="21" t="n"/>
      <c r="E354" s="21" t="n"/>
      <c r="F354" s="21" t="n"/>
      <c r="G354" s="21" t="n"/>
      <c r="H354" s="21" t="n"/>
      <c r="I354" s="21" t="n"/>
      <c r="J354" s="21" t="n"/>
      <c r="K354" s="24" t="n"/>
      <c r="L354" s="24" t="n"/>
      <c r="M354" s="21" t="n"/>
      <c r="N354" s="21" t="n"/>
      <c r="O354" s="42" t="n"/>
      <c r="P354" s="23" t="n"/>
      <c r="Q354" s="21" t="n"/>
      <c r="R354" s="21" t="n"/>
      <c r="S354" s="21" t="n"/>
      <c r="T354" s="43" t="n"/>
      <c r="U354" s="24" t="n"/>
      <c r="V354" s="42" t="n"/>
      <c r="W354" s="23" t="n"/>
      <c r="X354" s="26">
        <f>IF(A354="","",MAX(0,24*(IF(ISNUMBER(V354),V354+IF(ISNUMBER(W354),W354,0),NOW())-(IF(ISNUMBER(B354),B354,TODAY())+IF(ISNUMBER(C354),C354,0)))))</f>
        <v/>
      </c>
      <c r="Y354" s="27">
        <f>IF(A354="","",IF(Q354="Closed","Closed",IF(AND(ISNUMBER(O354),NOW()&gt;O354+IF(ISNUMBER(P354),P354,0)),"Overdue",IF(AND(NOT(ISNUMBER(O354)),X354&gt;'Lists and Settings'!$B$7),"Overdue","On Track"))))</f>
        <v/>
      </c>
      <c r="Z354" s="28">
        <f>IF(A354="","",IF(NOT(ISNUMBER(B354)),"Missing date opened",IF(D354="","Missing shift",IF(K354="","Missing description",IF(M354="","Missing assigned department",IF(AND(Q354="Closed",U354=""),"Closed without resolution",IF(AND(Q354="Closed",NOT(ISNUMBER(V354))),"Closed without close date",IF(AND(ISNUMBER(V354),ISNUMBER(B354),V354&lt;B354),"Close date before open date",IF(AND(S354="Yes",N354=""),"Handoff needs assignment",IF(AND(R354="Yes",Q354&lt;&gt;"Closed",NOT(ISNUMBER(O354))),"Guest follow-up needs due date","OK"))))))))))</f>
        <v/>
      </c>
    </row>
    <row r="355">
      <c r="A355" s="21" t="n"/>
      <c r="B355" s="42" t="n"/>
      <c r="C355" s="23" t="n"/>
      <c r="D355" s="21" t="n"/>
      <c r="E355" s="21" t="n"/>
      <c r="F355" s="21" t="n"/>
      <c r="G355" s="21" t="n"/>
      <c r="H355" s="21" t="n"/>
      <c r="I355" s="21" t="n"/>
      <c r="J355" s="21" t="n"/>
      <c r="K355" s="24" t="n"/>
      <c r="L355" s="24" t="n"/>
      <c r="M355" s="21" t="n"/>
      <c r="N355" s="21" t="n"/>
      <c r="O355" s="42" t="n"/>
      <c r="P355" s="23" t="n"/>
      <c r="Q355" s="21" t="n"/>
      <c r="R355" s="21" t="n"/>
      <c r="S355" s="21" t="n"/>
      <c r="T355" s="43" t="n"/>
      <c r="U355" s="24" t="n"/>
      <c r="V355" s="42" t="n"/>
      <c r="W355" s="23" t="n"/>
      <c r="X355" s="26">
        <f>IF(A355="","",MAX(0,24*(IF(ISNUMBER(V355),V355+IF(ISNUMBER(W355),W355,0),NOW())-(IF(ISNUMBER(B355),B355,TODAY())+IF(ISNUMBER(C355),C355,0)))))</f>
        <v/>
      </c>
      <c r="Y355" s="27">
        <f>IF(A355="","",IF(Q355="Closed","Closed",IF(AND(ISNUMBER(O355),NOW()&gt;O355+IF(ISNUMBER(P355),P355,0)),"Overdue",IF(AND(NOT(ISNUMBER(O355)),X355&gt;'Lists and Settings'!$B$7),"Overdue","On Track"))))</f>
        <v/>
      </c>
      <c r="Z355" s="28">
        <f>IF(A355="","",IF(NOT(ISNUMBER(B355)),"Missing date opened",IF(D355="","Missing shift",IF(K355="","Missing description",IF(M355="","Missing assigned department",IF(AND(Q355="Closed",U355=""),"Closed without resolution",IF(AND(Q355="Closed",NOT(ISNUMBER(V355))),"Closed without close date",IF(AND(ISNUMBER(V355),ISNUMBER(B355),V355&lt;B355),"Close date before open date",IF(AND(S355="Yes",N355=""),"Handoff needs assignment",IF(AND(R355="Yes",Q355&lt;&gt;"Closed",NOT(ISNUMBER(O355))),"Guest follow-up needs due date","OK"))))))))))</f>
        <v/>
      </c>
    </row>
    <row r="356">
      <c r="A356" s="21" t="n"/>
      <c r="B356" s="42" t="n"/>
      <c r="C356" s="23" t="n"/>
      <c r="D356" s="21" t="n"/>
      <c r="E356" s="21" t="n"/>
      <c r="F356" s="21" t="n"/>
      <c r="G356" s="21" t="n"/>
      <c r="H356" s="21" t="n"/>
      <c r="I356" s="21" t="n"/>
      <c r="J356" s="21" t="n"/>
      <c r="K356" s="24" t="n"/>
      <c r="L356" s="24" t="n"/>
      <c r="M356" s="21" t="n"/>
      <c r="N356" s="21" t="n"/>
      <c r="O356" s="42" t="n"/>
      <c r="P356" s="23" t="n"/>
      <c r="Q356" s="21" t="n"/>
      <c r="R356" s="21" t="n"/>
      <c r="S356" s="21" t="n"/>
      <c r="T356" s="43" t="n"/>
      <c r="U356" s="24" t="n"/>
      <c r="V356" s="42" t="n"/>
      <c r="W356" s="23" t="n"/>
      <c r="X356" s="26">
        <f>IF(A356="","",MAX(0,24*(IF(ISNUMBER(V356),V356+IF(ISNUMBER(W356),W356,0),NOW())-(IF(ISNUMBER(B356),B356,TODAY())+IF(ISNUMBER(C356),C356,0)))))</f>
        <v/>
      </c>
      <c r="Y356" s="27">
        <f>IF(A356="","",IF(Q356="Closed","Closed",IF(AND(ISNUMBER(O356),NOW()&gt;O356+IF(ISNUMBER(P356),P356,0)),"Overdue",IF(AND(NOT(ISNUMBER(O356)),X356&gt;'Lists and Settings'!$B$7),"Overdue","On Track"))))</f>
        <v/>
      </c>
      <c r="Z356" s="28">
        <f>IF(A356="","",IF(NOT(ISNUMBER(B356)),"Missing date opened",IF(D356="","Missing shift",IF(K356="","Missing description",IF(M356="","Missing assigned department",IF(AND(Q356="Closed",U356=""),"Closed without resolution",IF(AND(Q356="Closed",NOT(ISNUMBER(V356))),"Closed without close date",IF(AND(ISNUMBER(V356),ISNUMBER(B356),V356&lt;B356),"Close date before open date",IF(AND(S356="Yes",N356=""),"Handoff needs assignment",IF(AND(R356="Yes",Q356&lt;&gt;"Closed",NOT(ISNUMBER(O356))),"Guest follow-up needs due date","OK"))))))))))</f>
        <v/>
      </c>
    </row>
    <row r="357">
      <c r="A357" s="21" t="n"/>
      <c r="B357" s="42" t="n"/>
      <c r="C357" s="23" t="n"/>
      <c r="D357" s="21" t="n"/>
      <c r="E357" s="21" t="n"/>
      <c r="F357" s="21" t="n"/>
      <c r="G357" s="21" t="n"/>
      <c r="H357" s="21" t="n"/>
      <c r="I357" s="21" t="n"/>
      <c r="J357" s="21" t="n"/>
      <c r="K357" s="24" t="n"/>
      <c r="L357" s="24" t="n"/>
      <c r="M357" s="21" t="n"/>
      <c r="N357" s="21" t="n"/>
      <c r="O357" s="42" t="n"/>
      <c r="P357" s="23" t="n"/>
      <c r="Q357" s="21" t="n"/>
      <c r="R357" s="21" t="n"/>
      <c r="S357" s="21" t="n"/>
      <c r="T357" s="43" t="n"/>
      <c r="U357" s="24" t="n"/>
      <c r="V357" s="42" t="n"/>
      <c r="W357" s="23" t="n"/>
      <c r="X357" s="26">
        <f>IF(A357="","",MAX(0,24*(IF(ISNUMBER(V357),V357+IF(ISNUMBER(W357),W357,0),NOW())-(IF(ISNUMBER(B357),B357,TODAY())+IF(ISNUMBER(C357),C357,0)))))</f>
        <v/>
      </c>
      <c r="Y357" s="27">
        <f>IF(A357="","",IF(Q357="Closed","Closed",IF(AND(ISNUMBER(O357),NOW()&gt;O357+IF(ISNUMBER(P357),P357,0)),"Overdue",IF(AND(NOT(ISNUMBER(O357)),X357&gt;'Lists and Settings'!$B$7),"Overdue","On Track"))))</f>
        <v/>
      </c>
      <c r="Z357" s="28">
        <f>IF(A357="","",IF(NOT(ISNUMBER(B357)),"Missing date opened",IF(D357="","Missing shift",IF(K357="","Missing description",IF(M357="","Missing assigned department",IF(AND(Q357="Closed",U357=""),"Closed without resolution",IF(AND(Q357="Closed",NOT(ISNUMBER(V357))),"Closed without close date",IF(AND(ISNUMBER(V357),ISNUMBER(B357),V357&lt;B357),"Close date before open date",IF(AND(S357="Yes",N357=""),"Handoff needs assignment",IF(AND(R357="Yes",Q357&lt;&gt;"Closed",NOT(ISNUMBER(O357))),"Guest follow-up needs due date","OK"))))))))))</f>
        <v/>
      </c>
    </row>
    <row r="358">
      <c r="A358" s="21" t="n"/>
      <c r="B358" s="42" t="n"/>
      <c r="C358" s="23" t="n"/>
      <c r="D358" s="21" t="n"/>
      <c r="E358" s="21" t="n"/>
      <c r="F358" s="21" t="n"/>
      <c r="G358" s="21" t="n"/>
      <c r="H358" s="21" t="n"/>
      <c r="I358" s="21" t="n"/>
      <c r="J358" s="21" t="n"/>
      <c r="K358" s="24" t="n"/>
      <c r="L358" s="24" t="n"/>
      <c r="M358" s="21" t="n"/>
      <c r="N358" s="21" t="n"/>
      <c r="O358" s="42" t="n"/>
      <c r="P358" s="23" t="n"/>
      <c r="Q358" s="21" t="n"/>
      <c r="R358" s="21" t="n"/>
      <c r="S358" s="21" t="n"/>
      <c r="T358" s="43" t="n"/>
      <c r="U358" s="24" t="n"/>
      <c r="V358" s="42" t="n"/>
      <c r="W358" s="23" t="n"/>
      <c r="X358" s="26">
        <f>IF(A358="","",MAX(0,24*(IF(ISNUMBER(V358),V358+IF(ISNUMBER(W358),W358,0),NOW())-(IF(ISNUMBER(B358),B358,TODAY())+IF(ISNUMBER(C358),C358,0)))))</f>
        <v/>
      </c>
      <c r="Y358" s="27">
        <f>IF(A358="","",IF(Q358="Closed","Closed",IF(AND(ISNUMBER(O358),NOW()&gt;O358+IF(ISNUMBER(P358),P358,0)),"Overdue",IF(AND(NOT(ISNUMBER(O358)),X358&gt;'Lists and Settings'!$B$7),"Overdue","On Track"))))</f>
        <v/>
      </c>
      <c r="Z358" s="28">
        <f>IF(A358="","",IF(NOT(ISNUMBER(B358)),"Missing date opened",IF(D358="","Missing shift",IF(K358="","Missing description",IF(M358="","Missing assigned department",IF(AND(Q358="Closed",U358=""),"Closed without resolution",IF(AND(Q358="Closed",NOT(ISNUMBER(V358))),"Closed without close date",IF(AND(ISNUMBER(V358),ISNUMBER(B358),V358&lt;B358),"Close date before open date",IF(AND(S358="Yes",N358=""),"Handoff needs assignment",IF(AND(R358="Yes",Q358&lt;&gt;"Closed",NOT(ISNUMBER(O358))),"Guest follow-up needs due date","OK"))))))))))</f>
        <v/>
      </c>
    </row>
    <row r="359">
      <c r="A359" s="21" t="n"/>
      <c r="B359" s="42" t="n"/>
      <c r="C359" s="23" t="n"/>
      <c r="D359" s="21" t="n"/>
      <c r="E359" s="21" t="n"/>
      <c r="F359" s="21" t="n"/>
      <c r="G359" s="21" t="n"/>
      <c r="H359" s="21" t="n"/>
      <c r="I359" s="21" t="n"/>
      <c r="J359" s="21" t="n"/>
      <c r="K359" s="24" t="n"/>
      <c r="L359" s="24" t="n"/>
      <c r="M359" s="21" t="n"/>
      <c r="N359" s="21" t="n"/>
      <c r="O359" s="42" t="n"/>
      <c r="P359" s="23" t="n"/>
      <c r="Q359" s="21" t="n"/>
      <c r="R359" s="21" t="n"/>
      <c r="S359" s="21" t="n"/>
      <c r="T359" s="43" t="n"/>
      <c r="U359" s="24" t="n"/>
      <c r="V359" s="42" t="n"/>
      <c r="W359" s="23" t="n"/>
      <c r="X359" s="26">
        <f>IF(A359="","",MAX(0,24*(IF(ISNUMBER(V359),V359+IF(ISNUMBER(W359),W359,0),NOW())-(IF(ISNUMBER(B359),B359,TODAY())+IF(ISNUMBER(C359),C359,0)))))</f>
        <v/>
      </c>
      <c r="Y359" s="27">
        <f>IF(A359="","",IF(Q359="Closed","Closed",IF(AND(ISNUMBER(O359),NOW()&gt;O359+IF(ISNUMBER(P359),P359,0)),"Overdue",IF(AND(NOT(ISNUMBER(O359)),X359&gt;'Lists and Settings'!$B$7),"Overdue","On Track"))))</f>
        <v/>
      </c>
      <c r="Z359" s="28">
        <f>IF(A359="","",IF(NOT(ISNUMBER(B359)),"Missing date opened",IF(D359="","Missing shift",IF(K359="","Missing description",IF(M359="","Missing assigned department",IF(AND(Q359="Closed",U359=""),"Closed without resolution",IF(AND(Q359="Closed",NOT(ISNUMBER(V359))),"Closed without close date",IF(AND(ISNUMBER(V359),ISNUMBER(B359),V359&lt;B359),"Close date before open date",IF(AND(S359="Yes",N359=""),"Handoff needs assignment",IF(AND(R359="Yes",Q359&lt;&gt;"Closed",NOT(ISNUMBER(O359))),"Guest follow-up needs due date","OK"))))))))))</f>
        <v/>
      </c>
    </row>
    <row r="360">
      <c r="A360" s="21" t="n"/>
      <c r="B360" s="42" t="n"/>
      <c r="C360" s="23" t="n"/>
      <c r="D360" s="21" t="n"/>
      <c r="E360" s="21" t="n"/>
      <c r="F360" s="21" t="n"/>
      <c r="G360" s="21" t="n"/>
      <c r="H360" s="21" t="n"/>
      <c r="I360" s="21" t="n"/>
      <c r="J360" s="21" t="n"/>
      <c r="K360" s="24" t="n"/>
      <c r="L360" s="24" t="n"/>
      <c r="M360" s="21" t="n"/>
      <c r="N360" s="21" t="n"/>
      <c r="O360" s="42" t="n"/>
      <c r="P360" s="23" t="n"/>
      <c r="Q360" s="21" t="n"/>
      <c r="R360" s="21" t="n"/>
      <c r="S360" s="21" t="n"/>
      <c r="T360" s="43" t="n"/>
      <c r="U360" s="24" t="n"/>
      <c r="V360" s="42" t="n"/>
      <c r="W360" s="23" t="n"/>
      <c r="X360" s="26">
        <f>IF(A360="","",MAX(0,24*(IF(ISNUMBER(V360),V360+IF(ISNUMBER(W360),W360,0),NOW())-(IF(ISNUMBER(B360),B360,TODAY())+IF(ISNUMBER(C360),C360,0)))))</f>
        <v/>
      </c>
      <c r="Y360" s="27">
        <f>IF(A360="","",IF(Q360="Closed","Closed",IF(AND(ISNUMBER(O360),NOW()&gt;O360+IF(ISNUMBER(P360),P360,0)),"Overdue",IF(AND(NOT(ISNUMBER(O360)),X360&gt;'Lists and Settings'!$B$7),"Overdue","On Track"))))</f>
        <v/>
      </c>
      <c r="Z360" s="28">
        <f>IF(A360="","",IF(NOT(ISNUMBER(B360)),"Missing date opened",IF(D360="","Missing shift",IF(K360="","Missing description",IF(M360="","Missing assigned department",IF(AND(Q360="Closed",U360=""),"Closed without resolution",IF(AND(Q360="Closed",NOT(ISNUMBER(V360))),"Closed without close date",IF(AND(ISNUMBER(V360),ISNUMBER(B360),V360&lt;B360),"Close date before open date",IF(AND(S360="Yes",N360=""),"Handoff needs assignment",IF(AND(R360="Yes",Q360&lt;&gt;"Closed",NOT(ISNUMBER(O360))),"Guest follow-up needs due date","OK"))))))))))</f>
        <v/>
      </c>
    </row>
    <row r="361">
      <c r="A361" s="21" t="n"/>
      <c r="B361" s="42" t="n"/>
      <c r="C361" s="23" t="n"/>
      <c r="D361" s="21" t="n"/>
      <c r="E361" s="21" t="n"/>
      <c r="F361" s="21" t="n"/>
      <c r="G361" s="21" t="n"/>
      <c r="H361" s="21" t="n"/>
      <c r="I361" s="21" t="n"/>
      <c r="J361" s="21" t="n"/>
      <c r="K361" s="24" t="n"/>
      <c r="L361" s="24" t="n"/>
      <c r="M361" s="21" t="n"/>
      <c r="N361" s="21" t="n"/>
      <c r="O361" s="42" t="n"/>
      <c r="P361" s="23" t="n"/>
      <c r="Q361" s="21" t="n"/>
      <c r="R361" s="21" t="n"/>
      <c r="S361" s="21" t="n"/>
      <c r="T361" s="43" t="n"/>
      <c r="U361" s="24" t="n"/>
      <c r="V361" s="42" t="n"/>
      <c r="W361" s="23" t="n"/>
      <c r="X361" s="26">
        <f>IF(A361="","",MAX(0,24*(IF(ISNUMBER(V361),V361+IF(ISNUMBER(W361),W361,0),NOW())-(IF(ISNUMBER(B361),B361,TODAY())+IF(ISNUMBER(C361),C361,0)))))</f>
        <v/>
      </c>
      <c r="Y361" s="27">
        <f>IF(A361="","",IF(Q361="Closed","Closed",IF(AND(ISNUMBER(O361),NOW()&gt;O361+IF(ISNUMBER(P361),P361,0)),"Overdue",IF(AND(NOT(ISNUMBER(O361)),X361&gt;'Lists and Settings'!$B$7),"Overdue","On Track"))))</f>
        <v/>
      </c>
      <c r="Z361" s="28">
        <f>IF(A361="","",IF(NOT(ISNUMBER(B361)),"Missing date opened",IF(D361="","Missing shift",IF(K361="","Missing description",IF(M361="","Missing assigned department",IF(AND(Q361="Closed",U361=""),"Closed without resolution",IF(AND(Q361="Closed",NOT(ISNUMBER(V361))),"Closed without close date",IF(AND(ISNUMBER(V361),ISNUMBER(B361),V361&lt;B361),"Close date before open date",IF(AND(S361="Yes",N361=""),"Handoff needs assignment",IF(AND(R361="Yes",Q361&lt;&gt;"Closed",NOT(ISNUMBER(O361))),"Guest follow-up needs due date","OK"))))))))))</f>
        <v/>
      </c>
    </row>
    <row r="362">
      <c r="A362" s="21" t="n"/>
      <c r="B362" s="42" t="n"/>
      <c r="C362" s="23" t="n"/>
      <c r="D362" s="21" t="n"/>
      <c r="E362" s="21" t="n"/>
      <c r="F362" s="21" t="n"/>
      <c r="G362" s="21" t="n"/>
      <c r="H362" s="21" t="n"/>
      <c r="I362" s="21" t="n"/>
      <c r="J362" s="21" t="n"/>
      <c r="K362" s="24" t="n"/>
      <c r="L362" s="24" t="n"/>
      <c r="M362" s="21" t="n"/>
      <c r="N362" s="21" t="n"/>
      <c r="O362" s="42" t="n"/>
      <c r="P362" s="23" t="n"/>
      <c r="Q362" s="21" t="n"/>
      <c r="R362" s="21" t="n"/>
      <c r="S362" s="21" t="n"/>
      <c r="T362" s="43" t="n"/>
      <c r="U362" s="24" t="n"/>
      <c r="V362" s="42" t="n"/>
      <c r="W362" s="23" t="n"/>
      <c r="X362" s="26">
        <f>IF(A362="","",MAX(0,24*(IF(ISNUMBER(V362),V362+IF(ISNUMBER(W362),W362,0),NOW())-(IF(ISNUMBER(B362),B362,TODAY())+IF(ISNUMBER(C362),C362,0)))))</f>
        <v/>
      </c>
      <c r="Y362" s="27">
        <f>IF(A362="","",IF(Q362="Closed","Closed",IF(AND(ISNUMBER(O362),NOW()&gt;O362+IF(ISNUMBER(P362),P362,0)),"Overdue",IF(AND(NOT(ISNUMBER(O362)),X362&gt;'Lists and Settings'!$B$7),"Overdue","On Track"))))</f>
        <v/>
      </c>
      <c r="Z362" s="28">
        <f>IF(A362="","",IF(NOT(ISNUMBER(B362)),"Missing date opened",IF(D362="","Missing shift",IF(K362="","Missing description",IF(M362="","Missing assigned department",IF(AND(Q362="Closed",U362=""),"Closed without resolution",IF(AND(Q362="Closed",NOT(ISNUMBER(V362))),"Closed without close date",IF(AND(ISNUMBER(V362),ISNUMBER(B362),V362&lt;B362),"Close date before open date",IF(AND(S362="Yes",N362=""),"Handoff needs assignment",IF(AND(R362="Yes",Q362&lt;&gt;"Closed",NOT(ISNUMBER(O362))),"Guest follow-up needs due date","OK"))))))))))</f>
        <v/>
      </c>
    </row>
    <row r="363">
      <c r="A363" s="21" t="n"/>
      <c r="B363" s="42" t="n"/>
      <c r="C363" s="23" t="n"/>
      <c r="D363" s="21" t="n"/>
      <c r="E363" s="21" t="n"/>
      <c r="F363" s="21" t="n"/>
      <c r="G363" s="21" t="n"/>
      <c r="H363" s="21" t="n"/>
      <c r="I363" s="21" t="n"/>
      <c r="J363" s="21" t="n"/>
      <c r="K363" s="24" t="n"/>
      <c r="L363" s="24" t="n"/>
      <c r="M363" s="21" t="n"/>
      <c r="N363" s="21" t="n"/>
      <c r="O363" s="42" t="n"/>
      <c r="P363" s="23" t="n"/>
      <c r="Q363" s="21" t="n"/>
      <c r="R363" s="21" t="n"/>
      <c r="S363" s="21" t="n"/>
      <c r="T363" s="43" t="n"/>
      <c r="U363" s="24" t="n"/>
      <c r="V363" s="42" t="n"/>
      <c r="W363" s="23" t="n"/>
      <c r="X363" s="26">
        <f>IF(A363="","",MAX(0,24*(IF(ISNUMBER(V363),V363+IF(ISNUMBER(W363),W363,0),NOW())-(IF(ISNUMBER(B363),B363,TODAY())+IF(ISNUMBER(C363),C363,0)))))</f>
        <v/>
      </c>
      <c r="Y363" s="27">
        <f>IF(A363="","",IF(Q363="Closed","Closed",IF(AND(ISNUMBER(O363),NOW()&gt;O363+IF(ISNUMBER(P363),P363,0)),"Overdue",IF(AND(NOT(ISNUMBER(O363)),X363&gt;'Lists and Settings'!$B$7),"Overdue","On Track"))))</f>
        <v/>
      </c>
      <c r="Z363" s="28">
        <f>IF(A363="","",IF(NOT(ISNUMBER(B363)),"Missing date opened",IF(D363="","Missing shift",IF(K363="","Missing description",IF(M363="","Missing assigned department",IF(AND(Q363="Closed",U363=""),"Closed without resolution",IF(AND(Q363="Closed",NOT(ISNUMBER(V363))),"Closed without close date",IF(AND(ISNUMBER(V363),ISNUMBER(B363),V363&lt;B363),"Close date before open date",IF(AND(S363="Yes",N363=""),"Handoff needs assignment",IF(AND(R363="Yes",Q363&lt;&gt;"Closed",NOT(ISNUMBER(O363))),"Guest follow-up needs due date","OK"))))))))))</f>
        <v/>
      </c>
    </row>
    <row r="364">
      <c r="A364" s="21" t="n"/>
      <c r="B364" s="42" t="n"/>
      <c r="C364" s="23" t="n"/>
      <c r="D364" s="21" t="n"/>
      <c r="E364" s="21" t="n"/>
      <c r="F364" s="21" t="n"/>
      <c r="G364" s="21" t="n"/>
      <c r="H364" s="21" t="n"/>
      <c r="I364" s="21" t="n"/>
      <c r="J364" s="21" t="n"/>
      <c r="K364" s="24" t="n"/>
      <c r="L364" s="24" t="n"/>
      <c r="M364" s="21" t="n"/>
      <c r="N364" s="21" t="n"/>
      <c r="O364" s="42" t="n"/>
      <c r="P364" s="23" t="n"/>
      <c r="Q364" s="21" t="n"/>
      <c r="R364" s="21" t="n"/>
      <c r="S364" s="21" t="n"/>
      <c r="T364" s="43" t="n"/>
      <c r="U364" s="24" t="n"/>
      <c r="V364" s="42" t="n"/>
      <c r="W364" s="23" t="n"/>
      <c r="X364" s="26">
        <f>IF(A364="","",MAX(0,24*(IF(ISNUMBER(V364),V364+IF(ISNUMBER(W364),W364,0),NOW())-(IF(ISNUMBER(B364),B364,TODAY())+IF(ISNUMBER(C364),C364,0)))))</f>
        <v/>
      </c>
      <c r="Y364" s="27">
        <f>IF(A364="","",IF(Q364="Closed","Closed",IF(AND(ISNUMBER(O364),NOW()&gt;O364+IF(ISNUMBER(P364),P364,0)),"Overdue",IF(AND(NOT(ISNUMBER(O364)),X364&gt;'Lists and Settings'!$B$7),"Overdue","On Track"))))</f>
        <v/>
      </c>
      <c r="Z364" s="28">
        <f>IF(A364="","",IF(NOT(ISNUMBER(B364)),"Missing date opened",IF(D364="","Missing shift",IF(K364="","Missing description",IF(M364="","Missing assigned department",IF(AND(Q364="Closed",U364=""),"Closed without resolution",IF(AND(Q364="Closed",NOT(ISNUMBER(V364))),"Closed without close date",IF(AND(ISNUMBER(V364),ISNUMBER(B364),V364&lt;B364),"Close date before open date",IF(AND(S364="Yes",N364=""),"Handoff needs assignment",IF(AND(R364="Yes",Q364&lt;&gt;"Closed",NOT(ISNUMBER(O364))),"Guest follow-up needs due date","OK"))))))))))</f>
        <v/>
      </c>
    </row>
    <row r="365">
      <c r="A365" s="21" t="n"/>
      <c r="B365" s="42" t="n"/>
      <c r="C365" s="23" t="n"/>
      <c r="D365" s="21" t="n"/>
      <c r="E365" s="21" t="n"/>
      <c r="F365" s="21" t="n"/>
      <c r="G365" s="21" t="n"/>
      <c r="H365" s="21" t="n"/>
      <c r="I365" s="21" t="n"/>
      <c r="J365" s="21" t="n"/>
      <c r="K365" s="24" t="n"/>
      <c r="L365" s="24" t="n"/>
      <c r="M365" s="21" t="n"/>
      <c r="N365" s="21" t="n"/>
      <c r="O365" s="42" t="n"/>
      <c r="P365" s="23" t="n"/>
      <c r="Q365" s="21" t="n"/>
      <c r="R365" s="21" t="n"/>
      <c r="S365" s="21" t="n"/>
      <c r="T365" s="43" t="n"/>
      <c r="U365" s="24" t="n"/>
      <c r="V365" s="42" t="n"/>
      <c r="W365" s="23" t="n"/>
      <c r="X365" s="26">
        <f>IF(A365="","",MAX(0,24*(IF(ISNUMBER(V365),V365+IF(ISNUMBER(W365),W365,0),NOW())-(IF(ISNUMBER(B365),B365,TODAY())+IF(ISNUMBER(C365),C365,0)))))</f>
        <v/>
      </c>
      <c r="Y365" s="27">
        <f>IF(A365="","",IF(Q365="Closed","Closed",IF(AND(ISNUMBER(O365),NOW()&gt;O365+IF(ISNUMBER(P365),P365,0)),"Overdue",IF(AND(NOT(ISNUMBER(O365)),X365&gt;'Lists and Settings'!$B$7),"Overdue","On Track"))))</f>
        <v/>
      </c>
      <c r="Z365" s="28">
        <f>IF(A365="","",IF(NOT(ISNUMBER(B365)),"Missing date opened",IF(D365="","Missing shift",IF(K365="","Missing description",IF(M365="","Missing assigned department",IF(AND(Q365="Closed",U365=""),"Closed without resolution",IF(AND(Q365="Closed",NOT(ISNUMBER(V365))),"Closed without close date",IF(AND(ISNUMBER(V365),ISNUMBER(B365),V365&lt;B365),"Close date before open date",IF(AND(S365="Yes",N365=""),"Handoff needs assignment",IF(AND(R365="Yes",Q365&lt;&gt;"Closed",NOT(ISNUMBER(O365))),"Guest follow-up needs due date","OK"))))))))))</f>
        <v/>
      </c>
    </row>
    <row r="366">
      <c r="A366" s="21" t="n"/>
      <c r="B366" s="42" t="n"/>
      <c r="C366" s="23" t="n"/>
      <c r="D366" s="21" t="n"/>
      <c r="E366" s="21" t="n"/>
      <c r="F366" s="21" t="n"/>
      <c r="G366" s="21" t="n"/>
      <c r="H366" s="21" t="n"/>
      <c r="I366" s="21" t="n"/>
      <c r="J366" s="21" t="n"/>
      <c r="K366" s="24" t="n"/>
      <c r="L366" s="24" t="n"/>
      <c r="M366" s="21" t="n"/>
      <c r="N366" s="21" t="n"/>
      <c r="O366" s="42" t="n"/>
      <c r="P366" s="23" t="n"/>
      <c r="Q366" s="21" t="n"/>
      <c r="R366" s="21" t="n"/>
      <c r="S366" s="21" t="n"/>
      <c r="T366" s="43" t="n"/>
      <c r="U366" s="24" t="n"/>
      <c r="V366" s="42" t="n"/>
      <c r="W366" s="23" t="n"/>
      <c r="X366" s="26">
        <f>IF(A366="","",MAX(0,24*(IF(ISNUMBER(V366),V366+IF(ISNUMBER(W366),W366,0),NOW())-(IF(ISNUMBER(B366),B366,TODAY())+IF(ISNUMBER(C366),C366,0)))))</f>
        <v/>
      </c>
      <c r="Y366" s="27">
        <f>IF(A366="","",IF(Q366="Closed","Closed",IF(AND(ISNUMBER(O366),NOW()&gt;O366+IF(ISNUMBER(P366),P366,0)),"Overdue",IF(AND(NOT(ISNUMBER(O366)),X366&gt;'Lists and Settings'!$B$7),"Overdue","On Track"))))</f>
        <v/>
      </c>
      <c r="Z366" s="28">
        <f>IF(A366="","",IF(NOT(ISNUMBER(B366)),"Missing date opened",IF(D366="","Missing shift",IF(K366="","Missing description",IF(M366="","Missing assigned department",IF(AND(Q366="Closed",U366=""),"Closed without resolution",IF(AND(Q366="Closed",NOT(ISNUMBER(V366))),"Closed without close date",IF(AND(ISNUMBER(V366),ISNUMBER(B366),V366&lt;B366),"Close date before open date",IF(AND(S366="Yes",N366=""),"Handoff needs assignment",IF(AND(R366="Yes",Q366&lt;&gt;"Closed",NOT(ISNUMBER(O366))),"Guest follow-up needs due date","OK"))))))))))</f>
        <v/>
      </c>
    </row>
    <row r="367">
      <c r="A367" s="21" t="n"/>
      <c r="B367" s="42" t="n"/>
      <c r="C367" s="23" t="n"/>
      <c r="D367" s="21" t="n"/>
      <c r="E367" s="21" t="n"/>
      <c r="F367" s="21" t="n"/>
      <c r="G367" s="21" t="n"/>
      <c r="H367" s="21" t="n"/>
      <c r="I367" s="21" t="n"/>
      <c r="J367" s="21" t="n"/>
      <c r="K367" s="24" t="n"/>
      <c r="L367" s="24" t="n"/>
      <c r="M367" s="21" t="n"/>
      <c r="N367" s="21" t="n"/>
      <c r="O367" s="42" t="n"/>
      <c r="P367" s="23" t="n"/>
      <c r="Q367" s="21" t="n"/>
      <c r="R367" s="21" t="n"/>
      <c r="S367" s="21" t="n"/>
      <c r="T367" s="43" t="n"/>
      <c r="U367" s="24" t="n"/>
      <c r="V367" s="42" t="n"/>
      <c r="W367" s="23" t="n"/>
      <c r="X367" s="26">
        <f>IF(A367="","",MAX(0,24*(IF(ISNUMBER(V367),V367+IF(ISNUMBER(W367),W367,0),NOW())-(IF(ISNUMBER(B367),B367,TODAY())+IF(ISNUMBER(C367),C367,0)))))</f>
        <v/>
      </c>
      <c r="Y367" s="27">
        <f>IF(A367="","",IF(Q367="Closed","Closed",IF(AND(ISNUMBER(O367),NOW()&gt;O367+IF(ISNUMBER(P367),P367,0)),"Overdue",IF(AND(NOT(ISNUMBER(O367)),X367&gt;'Lists and Settings'!$B$7),"Overdue","On Track"))))</f>
        <v/>
      </c>
      <c r="Z367" s="28">
        <f>IF(A367="","",IF(NOT(ISNUMBER(B367)),"Missing date opened",IF(D367="","Missing shift",IF(K367="","Missing description",IF(M367="","Missing assigned department",IF(AND(Q367="Closed",U367=""),"Closed without resolution",IF(AND(Q367="Closed",NOT(ISNUMBER(V367))),"Closed without close date",IF(AND(ISNUMBER(V367),ISNUMBER(B367),V367&lt;B367),"Close date before open date",IF(AND(S367="Yes",N367=""),"Handoff needs assignment",IF(AND(R367="Yes",Q367&lt;&gt;"Closed",NOT(ISNUMBER(O367))),"Guest follow-up needs due date","OK"))))))))))</f>
        <v/>
      </c>
    </row>
    <row r="368">
      <c r="A368" s="21" t="n"/>
      <c r="B368" s="42" t="n"/>
      <c r="C368" s="23" t="n"/>
      <c r="D368" s="21" t="n"/>
      <c r="E368" s="21" t="n"/>
      <c r="F368" s="21" t="n"/>
      <c r="G368" s="21" t="n"/>
      <c r="H368" s="21" t="n"/>
      <c r="I368" s="21" t="n"/>
      <c r="J368" s="21" t="n"/>
      <c r="K368" s="24" t="n"/>
      <c r="L368" s="24" t="n"/>
      <c r="M368" s="21" t="n"/>
      <c r="N368" s="21" t="n"/>
      <c r="O368" s="42" t="n"/>
      <c r="P368" s="23" t="n"/>
      <c r="Q368" s="21" t="n"/>
      <c r="R368" s="21" t="n"/>
      <c r="S368" s="21" t="n"/>
      <c r="T368" s="43" t="n"/>
      <c r="U368" s="24" t="n"/>
      <c r="V368" s="42" t="n"/>
      <c r="W368" s="23" t="n"/>
      <c r="X368" s="26">
        <f>IF(A368="","",MAX(0,24*(IF(ISNUMBER(V368),V368+IF(ISNUMBER(W368),W368,0),NOW())-(IF(ISNUMBER(B368),B368,TODAY())+IF(ISNUMBER(C368),C368,0)))))</f>
        <v/>
      </c>
      <c r="Y368" s="27">
        <f>IF(A368="","",IF(Q368="Closed","Closed",IF(AND(ISNUMBER(O368),NOW()&gt;O368+IF(ISNUMBER(P368),P368,0)),"Overdue",IF(AND(NOT(ISNUMBER(O368)),X368&gt;'Lists and Settings'!$B$7),"Overdue","On Track"))))</f>
        <v/>
      </c>
      <c r="Z368" s="28">
        <f>IF(A368="","",IF(NOT(ISNUMBER(B368)),"Missing date opened",IF(D368="","Missing shift",IF(K368="","Missing description",IF(M368="","Missing assigned department",IF(AND(Q368="Closed",U368=""),"Closed without resolution",IF(AND(Q368="Closed",NOT(ISNUMBER(V368))),"Closed without close date",IF(AND(ISNUMBER(V368),ISNUMBER(B368),V368&lt;B368),"Close date before open date",IF(AND(S368="Yes",N368=""),"Handoff needs assignment",IF(AND(R368="Yes",Q368&lt;&gt;"Closed",NOT(ISNUMBER(O368))),"Guest follow-up needs due date","OK"))))))))))</f>
        <v/>
      </c>
    </row>
    <row r="369">
      <c r="A369" s="21" t="n"/>
      <c r="B369" s="42" t="n"/>
      <c r="C369" s="23" t="n"/>
      <c r="D369" s="21" t="n"/>
      <c r="E369" s="21" t="n"/>
      <c r="F369" s="21" t="n"/>
      <c r="G369" s="21" t="n"/>
      <c r="H369" s="21" t="n"/>
      <c r="I369" s="21" t="n"/>
      <c r="J369" s="21" t="n"/>
      <c r="K369" s="24" t="n"/>
      <c r="L369" s="24" t="n"/>
      <c r="M369" s="21" t="n"/>
      <c r="N369" s="21" t="n"/>
      <c r="O369" s="42" t="n"/>
      <c r="P369" s="23" t="n"/>
      <c r="Q369" s="21" t="n"/>
      <c r="R369" s="21" t="n"/>
      <c r="S369" s="21" t="n"/>
      <c r="T369" s="43" t="n"/>
      <c r="U369" s="24" t="n"/>
      <c r="V369" s="42" t="n"/>
      <c r="W369" s="23" t="n"/>
      <c r="X369" s="26">
        <f>IF(A369="","",MAX(0,24*(IF(ISNUMBER(V369),V369+IF(ISNUMBER(W369),W369,0),NOW())-(IF(ISNUMBER(B369),B369,TODAY())+IF(ISNUMBER(C369),C369,0)))))</f>
        <v/>
      </c>
      <c r="Y369" s="27">
        <f>IF(A369="","",IF(Q369="Closed","Closed",IF(AND(ISNUMBER(O369),NOW()&gt;O369+IF(ISNUMBER(P369),P369,0)),"Overdue",IF(AND(NOT(ISNUMBER(O369)),X369&gt;'Lists and Settings'!$B$7),"Overdue","On Track"))))</f>
        <v/>
      </c>
      <c r="Z369" s="28">
        <f>IF(A369="","",IF(NOT(ISNUMBER(B369)),"Missing date opened",IF(D369="","Missing shift",IF(K369="","Missing description",IF(M369="","Missing assigned department",IF(AND(Q369="Closed",U369=""),"Closed without resolution",IF(AND(Q369="Closed",NOT(ISNUMBER(V369))),"Closed without close date",IF(AND(ISNUMBER(V369),ISNUMBER(B369),V369&lt;B369),"Close date before open date",IF(AND(S369="Yes",N369=""),"Handoff needs assignment",IF(AND(R369="Yes",Q369&lt;&gt;"Closed",NOT(ISNUMBER(O369))),"Guest follow-up needs due date","OK"))))))))))</f>
        <v/>
      </c>
    </row>
    <row r="370">
      <c r="A370" s="21" t="n"/>
      <c r="B370" s="42" t="n"/>
      <c r="C370" s="23" t="n"/>
      <c r="D370" s="21" t="n"/>
      <c r="E370" s="21" t="n"/>
      <c r="F370" s="21" t="n"/>
      <c r="G370" s="21" t="n"/>
      <c r="H370" s="21" t="n"/>
      <c r="I370" s="21" t="n"/>
      <c r="J370" s="21" t="n"/>
      <c r="K370" s="24" t="n"/>
      <c r="L370" s="24" t="n"/>
      <c r="M370" s="21" t="n"/>
      <c r="N370" s="21" t="n"/>
      <c r="O370" s="42" t="n"/>
      <c r="P370" s="23" t="n"/>
      <c r="Q370" s="21" t="n"/>
      <c r="R370" s="21" t="n"/>
      <c r="S370" s="21" t="n"/>
      <c r="T370" s="43" t="n"/>
      <c r="U370" s="24" t="n"/>
      <c r="V370" s="42" t="n"/>
      <c r="W370" s="23" t="n"/>
      <c r="X370" s="26">
        <f>IF(A370="","",MAX(0,24*(IF(ISNUMBER(V370),V370+IF(ISNUMBER(W370),W370,0),NOW())-(IF(ISNUMBER(B370),B370,TODAY())+IF(ISNUMBER(C370),C370,0)))))</f>
        <v/>
      </c>
      <c r="Y370" s="27">
        <f>IF(A370="","",IF(Q370="Closed","Closed",IF(AND(ISNUMBER(O370),NOW()&gt;O370+IF(ISNUMBER(P370),P370,0)),"Overdue",IF(AND(NOT(ISNUMBER(O370)),X370&gt;'Lists and Settings'!$B$7),"Overdue","On Track"))))</f>
        <v/>
      </c>
      <c r="Z370" s="28">
        <f>IF(A370="","",IF(NOT(ISNUMBER(B370)),"Missing date opened",IF(D370="","Missing shift",IF(K370="","Missing description",IF(M370="","Missing assigned department",IF(AND(Q370="Closed",U370=""),"Closed without resolution",IF(AND(Q370="Closed",NOT(ISNUMBER(V370))),"Closed without close date",IF(AND(ISNUMBER(V370),ISNUMBER(B370),V370&lt;B370),"Close date before open date",IF(AND(S370="Yes",N370=""),"Handoff needs assignment",IF(AND(R370="Yes",Q370&lt;&gt;"Closed",NOT(ISNUMBER(O370))),"Guest follow-up needs due date","OK"))))))))))</f>
        <v/>
      </c>
    </row>
    <row r="371">
      <c r="A371" s="21" t="n"/>
      <c r="B371" s="42" t="n"/>
      <c r="C371" s="23" t="n"/>
      <c r="D371" s="21" t="n"/>
      <c r="E371" s="21" t="n"/>
      <c r="F371" s="21" t="n"/>
      <c r="G371" s="21" t="n"/>
      <c r="H371" s="21" t="n"/>
      <c r="I371" s="21" t="n"/>
      <c r="J371" s="21" t="n"/>
      <c r="K371" s="24" t="n"/>
      <c r="L371" s="24" t="n"/>
      <c r="M371" s="21" t="n"/>
      <c r="N371" s="21" t="n"/>
      <c r="O371" s="42" t="n"/>
      <c r="P371" s="23" t="n"/>
      <c r="Q371" s="21" t="n"/>
      <c r="R371" s="21" t="n"/>
      <c r="S371" s="21" t="n"/>
      <c r="T371" s="43" t="n"/>
      <c r="U371" s="24" t="n"/>
      <c r="V371" s="42" t="n"/>
      <c r="W371" s="23" t="n"/>
      <c r="X371" s="26">
        <f>IF(A371="","",MAX(0,24*(IF(ISNUMBER(V371),V371+IF(ISNUMBER(W371),W371,0),NOW())-(IF(ISNUMBER(B371),B371,TODAY())+IF(ISNUMBER(C371),C371,0)))))</f>
        <v/>
      </c>
      <c r="Y371" s="27">
        <f>IF(A371="","",IF(Q371="Closed","Closed",IF(AND(ISNUMBER(O371),NOW()&gt;O371+IF(ISNUMBER(P371),P371,0)),"Overdue",IF(AND(NOT(ISNUMBER(O371)),X371&gt;'Lists and Settings'!$B$7),"Overdue","On Track"))))</f>
        <v/>
      </c>
      <c r="Z371" s="28">
        <f>IF(A371="","",IF(NOT(ISNUMBER(B371)),"Missing date opened",IF(D371="","Missing shift",IF(K371="","Missing description",IF(M371="","Missing assigned department",IF(AND(Q371="Closed",U371=""),"Closed without resolution",IF(AND(Q371="Closed",NOT(ISNUMBER(V371))),"Closed without close date",IF(AND(ISNUMBER(V371),ISNUMBER(B371),V371&lt;B371),"Close date before open date",IF(AND(S371="Yes",N371=""),"Handoff needs assignment",IF(AND(R371="Yes",Q371&lt;&gt;"Closed",NOT(ISNUMBER(O371))),"Guest follow-up needs due date","OK"))))))))))</f>
        <v/>
      </c>
    </row>
    <row r="372">
      <c r="A372" s="21" t="n"/>
      <c r="B372" s="42" t="n"/>
      <c r="C372" s="23" t="n"/>
      <c r="D372" s="21" t="n"/>
      <c r="E372" s="21" t="n"/>
      <c r="F372" s="21" t="n"/>
      <c r="G372" s="21" t="n"/>
      <c r="H372" s="21" t="n"/>
      <c r="I372" s="21" t="n"/>
      <c r="J372" s="21" t="n"/>
      <c r="K372" s="24" t="n"/>
      <c r="L372" s="24" t="n"/>
      <c r="M372" s="21" t="n"/>
      <c r="N372" s="21" t="n"/>
      <c r="O372" s="42" t="n"/>
      <c r="P372" s="23" t="n"/>
      <c r="Q372" s="21" t="n"/>
      <c r="R372" s="21" t="n"/>
      <c r="S372" s="21" t="n"/>
      <c r="T372" s="43" t="n"/>
      <c r="U372" s="24" t="n"/>
      <c r="V372" s="42" t="n"/>
      <c r="W372" s="23" t="n"/>
      <c r="X372" s="26">
        <f>IF(A372="","",MAX(0,24*(IF(ISNUMBER(V372),V372+IF(ISNUMBER(W372),W372,0),NOW())-(IF(ISNUMBER(B372),B372,TODAY())+IF(ISNUMBER(C372),C372,0)))))</f>
        <v/>
      </c>
      <c r="Y372" s="27">
        <f>IF(A372="","",IF(Q372="Closed","Closed",IF(AND(ISNUMBER(O372),NOW()&gt;O372+IF(ISNUMBER(P372),P372,0)),"Overdue",IF(AND(NOT(ISNUMBER(O372)),X372&gt;'Lists and Settings'!$B$7),"Overdue","On Track"))))</f>
        <v/>
      </c>
      <c r="Z372" s="28">
        <f>IF(A372="","",IF(NOT(ISNUMBER(B372)),"Missing date opened",IF(D372="","Missing shift",IF(K372="","Missing description",IF(M372="","Missing assigned department",IF(AND(Q372="Closed",U372=""),"Closed without resolution",IF(AND(Q372="Closed",NOT(ISNUMBER(V372))),"Closed without close date",IF(AND(ISNUMBER(V372),ISNUMBER(B372),V372&lt;B372),"Close date before open date",IF(AND(S372="Yes",N372=""),"Handoff needs assignment",IF(AND(R372="Yes",Q372&lt;&gt;"Closed",NOT(ISNUMBER(O372))),"Guest follow-up needs due date","OK"))))))))))</f>
        <v/>
      </c>
    </row>
    <row r="373">
      <c r="A373" s="21" t="n"/>
      <c r="B373" s="42" t="n"/>
      <c r="C373" s="23" t="n"/>
      <c r="D373" s="21" t="n"/>
      <c r="E373" s="21" t="n"/>
      <c r="F373" s="21" t="n"/>
      <c r="G373" s="21" t="n"/>
      <c r="H373" s="21" t="n"/>
      <c r="I373" s="21" t="n"/>
      <c r="J373" s="21" t="n"/>
      <c r="K373" s="24" t="n"/>
      <c r="L373" s="24" t="n"/>
      <c r="M373" s="21" t="n"/>
      <c r="N373" s="21" t="n"/>
      <c r="O373" s="42" t="n"/>
      <c r="P373" s="23" t="n"/>
      <c r="Q373" s="21" t="n"/>
      <c r="R373" s="21" t="n"/>
      <c r="S373" s="21" t="n"/>
      <c r="T373" s="43" t="n"/>
      <c r="U373" s="24" t="n"/>
      <c r="V373" s="42" t="n"/>
      <c r="W373" s="23" t="n"/>
      <c r="X373" s="26">
        <f>IF(A373="","",MAX(0,24*(IF(ISNUMBER(V373),V373+IF(ISNUMBER(W373),W373,0),NOW())-(IF(ISNUMBER(B373),B373,TODAY())+IF(ISNUMBER(C373),C373,0)))))</f>
        <v/>
      </c>
      <c r="Y373" s="27">
        <f>IF(A373="","",IF(Q373="Closed","Closed",IF(AND(ISNUMBER(O373),NOW()&gt;O373+IF(ISNUMBER(P373),P373,0)),"Overdue",IF(AND(NOT(ISNUMBER(O373)),X373&gt;'Lists and Settings'!$B$7),"Overdue","On Track"))))</f>
        <v/>
      </c>
      <c r="Z373" s="28">
        <f>IF(A373="","",IF(NOT(ISNUMBER(B373)),"Missing date opened",IF(D373="","Missing shift",IF(K373="","Missing description",IF(M373="","Missing assigned department",IF(AND(Q373="Closed",U373=""),"Closed without resolution",IF(AND(Q373="Closed",NOT(ISNUMBER(V373))),"Closed without close date",IF(AND(ISNUMBER(V373),ISNUMBER(B373),V373&lt;B373),"Close date before open date",IF(AND(S373="Yes",N373=""),"Handoff needs assignment",IF(AND(R373="Yes",Q373&lt;&gt;"Closed",NOT(ISNUMBER(O373))),"Guest follow-up needs due date","OK"))))))))))</f>
        <v/>
      </c>
    </row>
    <row r="374">
      <c r="A374" s="21" t="n"/>
      <c r="B374" s="42" t="n"/>
      <c r="C374" s="23" t="n"/>
      <c r="D374" s="21" t="n"/>
      <c r="E374" s="21" t="n"/>
      <c r="F374" s="21" t="n"/>
      <c r="G374" s="21" t="n"/>
      <c r="H374" s="21" t="n"/>
      <c r="I374" s="21" t="n"/>
      <c r="J374" s="21" t="n"/>
      <c r="K374" s="24" t="n"/>
      <c r="L374" s="24" t="n"/>
      <c r="M374" s="21" t="n"/>
      <c r="N374" s="21" t="n"/>
      <c r="O374" s="42" t="n"/>
      <c r="P374" s="23" t="n"/>
      <c r="Q374" s="21" t="n"/>
      <c r="R374" s="21" t="n"/>
      <c r="S374" s="21" t="n"/>
      <c r="T374" s="43" t="n"/>
      <c r="U374" s="24" t="n"/>
      <c r="V374" s="42" t="n"/>
      <c r="W374" s="23" t="n"/>
      <c r="X374" s="26">
        <f>IF(A374="","",MAX(0,24*(IF(ISNUMBER(V374),V374+IF(ISNUMBER(W374),W374,0),NOW())-(IF(ISNUMBER(B374),B374,TODAY())+IF(ISNUMBER(C374),C374,0)))))</f>
        <v/>
      </c>
      <c r="Y374" s="27">
        <f>IF(A374="","",IF(Q374="Closed","Closed",IF(AND(ISNUMBER(O374),NOW()&gt;O374+IF(ISNUMBER(P374),P374,0)),"Overdue",IF(AND(NOT(ISNUMBER(O374)),X374&gt;'Lists and Settings'!$B$7),"Overdue","On Track"))))</f>
        <v/>
      </c>
      <c r="Z374" s="28">
        <f>IF(A374="","",IF(NOT(ISNUMBER(B374)),"Missing date opened",IF(D374="","Missing shift",IF(K374="","Missing description",IF(M374="","Missing assigned department",IF(AND(Q374="Closed",U374=""),"Closed without resolution",IF(AND(Q374="Closed",NOT(ISNUMBER(V374))),"Closed without close date",IF(AND(ISNUMBER(V374),ISNUMBER(B374),V374&lt;B374),"Close date before open date",IF(AND(S374="Yes",N374=""),"Handoff needs assignment",IF(AND(R374="Yes",Q374&lt;&gt;"Closed",NOT(ISNUMBER(O374))),"Guest follow-up needs due date","OK"))))))))))</f>
        <v/>
      </c>
    </row>
    <row r="375">
      <c r="A375" s="21" t="n"/>
      <c r="B375" s="42" t="n"/>
      <c r="C375" s="23" t="n"/>
      <c r="D375" s="21" t="n"/>
      <c r="E375" s="21" t="n"/>
      <c r="F375" s="21" t="n"/>
      <c r="G375" s="21" t="n"/>
      <c r="H375" s="21" t="n"/>
      <c r="I375" s="21" t="n"/>
      <c r="J375" s="21" t="n"/>
      <c r="K375" s="24" t="n"/>
      <c r="L375" s="24" t="n"/>
      <c r="M375" s="21" t="n"/>
      <c r="N375" s="21" t="n"/>
      <c r="O375" s="42" t="n"/>
      <c r="P375" s="23" t="n"/>
      <c r="Q375" s="21" t="n"/>
      <c r="R375" s="21" t="n"/>
      <c r="S375" s="21" t="n"/>
      <c r="T375" s="43" t="n"/>
      <c r="U375" s="24" t="n"/>
      <c r="V375" s="42" t="n"/>
      <c r="W375" s="23" t="n"/>
      <c r="X375" s="26">
        <f>IF(A375="","",MAX(0,24*(IF(ISNUMBER(V375),V375+IF(ISNUMBER(W375),W375,0),NOW())-(IF(ISNUMBER(B375),B375,TODAY())+IF(ISNUMBER(C375),C375,0)))))</f>
        <v/>
      </c>
      <c r="Y375" s="27">
        <f>IF(A375="","",IF(Q375="Closed","Closed",IF(AND(ISNUMBER(O375),NOW()&gt;O375+IF(ISNUMBER(P375),P375,0)),"Overdue",IF(AND(NOT(ISNUMBER(O375)),X375&gt;'Lists and Settings'!$B$7),"Overdue","On Track"))))</f>
        <v/>
      </c>
      <c r="Z375" s="28">
        <f>IF(A375="","",IF(NOT(ISNUMBER(B375)),"Missing date opened",IF(D375="","Missing shift",IF(K375="","Missing description",IF(M375="","Missing assigned department",IF(AND(Q375="Closed",U375=""),"Closed without resolution",IF(AND(Q375="Closed",NOT(ISNUMBER(V375))),"Closed without close date",IF(AND(ISNUMBER(V375),ISNUMBER(B375),V375&lt;B375),"Close date before open date",IF(AND(S375="Yes",N375=""),"Handoff needs assignment",IF(AND(R375="Yes",Q375&lt;&gt;"Closed",NOT(ISNUMBER(O375))),"Guest follow-up needs due date","OK"))))))))))</f>
        <v/>
      </c>
    </row>
    <row r="376">
      <c r="A376" s="21" t="n"/>
      <c r="B376" s="42" t="n"/>
      <c r="C376" s="23" t="n"/>
      <c r="D376" s="21" t="n"/>
      <c r="E376" s="21" t="n"/>
      <c r="F376" s="21" t="n"/>
      <c r="G376" s="21" t="n"/>
      <c r="H376" s="21" t="n"/>
      <c r="I376" s="21" t="n"/>
      <c r="J376" s="21" t="n"/>
      <c r="K376" s="24" t="n"/>
      <c r="L376" s="24" t="n"/>
      <c r="M376" s="21" t="n"/>
      <c r="N376" s="21" t="n"/>
      <c r="O376" s="42" t="n"/>
      <c r="P376" s="23" t="n"/>
      <c r="Q376" s="21" t="n"/>
      <c r="R376" s="21" t="n"/>
      <c r="S376" s="21" t="n"/>
      <c r="T376" s="43" t="n"/>
      <c r="U376" s="24" t="n"/>
      <c r="V376" s="42" t="n"/>
      <c r="W376" s="23" t="n"/>
      <c r="X376" s="26">
        <f>IF(A376="","",MAX(0,24*(IF(ISNUMBER(V376),V376+IF(ISNUMBER(W376),W376,0),NOW())-(IF(ISNUMBER(B376),B376,TODAY())+IF(ISNUMBER(C376),C376,0)))))</f>
        <v/>
      </c>
      <c r="Y376" s="27">
        <f>IF(A376="","",IF(Q376="Closed","Closed",IF(AND(ISNUMBER(O376),NOW()&gt;O376+IF(ISNUMBER(P376),P376,0)),"Overdue",IF(AND(NOT(ISNUMBER(O376)),X376&gt;'Lists and Settings'!$B$7),"Overdue","On Track"))))</f>
        <v/>
      </c>
      <c r="Z376" s="28">
        <f>IF(A376="","",IF(NOT(ISNUMBER(B376)),"Missing date opened",IF(D376="","Missing shift",IF(K376="","Missing description",IF(M376="","Missing assigned department",IF(AND(Q376="Closed",U376=""),"Closed without resolution",IF(AND(Q376="Closed",NOT(ISNUMBER(V376))),"Closed without close date",IF(AND(ISNUMBER(V376),ISNUMBER(B376),V376&lt;B376),"Close date before open date",IF(AND(S376="Yes",N376=""),"Handoff needs assignment",IF(AND(R376="Yes",Q376&lt;&gt;"Closed",NOT(ISNUMBER(O376))),"Guest follow-up needs due date","OK"))))))))))</f>
        <v/>
      </c>
    </row>
    <row r="377">
      <c r="A377" s="21" t="n"/>
      <c r="B377" s="42" t="n"/>
      <c r="C377" s="23" t="n"/>
      <c r="D377" s="21" t="n"/>
      <c r="E377" s="21" t="n"/>
      <c r="F377" s="21" t="n"/>
      <c r="G377" s="21" t="n"/>
      <c r="H377" s="21" t="n"/>
      <c r="I377" s="21" t="n"/>
      <c r="J377" s="21" t="n"/>
      <c r="K377" s="24" t="n"/>
      <c r="L377" s="24" t="n"/>
      <c r="M377" s="21" t="n"/>
      <c r="N377" s="21" t="n"/>
      <c r="O377" s="42" t="n"/>
      <c r="P377" s="23" t="n"/>
      <c r="Q377" s="21" t="n"/>
      <c r="R377" s="21" t="n"/>
      <c r="S377" s="21" t="n"/>
      <c r="T377" s="43" t="n"/>
      <c r="U377" s="24" t="n"/>
      <c r="V377" s="42" t="n"/>
      <c r="W377" s="23" t="n"/>
      <c r="X377" s="26">
        <f>IF(A377="","",MAX(0,24*(IF(ISNUMBER(V377),V377+IF(ISNUMBER(W377),W377,0),NOW())-(IF(ISNUMBER(B377),B377,TODAY())+IF(ISNUMBER(C377),C377,0)))))</f>
        <v/>
      </c>
      <c r="Y377" s="27">
        <f>IF(A377="","",IF(Q377="Closed","Closed",IF(AND(ISNUMBER(O377),NOW()&gt;O377+IF(ISNUMBER(P377),P377,0)),"Overdue",IF(AND(NOT(ISNUMBER(O377)),X377&gt;'Lists and Settings'!$B$7),"Overdue","On Track"))))</f>
        <v/>
      </c>
      <c r="Z377" s="28">
        <f>IF(A377="","",IF(NOT(ISNUMBER(B377)),"Missing date opened",IF(D377="","Missing shift",IF(K377="","Missing description",IF(M377="","Missing assigned department",IF(AND(Q377="Closed",U377=""),"Closed without resolution",IF(AND(Q377="Closed",NOT(ISNUMBER(V377))),"Closed without close date",IF(AND(ISNUMBER(V377),ISNUMBER(B377),V377&lt;B377),"Close date before open date",IF(AND(S377="Yes",N377=""),"Handoff needs assignment",IF(AND(R377="Yes",Q377&lt;&gt;"Closed",NOT(ISNUMBER(O377))),"Guest follow-up needs due date","OK"))))))))))</f>
        <v/>
      </c>
    </row>
    <row r="378">
      <c r="A378" s="21" t="n"/>
      <c r="B378" s="42" t="n"/>
      <c r="C378" s="23" t="n"/>
      <c r="D378" s="21" t="n"/>
      <c r="E378" s="21" t="n"/>
      <c r="F378" s="21" t="n"/>
      <c r="G378" s="21" t="n"/>
      <c r="H378" s="21" t="n"/>
      <c r="I378" s="21" t="n"/>
      <c r="J378" s="21" t="n"/>
      <c r="K378" s="24" t="n"/>
      <c r="L378" s="24" t="n"/>
      <c r="M378" s="21" t="n"/>
      <c r="N378" s="21" t="n"/>
      <c r="O378" s="42" t="n"/>
      <c r="P378" s="23" t="n"/>
      <c r="Q378" s="21" t="n"/>
      <c r="R378" s="21" t="n"/>
      <c r="S378" s="21" t="n"/>
      <c r="T378" s="43" t="n"/>
      <c r="U378" s="24" t="n"/>
      <c r="V378" s="42" t="n"/>
      <c r="W378" s="23" t="n"/>
      <c r="X378" s="26">
        <f>IF(A378="","",MAX(0,24*(IF(ISNUMBER(V378),V378+IF(ISNUMBER(W378),W378,0),NOW())-(IF(ISNUMBER(B378),B378,TODAY())+IF(ISNUMBER(C378),C378,0)))))</f>
        <v/>
      </c>
      <c r="Y378" s="27">
        <f>IF(A378="","",IF(Q378="Closed","Closed",IF(AND(ISNUMBER(O378),NOW()&gt;O378+IF(ISNUMBER(P378),P378,0)),"Overdue",IF(AND(NOT(ISNUMBER(O378)),X378&gt;'Lists and Settings'!$B$7),"Overdue","On Track"))))</f>
        <v/>
      </c>
      <c r="Z378" s="28">
        <f>IF(A378="","",IF(NOT(ISNUMBER(B378)),"Missing date opened",IF(D378="","Missing shift",IF(K378="","Missing description",IF(M378="","Missing assigned department",IF(AND(Q378="Closed",U378=""),"Closed without resolution",IF(AND(Q378="Closed",NOT(ISNUMBER(V378))),"Closed without close date",IF(AND(ISNUMBER(V378),ISNUMBER(B378),V378&lt;B378),"Close date before open date",IF(AND(S378="Yes",N378=""),"Handoff needs assignment",IF(AND(R378="Yes",Q378&lt;&gt;"Closed",NOT(ISNUMBER(O378))),"Guest follow-up needs due date","OK"))))))))))</f>
        <v/>
      </c>
    </row>
    <row r="379">
      <c r="A379" s="21" t="n"/>
      <c r="B379" s="42" t="n"/>
      <c r="C379" s="23" t="n"/>
      <c r="D379" s="21" t="n"/>
      <c r="E379" s="21" t="n"/>
      <c r="F379" s="21" t="n"/>
      <c r="G379" s="21" t="n"/>
      <c r="H379" s="21" t="n"/>
      <c r="I379" s="21" t="n"/>
      <c r="J379" s="21" t="n"/>
      <c r="K379" s="24" t="n"/>
      <c r="L379" s="24" t="n"/>
      <c r="M379" s="21" t="n"/>
      <c r="N379" s="21" t="n"/>
      <c r="O379" s="42" t="n"/>
      <c r="P379" s="23" t="n"/>
      <c r="Q379" s="21" t="n"/>
      <c r="R379" s="21" t="n"/>
      <c r="S379" s="21" t="n"/>
      <c r="T379" s="43" t="n"/>
      <c r="U379" s="24" t="n"/>
      <c r="V379" s="42" t="n"/>
      <c r="W379" s="23" t="n"/>
      <c r="X379" s="26">
        <f>IF(A379="","",MAX(0,24*(IF(ISNUMBER(V379),V379+IF(ISNUMBER(W379),W379,0),NOW())-(IF(ISNUMBER(B379),B379,TODAY())+IF(ISNUMBER(C379),C379,0)))))</f>
        <v/>
      </c>
      <c r="Y379" s="27">
        <f>IF(A379="","",IF(Q379="Closed","Closed",IF(AND(ISNUMBER(O379),NOW()&gt;O379+IF(ISNUMBER(P379),P379,0)),"Overdue",IF(AND(NOT(ISNUMBER(O379)),X379&gt;'Lists and Settings'!$B$7),"Overdue","On Track"))))</f>
        <v/>
      </c>
      <c r="Z379" s="28">
        <f>IF(A379="","",IF(NOT(ISNUMBER(B379)),"Missing date opened",IF(D379="","Missing shift",IF(K379="","Missing description",IF(M379="","Missing assigned department",IF(AND(Q379="Closed",U379=""),"Closed without resolution",IF(AND(Q379="Closed",NOT(ISNUMBER(V379))),"Closed without close date",IF(AND(ISNUMBER(V379),ISNUMBER(B379),V379&lt;B379),"Close date before open date",IF(AND(S379="Yes",N379=""),"Handoff needs assignment",IF(AND(R379="Yes",Q379&lt;&gt;"Closed",NOT(ISNUMBER(O379))),"Guest follow-up needs due date","OK"))))))))))</f>
        <v/>
      </c>
    </row>
    <row r="380">
      <c r="A380" s="21" t="n"/>
      <c r="B380" s="42" t="n"/>
      <c r="C380" s="23" t="n"/>
      <c r="D380" s="21" t="n"/>
      <c r="E380" s="21" t="n"/>
      <c r="F380" s="21" t="n"/>
      <c r="G380" s="21" t="n"/>
      <c r="H380" s="21" t="n"/>
      <c r="I380" s="21" t="n"/>
      <c r="J380" s="21" t="n"/>
      <c r="K380" s="24" t="n"/>
      <c r="L380" s="24" t="n"/>
      <c r="M380" s="21" t="n"/>
      <c r="N380" s="21" t="n"/>
      <c r="O380" s="42" t="n"/>
      <c r="P380" s="23" t="n"/>
      <c r="Q380" s="21" t="n"/>
      <c r="R380" s="21" t="n"/>
      <c r="S380" s="21" t="n"/>
      <c r="T380" s="43" t="n"/>
      <c r="U380" s="24" t="n"/>
      <c r="V380" s="42" t="n"/>
      <c r="W380" s="23" t="n"/>
      <c r="X380" s="26">
        <f>IF(A380="","",MAX(0,24*(IF(ISNUMBER(V380),V380+IF(ISNUMBER(W380),W380,0),NOW())-(IF(ISNUMBER(B380),B380,TODAY())+IF(ISNUMBER(C380),C380,0)))))</f>
        <v/>
      </c>
      <c r="Y380" s="27">
        <f>IF(A380="","",IF(Q380="Closed","Closed",IF(AND(ISNUMBER(O380),NOW()&gt;O380+IF(ISNUMBER(P380),P380,0)),"Overdue",IF(AND(NOT(ISNUMBER(O380)),X380&gt;'Lists and Settings'!$B$7),"Overdue","On Track"))))</f>
        <v/>
      </c>
      <c r="Z380" s="28">
        <f>IF(A380="","",IF(NOT(ISNUMBER(B380)),"Missing date opened",IF(D380="","Missing shift",IF(K380="","Missing description",IF(M380="","Missing assigned department",IF(AND(Q380="Closed",U380=""),"Closed without resolution",IF(AND(Q380="Closed",NOT(ISNUMBER(V380))),"Closed without close date",IF(AND(ISNUMBER(V380),ISNUMBER(B380),V380&lt;B380),"Close date before open date",IF(AND(S380="Yes",N380=""),"Handoff needs assignment",IF(AND(R380="Yes",Q380&lt;&gt;"Closed",NOT(ISNUMBER(O380))),"Guest follow-up needs due date","OK"))))))))))</f>
        <v/>
      </c>
    </row>
    <row r="381">
      <c r="A381" s="21" t="n"/>
      <c r="B381" s="42" t="n"/>
      <c r="C381" s="23" t="n"/>
      <c r="D381" s="21" t="n"/>
      <c r="E381" s="21" t="n"/>
      <c r="F381" s="21" t="n"/>
      <c r="G381" s="21" t="n"/>
      <c r="H381" s="21" t="n"/>
      <c r="I381" s="21" t="n"/>
      <c r="J381" s="21" t="n"/>
      <c r="K381" s="24" t="n"/>
      <c r="L381" s="24" t="n"/>
      <c r="M381" s="21" t="n"/>
      <c r="N381" s="21" t="n"/>
      <c r="O381" s="42" t="n"/>
      <c r="P381" s="23" t="n"/>
      <c r="Q381" s="21" t="n"/>
      <c r="R381" s="21" t="n"/>
      <c r="S381" s="21" t="n"/>
      <c r="T381" s="43" t="n"/>
      <c r="U381" s="24" t="n"/>
      <c r="V381" s="42" t="n"/>
      <c r="W381" s="23" t="n"/>
      <c r="X381" s="26">
        <f>IF(A381="","",MAX(0,24*(IF(ISNUMBER(V381),V381+IF(ISNUMBER(W381),W381,0),NOW())-(IF(ISNUMBER(B381),B381,TODAY())+IF(ISNUMBER(C381),C381,0)))))</f>
        <v/>
      </c>
      <c r="Y381" s="27">
        <f>IF(A381="","",IF(Q381="Closed","Closed",IF(AND(ISNUMBER(O381),NOW()&gt;O381+IF(ISNUMBER(P381),P381,0)),"Overdue",IF(AND(NOT(ISNUMBER(O381)),X381&gt;'Lists and Settings'!$B$7),"Overdue","On Track"))))</f>
        <v/>
      </c>
      <c r="Z381" s="28">
        <f>IF(A381="","",IF(NOT(ISNUMBER(B381)),"Missing date opened",IF(D381="","Missing shift",IF(K381="","Missing description",IF(M381="","Missing assigned department",IF(AND(Q381="Closed",U381=""),"Closed without resolution",IF(AND(Q381="Closed",NOT(ISNUMBER(V381))),"Closed without close date",IF(AND(ISNUMBER(V381),ISNUMBER(B381),V381&lt;B381),"Close date before open date",IF(AND(S381="Yes",N381=""),"Handoff needs assignment",IF(AND(R381="Yes",Q381&lt;&gt;"Closed",NOT(ISNUMBER(O381))),"Guest follow-up needs due date","OK"))))))))))</f>
        <v/>
      </c>
    </row>
    <row r="382">
      <c r="A382" s="21" t="n"/>
      <c r="B382" s="42" t="n"/>
      <c r="C382" s="23" t="n"/>
      <c r="D382" s="21" t="n"/>
      <c r="E382" s="21" t="n"/>
      <c r="F382" s="21" t="n"/>
      <c r="G382" s="21" t="n"/>
      <c r="H382" s="21" t="n"/>
      <c r="I382" s="21" t="n"/>
      <c r="J382" s="21" t="n"/>
      <c r="K382" s="24" t="n"/>
      <c r="L382" s="24" t="n"/>
      <c r="M382" s="21" t="n"/>
      <c r="N382" s="21" t="n"/>
      <c r="O382" s="42" t="n"/>
      <c r="P382" s="23" t="n"/>
      <c r="Q382" s="21" t="n"/>
      <c r="R382" s="21" t="n"/>
      <c r="S382" s="21" t="n"/>
      <c r="T382" s="43" t="n"/>
      <c r="U382" s="24" t="n"/>
      <c r="V382" s="42" t="n"/>
      <c r="W382" s="23" t="n"/>
      <c r="X382" s="26">
        <f>IF(A382="","",MAX(0,24*(IF(ISNUMBER(V382),V382+IF(ISNUMBER(W382),W382,0),NOW())-(IF(ISNUMBER(B382),B382,TODAY())+IF(ISNUMBER(C382),C382,0)))))</f>
        <v/>
      </c>
      <c r="Y382" s="27">
        <f>IF(A382="","",IF(Q382="Closed","Closed",IF(AND(ISNUMBER(O382),NOW()&gt;O382+IF(ISNUMBER(P382),P382,0)),"Overdue",IF(AND(NOT(ISNUMBER(O382)),X382&gt;'Lists and Settings'!$B$7),"Overdue","On Track"))))</f>
        <v/>
      </c>
      <c r="Z382" s="28">
        <f>IF(A382="","",IF(NOT(ISNUMBER(B382)),"Missing date opened",IF(D382="","Missing shift",IF(K382="","Missing description",IF(M382="","Missing assigned department",IF(AND(Q382="Closed",U382=""),"Closed without resolution",IF(AND(Q382="Closed",NOT(ISNUMBER(V382))),"Closed without close date",IF(AND(ISNUMBER(V382),ISNUMBER(B382),V382&lt;B382),"Close date before open date",IF(AND(S382="Yes",N382=""),"Handoff needs assignment",IF(AND(R382="Yes",Q382&lt;&gt;"Closed",NOT(ISNUMBER(O382))),"Guest follow-up needs due date","OK"))))))))))</f>
        <v/>
      </c>
    </row>
    <row r="383">
      <c r="A383" s="21" t="n"/>
      <c r="B383" s="42" t="n"/>
      <c r="C383" s="23" t="n"/>
      <c r="D383" s="21" t="n"/>
      <c r="E383" s="21" t="n"/>
      <c r="F383" s="21" t="n"/>
      <c r="G383" s="21" t="n"/>
      <c r="H383" s="21" t="n"/>
      <c r="I383" s="21" t="n"/>
      <c r="J383" s="21" t="n"/>
      <c r="K383" s="24" t="n"/>
      <c r="L383" s="24" t="n"/>
      <c r="M383" s="21" t="n"/>
      <c r="N383" s="21" t="n"/>
      <c r="O383" s="42" t="n"/>
      <c r="P383" s="23" t="n"/>
      <c r="Q383" s="21" t="n"/>
      <c r="R383" s="21" t="n"/>
      <c r="S383" s="21" t="n"/>
      <c r="T383" s="43" t="n"/>
      <c r="U383" s="24" t="n"/>
      <c r="V383" s="42" t="n"/>
      <c r="W383" s="23" t="n"/>
      <c r="X383" s="26">
        <f>IF(A383="","",MAX(0,24*(IF(ISNUMBER(V383),V383+IF(ISNUMBER(W383),W383,0),NOW())-(IF(ISNUMBER(B383),B383,TODAY())+IF(ISNUMBER(C383),C383,0)))))</f>
        <v/>
      </c>
      <c r="Y383" s="27">
        <f>IF(A383="","",IF(Q383="Closed","Closed",IF(AND(ISNUMBER(O383),NOW()&gt;O383+IF(ISNUMBER(P383),P383,0)),"Overdue",IF(AND(NOT(ISNUMBER(O383)),X383&gt;'Lists and Settings'!$B$7),"Overdue","On Track"))))</f>
        <v/>
      </c>
      <c r="Z383" s="28">
        <f>IF(A383="","",IF(NOT(ISNUMBER(B383)),"Missing date opened",IF(D383="","Missing shift",IF(K383="","Missing description",IF(M383="","Missing assigned department",IF(AND(Q383="Closed",U383=""),"Closed without resolution",IF(AND(Q383="Closed",NOT(ISNUMBER(V383))),"Closed without close date",IF(AND(ISNUMBER(V383),ISNUMBER(B383),V383&lt;B383),"Close date before open date",IF(AND(S383="Yes",N383=""),"Handoff needs assignment",IF(AND(R383="Yes",Q383&lt;&gt;"Closed",NOT(ISNUMBER(O383))),"Guest follow-up needs due date","OK"))))))))))</f>
        <v/>
      </c>
    </row>
    <row r="384">
      <c r="A384" s="21" t="n"/>
      <c r="B384" s="42" t="n"/>
      <c r="C384" s="23" t="n"/>
      <c r="D384" s="21" t="n"/>
      <c r="E384" s="21" t="n"/>
      <c r="F384" s="21" t="n"/>
      <c r="G384" s="21" t="n"/>
      <c r="H384" s="21" t="n"/>
      <c r="I384" s="21" t="n"/>
      <c r="J384" s="21" t="n"/>
      <c r="K384" s="24" t="n"/>
      <c r="L384" s="24" t="n"/>
      <c r="M384" s="21" t="n"/>
      <c r="N384" s="21" t="n"/>
      <c r="O384" s="42" t="n"/>
      <c r="P384" s="23" t="n"/>
      <c r="Q384" s="21" t="n"/>
      <c r="R384" s="21" t="n"/>
      <c r="S384" s="21" t="n"/>
      <c r="T384" s="43" t="n"/>
      <c r="U384" s="24" t="n"/>
      <c r="V384" s="42" t="n"/>
      <c r="W384" s="23" t="n"/>
      <c r="X384" s="26">
        <f>IF(A384="","",MAX(0,24*(IF(ISNUMBER(V384),V384+IF(ISNUMBER(W384),W384,0),NOW())-(IF(ISNUMBER(B384),B384,TODAY())+IF(ISNUMBER(C384),C384,0)))))</f>
        <v/>
      </c>
      <c r="Y384" s="27">
        <f>IF(A384="","",IF(Q384="Closed","Closed",IF(AND(ISNUMBER(O384),NOW()&gt;O384+IF(ISNUMBER(P384),P384,0)),"Overdue",IF(AND(NOT(ISNUMBER(O384)),X384&gt;'Lists and Settings'!$B$7),"Overdue","On Track"))))</f>
        <v/>
      </c>
      <c r="Z384" s="28">
        <f>IF(A384="","",IF(NOT(ISNUMBER(B384)),"Missing date opened",IF(D384="","Missing shift",IF(K384="","Missing description",IF(M384="","Missing assigned department",IF(AND(Q384="Closed",U384=""),"Closed without resolution",IF(AND(Q384="Closed",NOT(ISNUMBER(V384))),"Closed without close date",IF(AND(ISNUMBER(V384),ISNUMBER(B384),V384&lt;B384),"Close date before open date",IF(AND(S384="Yes",N384=""),"Handoff needs assignment",IF(AND(R384="Yes",Q384&lt;&gt;"Closed",NOT(ISNUMBER(O384))),"Guest follow-up needs due date","OK"))))))))))</f>
        <v/>
      </c>
    </row>
    <row r="385">
      <c r="A385" s="21" t="n"/>
      <c r="B385" s="42" t="n"/>
      <c r="C385" s="23" t="n"/>
      <c r="D385" s="21" t="n"/>
      <c r="E385" s="21" t="n"/>
      <c r="F385" s="21" t="n"/>
      <c r="G385" s="21" t="n"/>
      <c r="H385" s="21" t="n"/>
      <c r="I385" s="21" t="n"/>
      <c r="J385" s="21" t="n"/>
      <c r="K385" s="24" t="n"/>
      <c r="L385" s="24" t="n"/>
      <c r="M385" s="21" t="n"/>
      <c r="N385" s="21" t="n"/>
      <c r="O385" s="42" t="n"/>
      <c r="P385" s="23" t="n"/>
      <c r="Q385" s="21" t="n"/>
      <c r="R385" s="21" t="n"/>
      <c r="S385" s="21" t="n"/>
      <c r="T385" s="43" t="n"/>
      <c r="U385" s="24" t="n"/>
      <c r="V385" s="42" t="n"/>
      <c r="W385" s="23" t="n"/>
      <c r="X385" s="26">
        <f>IF(A385="","",MAX(0,24*(IF(ISNUMBER(V385),V385+IF(ISNUMBER(W385),W385,0),NOW())-(IF(ISNUMBER(B385),B385,TODAY())+IF(ISNUMBER(C385),C385,0)))))</f>
        <v/>
      </c>
      <c r="Y385" s="27">
        <f>IF(A385="","",IF(Q385="Closed","Closed",IF(AND(ISNUMBER(O385),NOW()&gt;O385+IF(ISNUMBER(P385),P385,0)),"Overdue",IF(AND(NOT(ISNUMBER(O385)),X385&gt;'Lists and Settings'!$B$7),"Overdue","On Track"))))</f>
        <v/>
      </c>
      <c r="Z385" s="28">
        <f>IF(A385="","",IF(NOT(ISNUMBER(B385)),"Missing date opened",IF(D385="","Missing shift",IF(K385="","Missing description",IF(M385="","Missing assigned department",IF(AND(Q385="Closed",U385=""),"Closed without resolution",IF(AND(Q385="Closed",NOT(ISNUMBER(V385))),"Closed without close date",IF(AND(ISNUMBER(V385),ISNUMBER(B385),V385&lt;B385),"Close date before open date",IF(AND(S385="Yes",N385=""),"Handoff needs assignment",IF(AND(R385="Yes",Q385&lt;&gt;"Closed",NOT(ISNUMBER(O385))),"Guest follow-up needs due date","OK"))))))))))</f>
        <v/>
      </c>
    </row>
    <row r="386">
      <c r="A386" s="21" t="n"/>
      <c r="B386" s="42" t="n"/>
      <c r="C386" s="23" t="n"/>
      <c r="D386" s="21" t="n"/>
      <c r="E386" s="21" t="n"/>
      <c r="F386" s="21" t="n"/>
      <c r="G386" s="21" t="n"/>
      <c r="H386" s="21" t="n"/>
      <c r="I386" s="21" t="n"/>
      <c r="J386" s="21" t="n"/>
      <c r="K386" s="24" t="n"/>
      <c r="L386" s="24" t="n"/>
      <c r="M386" s="21" t="n"/>
      <c r="N386" s="21" t="n"/>
      <c r="O386" s="42" t="n"/>
      <c r="P386" s="23" t="n"/>
      <c r="Q386" s="21" t="n"/>
      <c r="R386" s="21" t="n"/>
      <c r="S386" s="21" t="n"/>
      <c r="T386" s="43" t="n"/>
      <c r="U386" s="24" t="n"/>
      <c r="V386" s="42" t="n"/>
      <c r="W386" s="23" t="n"/>
      <c r="X386" s="26">
        <f>IF(A386="","",MAX(0,24*(IF(ISNUMBER(V386),V386+IF(ISNUMBER(W386),W386,0),NOW())-(IF(ISNUMBER(B386),B386,TODAY())+IF(ISNUMBER(C386),C386,0)))))</f>
        <v/>
      </c>
      <c r="Y386" s="27">
        <f>IF(A386="","",IF(Q386="Closed","Closed",IF(AND(ISNUMBER(O386),NOW()&gt;O386+IF(ISNUMBER(P386),P386,0)),"Overdue",IF(AND(NOT(ISNUMBER(O386)),X386&gt;'Lists and Settings'!$B$7),"Overdue","On Track"))))</f>
        <v/>
      </c>
      <c r="Z386" s="28">
        <f>IF(A386="","",IF(NOT(ISNUMBER(B386)),"Missing date opened",IF(D386="","Missing shift",IF(K386="","Missing description",IF(M386="","Missing assigned department",IF(AND(Q386="Closed",U386=""),"Closed without resolution",IF(AND(Q386="Closed",NOT(ISNUMBER(V386))),"Closed without close date",IF(AND(ISNUMBER(V386),ISNUMBER(B386),V386&lt;B386),"Close date before open date",IF(AND(S386="Yes",N386=""),"Handoff needs assignment",IF(AND(R386="Yes",Q386&lt;&gt;"Closed",NOT(ISNUMBER(O386))),"Guest follow-up needs due date","OK"))))))))))</f>
        <v/>
      </c>
    </row>
    <row r="387">
      <c r="A387" s="21" t="n"/>
      <c r="B387" s="42" t="n"/>
      <c r="C387" s="23" t="n"/>
      <c r="D387" s="21" t="n"/>
      <c r="E387" s="21" t="n"/>
      <c r="F387" s="21" t="n"/>
      <c r="G387" s="21" t="n"/>
      <c r="H387" s="21" t="n"/>
      <c r="I387" s="21" t="n"/>
      <c r="J387" s="21" t="n"/>
      <c r="K387" s="24" t="n"/>
      <c r="L387" s="24" t="n"/>
      <c r="M387" s="21" t="n"/>
      <c r="N387" s="21" t="n"/>
      <c r="O387" s="42" t="n"/>
      <c r="P387" s="23" t="n"/>
      <c r="Q387" s="21" t="n"/>
      <c r="R387" s="21" t="n"/>
      <c r="S387" s="21" t="n"/>
      <c r="T387" s="43" t="n"/>
      <c r="U387" s="24" t="n"/>
      <c r="V387" s="42" t="n"/>
      <c r="W387" s="23" t="n"/>
      <c r="X387" s="26">
        <f>IF(A387="","",MAX(0,24*(IF(ISNUMBER(V387),V387+IF(ISNUMBER(W387),W387,0),NOW())-(IF(ISNUMBER(B387),B387,TODAY())+IF(ISNUMBER(C387),C387,0)))))</f>
        <v/>
      </c>
      <c r="Y387" s="27">
        <f>IF(A387="","",IF(Q387="Closed","Closed",IF(AND(ISNUMBER(O387),NOW()&gt;O387+IF(ISNUMBER(P387),P387,0)),"Overdue",IF(AND(NOT(ISNUMBER(O387)),X387&gt;'Lists and Settings'!$B$7),"Overdue","On Track"))))</f>
        <v/>
      </c>
      <c r="Z387" s="28">
        <f>IF(A387="","",IF(NOT(ISNUMBER(B387)),"Missing date opened",IF(D387="","Missing shift",IF(K387="","Missing description",IF(M387="","Missing assigned department",IF(AND(Q387="Closed",U387=""),"Closed without resolution",IF(AND(Q387="Closed",NOT(ISNUMBER(V387))),"Closed without close date",IF(AND(ISNUMBER(V387),ISNUMBER(B387),V387&lt;B387),"Close date before open date",IF(AND(S387="Yes",N387=""),"Handoff needs assignment",IF(AND(R387="Yes",Q387&lt;&gt;"Closed",NOT(ISNUMBER(O387))),"Guest follow-up needs due date","OK"))))))))))</f>
        <v/>
      </c>
    </row>
    <row r="388">
      <c r="A388" s="21" t="n"/>
      <c r="B388" s="42" t="n"/>
      <c r="C388" s="23" t="n"/>
      <c r="D388" s="21" t="n"/>
      <c r="E388" s="21" t="n"/>
      <c r="F388" s="21" t="n"/>
      <c r="G388" s="21" t="n"/>
      <c r="H388" s="21" t="n"/>
      <c r="I388" s="21" t="n"/>
      <c r="J388" s="21" t="n"/>
      <c r="K388" s="24" t="n"/>
      <c r="L388" s="24" t="n"/>
      <c r="M388" s="21" t="n"/>
      <c r="N388" s="21" t="n"/>
      <c r="O388" s="42" t="n"/>
      <c r="P388" s="23" t="n"/>
      <c r="Q388" s="21" t="n"/>
      <c r="R388" s="21" t="n"/>
      <c r="S388" s="21" t="n"/>
      <c r="T388" s="43" t="n"/>
      <c r="U388" s="24" t="n"/>
      <c r="V388" s="42" t="n"/>
      <c r="W388" s="23" t="n"/>
      <c r="X388" s="26">
        <f>IF(A388="","",MAX(0,24*(IF(ISNUMBER(V388),V388+IF(ISNUMBER(W388),W388,0),NOW())-(IF(ISNUMBER(B388),B388,TODAY())+IF(ISNUMBER(C388),C388,0)))))</f>
        <v/>
      </c>
      <c r="Y388" s="27">
        <f>IF(A388="","",IF(Q388="Closed","Closed",IF(AND(ISNUMBER(O388),NOW()&gt;O388+IF(ISNUMBER(P388),P388,0)),"Overdue",IF(AND(NOT(ISNUMBER(O388)),X388&gt;'Lists and Settings'!$B$7),"Overdue","On Track"))))</f>
        <v/>
      </c>
      <c r="Z388" s="28">
        <f>IF(A388="","",IF(NOT(ISNUMBER(B388)),"Missing date opened",IF(D388="","Missing shift",IF(K388="","Missing description",IF(M388="","Missing assigned department",IF(AND(Q388="Closed",U388=""),"Closed without resolution",IF(AND(Q388="Closed",NOT(ISNUMBER(V388))),"Closed without close date",IF(AND(ISNUMBER(V388),ISNUMBER(B388),V388&lt;B388),"Close date before open date",IF(AND(S388="Yes",N388=""),"Handoff needs assignment",IF(AND(R388="Yes",Q388&lt;&gt;"Closed",NOT(ISNUMBER(O388))),"Guest follow-up needs due date","OK"))))))))))</f>
        <v/>
      </c>
    </row>
    <row r="389">
      <c r="A389" s="21" t="n"/>
      <c r="B389" s="42" t="n"/>
      <c r="C389" s="23" t="n"/>
      <c r="D389" s="21" t="n"/>
      <c r="E389" s="21" t="n"/>
      <c r="F389" s="21" t="n"/>
      <c r="G389" s="21" t="n"/>
      <c r="H389" s="21" t="n"/>
      <c r="I389" s="21" t="n"/>
      <c r="J389" s="21" t="n"/>
      <c r="K389" s="24" t="n"/>
      <c r="L389" s="24" t="n"/>
      <c r="M389" s="21" t="n"/>
      <c r="N389" s="21" t="n"/>
      <c r="O389" s="42" t="n"/>
      <c r="P389" s="23" t="n"/>
      <c r="Q389" s="21" t="n"/>
      <c r="R389" s="21" t="n"/>
      <c r="S389" s="21" t="n"/>
      <c r="T389" s="43" t="n"/>
      <c r="U389" s="24" t="n"/>
      <c r="V389" s="42" t="n"/>
      <c r="W389" s="23" t="n"/>
      <c r="X389" s="26">
        <f>IF(A389="","",MAX(0,24*(IF(ISNUMBER(V389),V389+IF(ISNUMBER(W389),W389,0),NOW())-(IF(ISNUMBER(B389),B389,TODAY())+IF(ISNUMBER(C389),C389,0)))))</f>
        <v/>
      </c>
      <c r="Y389" s="27">
        <f>IF(A389="","",IF(Q389="Closed","Closed",IF(AND(ISNUMBER(O389),NOW()&gt;O389+IF(ISNUMBER(P389),P389,0)),"Overdue",IF(AND(NOT(ISNUMBER(O389)),X389&gt;'Lists and Settings'!$B$7),"Overdue","On Track"))))</f>
        <v/>
      </c>
      <c r="Z389" s="28">
        <f>IF(A389="","",IF(NOT(ISNUMBER(B389)),"Missing date opened",IF(D389="","Missing shift",IF(K389="","Missing description",IF(M389="","Missing assigned department",IF(AND(Q389="Closed",U389=""),"Closed without resolution",IF(AND(Q389="Closed",NOT(ISNUMBER(V389))),"Closed without close date",IF(AND(ISNUMBER(V389),ISNUMBER(B389),V389&lt;B389),"Close date before open date",IF(AND(S389="Yes",N389=""),"Handoff needs assignment",IF(AND(R389="Yes",Q389&lt;&gt;"Closed",NOT(ISNUMBER(O389))),"Guest follow-up needs due date","OK"))))))))))</f>
        <v/>
      </c>
    </row>
    <row r="390">
      <c r="A390" s="21" t="n"/>
      <c r="B390" s="42" t="n"/>
      <c r="C390" s="23" t="n"/>
      <c r="D390" s="21" t="n"/>
      <c r="E390" s="21" t="n"/>
      <c r="F390" s="21" t="n"/>
      <c r="G390" s="21" t="n"/>
      <c r="H390" s="21" t="n"/>
      <c r="I390" s="21" t="n"/>
      <c r="J390" s="21" t="n"/>
      <c r="K390" s="24" t="n"/>
      <c r="L390" s="24" t="n"/>
      <c r="M390" s="21" t="n"/>
      <c r="N390" s="21" t="n"/>
      <c r="O390" s="42" t="n"/>
      <c r="P390" s="23" t="n"/>
      <c r="Q390" s="21" t="n"/>
      <c r="R390" s="21" t="n"/>
      <c r="S390" s="21" t="n"/>
      <c r="T390" s="43" t="n"/>
      <c r="U390" s="24" t="n"/>
      <c r="V390" s="42" t="n"/>
      <c r="W390" s="23" t="n"/>
      <c r="X390" s="26">
        <f>IF(A390="","",MAX(0,24*(IF(ISNUMBER(V390),V390+IF(ISNUMBER(W390),W390,0),NOW())-(IF(ISNUMBER(B390),B390,TODAY())+IF(ISNUMBER(C390),C390,0)))))</f>
        <v/>
      </c>
      <c r="Y390" s="27">
        <f>IF(A390="","",IF(Q390="Closed","Closed",IF(AND(ISNUMBER(O390),NOW()&gt;O390+IF(ISNUMBER(P390),P390,0)),"Overdue",IF(AND(NOT(ISNUMBER(O390)),X390&gt;'Lists and Settings'!$B$7),"Overdue","On Track"))))</f>
        <v/>
      </c>
      <c r="Z390" s="28">
        <f>IF(A390="","",IF(NOT(ISNUMBER(B390)),"Missing date opened",IF(D390="","Missing shift",IF(K390="","Missing description",IF(M390="","Missing assigned department",IF(AND(Q390="Closed",U390=""),"Closed without resolution",IF(AND(Q390="Closed",NOT(ISNUMBER(V390))),"Closed without close date",IF(AND(ISNUMBER(V390),ISNUMBER(B390),V390&lt;B390),"Close date before open date",IF(AND(S390="Yes",N390=""),"Handoff needs assignment",IF(AND(R390="Yes",Q390&lt;&gt;"Closed",NOT(ISNUMBER(O390))),"Guest follow-up needs due date","OK"))))))))))</f>
        <v/>
      </c>
    </row>
    <row r="391">
      <c r="A391" s="21" t="n"/>
      <c r="B391" s="42" t="n"/>
      <c r="C391" s="23" t="n"/>
      <c r="D391" s="21" t="n"/>
      <c r="E391" s="21" t="n"/>
      <c r="F391" s="21" t="n"/>
      <c r="G391" s="21" t="n"/>
      <c r="H391" s="21" t="n"/>
      <c r="I391" s="21" t="n"/>
      <c r="J391" s="21" t="n"/>
      <c r="K391" s="24" t="n"/>
      <c r="L391" s="24" t="n"/>
      <c r="M391" s="21" t="n"/>
      <c r="N391" s="21" t="n"/>
      <c r="O391" s="42" t="n"/>
      <c r="P391" s="23" t="n"/>
      <c r="Q391" s="21" t="n"/>
      <c r="R391" s="21" t="n"/>
      <c r="S391" s="21" t="n"/>
      <c r="T391" s="43" t="n"/>
      <c r="U391" s="24" t="n"/>
      <c r="V391" s="42" t="n"/>
      <c r="W391" s="23" t="n"/>
      <c r="X391" s="26">
        <f>IF(A391="","",MAX(0,24*(IF(ISNUMBER(V391),V391+IF(ISNUMBER(W391),W391,0),NOW())-(IF(ISNUMBER(B391),B391,TODAY())+IF(ISNUMBER(C391),C391,0)))))</f>
        <v/>
      </c>
      <c r="Y391" s="27">
        <f>IF(A391="","",IF(Q391="Closed","Closed",IF(AND(ISNUMBER(O391),NOW()&gt;O391+IF(ISNUMBER(P391),P391,0)),"Overdue",IF(AND(NOT(ISNUMBER(O391)),X391&gt;'Lists and Settings'!$B$7),"Overdue","On Track"))))</f>
        <v/>
      </c>
      <c r="Z391" s="28">
        <f>IF(A391="","",IF(NOT(ISNUMBER(B391)),"Missing date opened",IF(D391="","Missing shift",IF(K391="","Missing description",IF(M391="","Missing assigned department",IF(AND(Q391="Closed",U391=""),"Closed without resolution",IF(AND(Q391="Closed",NOT(ISNUMBER(V391))),"Closed without close date",IF(AND(ISNUMBER(V391),ISNUMBER(B391),V391&lt;B391),"Close date before open date",IF(AND(S391="Yes",N391=""),"Handoff needs assignment",IF(AND(R391="Yes",Q391&lt;&gt;"Closed",NOT(ISNUMBER(O391))),"Guest follow-up needs due date","OK"))))))))))</f>
        <v/>
      </c>
    </row>
    <row r="392">
      <c r="A392" s="21" t="n"/>
      <c r="B392" s="42" t="n"/>
      <c r="C392" s="23" t="n"/>
      <c r="D392" s="21" t="n"/>
      <c r="E392" s="21" t="n"/>
      <c r="F392" s="21" t="n"/>
      <c r="G392" s="21" t="n"/>
      <c r="H392" s="21" t="n"/>
      <c r="I392" s="21" t="n"/>
      <c r="J392" s="21" t="n"/>
      <c r="K392" s="24" t="n"/>
      <c r="L392" s="24" t="n"/>
      <c r="M392" s="21" t="n"/>
      <c r="N392" s="21" t="n"/>
      <c r="O392" s="42" t="n"/>
      <c r="P392" s="23" t="n"/>
      <c r="Q392" s="21" t="n"/>
      <c r="R392" s="21" t="n"/>
      <c r="S392" s="21" t="n"/>
      <c r="T392" s="43" t="n"/>
      <c r="U392" s="24" t="n"/>
      <c r="V392" s="42" t="n"/>
      <c r="W392" s="23" t="n"/>
      <c r="X392" s="26">
        <f>IF(A392="","",MAX(0,24*(IF(ISNUMBER(V392),V392+IF(ISNUMBER(W392),W392,0),NOW())-(IF(ISNUMBER(B392),B392,TODAY())+IF(ISNUMBER(C392),C392,0)))))</f>
        <v/>
      </c>
      <c r="Y392" s="27">
        <f>IF(A392="","",IF(Q392="Closed","Closed",IF(AND(ISNUMBER(O392),NOW()&gt;O392+IF(ISNUMBER(P392),P392,0)),"Overdue",IF(AND(NOT(ISNUMBER(O392)),X392&gt;'Lists and Settings'!$B$7),"Overdue","On Track"))))</f>
        <v/>
      </c>
      <c r="Z392" s="28">
        <f>IF(A392="","",IF(NOT(ISNUMBER(B392)),"Missing date opened",IF(D392="","Missing shift",IF(K392="","Missing description",IF(M392="","Missing assigned department",IF(AND(Q392="Closed",U392=""),"Closed without resolution",IF(AND(Q392="Closed",NOT(ISNUMBER(V392))),"Closed without close date",IF(AND(ISNUMBER(V392),ISNUMBER(B392),V392&lt;B392),"Close date before open date",IF(AND(S392="Yes",N392=""),"Handoff needs assignment",IF(AND(R392="Yes",Q392&lt;&gt;"Closed",NOT(ISNUMBER(O392))),"Guest follow-up needs due date","OK"))))))))))</f>
        <v/>
      </c>
    </row>
    <row r="393">
      <c r="A393" s="21" t="n"/>
      <c r="B393" s="42" t="n"/>
      <c r="C393" s="23" t="n"/>
      <c r="D393" s="21" t="n"/>
      <c r="E393" s="21" t="n"/>
      <c r="F393" s="21" t="n"/>
      <c r="G393" s="21" t="n"/>
      <c r="H393" s="21" t="n"/>
      <c r="I393" s="21" t="n"/>
      <c r="J393" s="21" t="n"/>
      <c r="K393" s="24" t="n"/>
      <c r="L393" s="24" t="n"/>
      <c r="M393" s="21" t="n"/>
      <c r="N393" s="21" t="n"/>
      <c r="O393" s="42" t="n"/>
      <c r="P393" s="23" t="n"/>
      <c r="Q393" s="21" t="n"/>
      <c r="R393" s="21" t="n"/>
      <c r="S393" s="21" t="n"/>
      <c r="T393" s="43" t="n"/>
      <c r="U393" s="24" t="n"/>
      <c r="V393" s="42" t="n"/>
      <c r="W393" s="23" t="n"/>
      <c r="X393" s="26">
        <f>IF(A393="","",MAX(0,24*(IF(ISNUMBER(V393),V393+IF(ISNUMBER(W393),W393,0),NOW())-(IF(ISNUMBER(B393),B393,TODAY())+IF(ISNUMBER(C393),C393,0)))))</f>
        <v/>
      </c>
      <c r="Y393" s="27">
        <f>IF(A393="","",IF(Q393="Closed","Closed",IF(AND(ISNUMBER(O393),NOW()&gt;O393+IF(ISNUMBER(P393),P393,0)),"Overdue",IF(AND(NOT(ISNUMBER(O393)),X393&gt;'Lists and Settings'!$B$7),"Overdue","On Track"))))</f>
        <v/>
      </c>
      <c r="Z393" s="28">
        <f>IF(A393="","",IF(NOT(ISNUMBER(B393)),"Missing date opened",IF(D393="","Missing shift",IF(K393="","Missing description",IF(M393="","Missing assigned department",IF(AND(Q393="Closed",U393=""),"Closed without resolution",IF(AND(Q393="Closed",NOT(ISNUMBER(V393))),"Closed without close date",IF(AND(ISNUMBER(V393),ISNUMBER(B393),V393&lt;B393),"Close date before open date",IF(AND(S393="Yes",N393=""),"Handoff needs assignment",IF(AND(R393="Yes",Q393&lt;&gt;"Closed",NOT(ISNUMBER(O393))),"Guest follow-up needs due date","OK"))))))))))</f>
        <v/>
      </c>
    </row>
    <row r="394">
      <c r="A394" s="21" t="n"/>
      <c r="B394" s="42" t="n"/>
      <c r="C394" s="23" t="n"/>
      <c r="D394" s="21" t="n"/>
      <c r="E394" s="21" t="n"/>
      <c r="F394" s="21" t="n"/>
      <c r="G394" s="21" t="n"/>
      <c r="H394" s="21" t="n"/>
      <c r="I394" s="21" t="n"/>
      <c r="J394" s="21" t="n"/>
      <c r="K394" s="24" t="n"/>
      <c r="L394" s="24" t="n"/>
      <c r="M394" s="21" t="n"/>
      <c r="N394" s="21" t="n"/>
      <c r="O394" s="42" t="n"/>
      <c r="P394" s="23" t="n"/>
      <c r="Q394" s="21" t="n"/>
      <c r="R394" s="21" t="n"/>
      <c r="S394" s="21" t="n"/>
      <c r="T394" s="43" t="n"/>
      <c r="U394" s="24" t="n"/>
      <c r="V394" s="42" t="n"/>
      <c r="W394" s="23" t="n"/>
      <c r="X394" s="26">
        <f>IF(A394="","",MAX(0,24*(IF(ISNUMBER(V394),V394+IF(ISNUMBER(W394),W394,0),NOW())-(IF(ISNUMBER(B394),B394,TODAY())+IF(ISNUMBER(C394),C394,0)))))</f>
        <v/>
      </c>
      <c r="Y394" s="27">
        <f>IF(A394="","",IF(Q394="Closed","Closed",IF(AND(ISNUMBER(O394),NOW()&gt;O394+IF(ISNUMBER(P394),P394,0)),"Overdue",IF(AND(NOT(ISNUMBER(O394)),X394&gt;'Lists and Settings'!$B$7),"Overdue","On Track"))))</f>
        <v/>
      </c>
      <c r="Z394" s="28">
        <f>IF(A394="","",IF(NOT(ISNUMBER(B394)),"Missing date opened",IF(D394="","Missing shift",IF(K394="","Missing description",IF(M394="","Missing assigned department",IF(AND(Q394="Closed",U394=""),"Closed without resolution",IF(AND(Q394="Closed",NOT(ISNUMBER(V394))),"Closed without close date",IF(AND(ISNUMBER(V394),ISNUMBER(B394),V394&lt;B394),"Close date before open date",IF(AND(S394="Yes",N394=""),"Handoff needs assignment",IF(AND(R394="Yes",Q394&lt;&gt;"Closed",NOT(ISNUMBER(O394))),"Guest follow-up needs due date","OK"))))))))))</f>
        <v/>
      </c>
    </row>
    <row r="395">
      <c r="A395" s="21" t="n"/>
      <c r="B395" s="42" t="n"/>
      <c r="C395" s="23" t="n"/>
      <c r="D395" s="21" t="n"/>
      <c r="E395" s="21" t="n"/>
      <c r="F395" s="21" t="n"/>
      <c r="G395" s="21" t="n"/>
      <c r="H395" s="21" t="n"/>
      <c r="I395" s="21" t="n"/>
      <c r="J395" s="21" t="n"/>
      <c r="K395" s="24" t="n"/>
      <c r="L395" s="24" t="n"/>
      <c r="M395" s="21" t="n"/>
      <c r="N395" s="21" t="n"/>
      <c r="O395" s="42" t="n"/>
      <c r="P395" s="23" t="n"/>
      <c r="Q395" s="21" t="n"/>
      <c r="R395" s="21" t="n"/>
      <c r="S395" s="21" t="n"/>
      <c r="T395" s="43" t="n"/>
      <c r="U395" s="24" t="n"/>
      <c r="V395" s="42" t="n"/>
      <c r="W395" s="23" t="n"/>
      <c r="X395" s="26">
        <f>IF(A395="","",MAX(0,24*(IF(ISNUMBER(V395),V395+IF(ISNUMBER(W395),W395,0),NOW())-(IF(ISNUMBER(B395),B395,TODAY())+IF(ISNUMBER(C395),C395,0)))))</f>
        <v/>
      </c>
      <c r="Y395" s="27">
        <f>IF(A395="","",IF(Q395="Closed","Closed",IF(AND(ISNUMBER(O395),NOW()&gt;O395+IF(ISNUMBER(P395),P395,0)),"Overdue",IF(AND(NOT(ISNUMBER(O395)),X395&gt;'Lists and Settings'!$B$7),"Overdue","On Track"))))</f>
        <v/>
      </c>
      <c r="Z395" s="28">
        <f>IF(A395="","",IF(NOT(ISNUMBER(B395)),"Missing date opened",IF(D395="","Missing shift",IF(K395="","Missing description",IF(M395="","Missing assigned department",IF(AND(Q395="Closed",U395=""),"Closed without resolution",IF(AND(Q395="Closed",NOT(ISNUMBER(V395))),"Closed without close date",IF(AND(ISNUMBER(V395),ISNUMBER(B395),V395&lt;B395),"Close date before open date",IF(AND(S395="Yes",N395=""),"Handoff needs assignment",IF(AND(R395="Yes",Q395&lt;&gt;"Closed",NOT(ISNUMBER(O395))),"Guest follow-up needs due date","OK"))))))))))</f>
        <v/>
      </c>
    </row>
    <row r="396">
      <c r="A396" s="21" t="n"/>
      <c r="B396" s="42" t="n"/>
      <c r="C396" s="23" t="n"/>
      <c r="D396" s="21" t="n"/>
      <c r="E396" s="21" t="n"/>
      <c r="F396" s="21" t="n"/>
      <c r="G396" s="21" t="n"/>
      <c r="H396" s="21" t="n"/>
      <c r="I396" s="21" t="n"/>
      <c r="J396" s="21" t="n"/>
      <c r="K396" s="24" t="n"/>
      <c r="L396" s="24" t="n"/>
      <c r="M396" s="21" t="n"/>
      <c r="N396" s="21" t="n"/>
      <c r="O396" s="42" t="n"/>
      <c r="P396" s="23" t="n"/>
      <c r="Q396" s="21" t="n"/>
      <c r="R396" s="21" t="n"/>
      <c r="S396" s="21" t="n"/>
      <c r="T396" s="43" t="n"/>
      <c r="U396" s="24" t="n"/>
      <c r="V396" s="42" t="n"/>
      <c r="W396" s="23" t="n"/>
      <c r="X396" s="26">
        <f>IF(A396="","",MAX(0,24*(IF(ISNUMBER(V396),V396+IF(ISNUMBER(W396),W396,0),NOW())-(IF(ISNUMBER(B396),B396,TODAY())+IF(ISNUMBER(C396),C396,0)))))</f>
        <v/>
      </c>
      <c r="Y396" s="27">
        <f>IF(A396="","",IF(Q396="Closed","Closed",IF(AND(ISNUMBER(O396),NOW()&gt;O396+IF(ISNUMBER(P396),P396,0)),"Overdue",IF(AND(NOT(ISNUMBER(O396)),X396&gt;'Lists and Settings'!$B$7),"Overdue","On Track"))))</f>
        <v/>
      </c>
      <c r="Z396" s="28">
        <f>IF(A396="","",IF(NOT(ISNUMBER(B396)),"Missing date opened",IF(D396="","Missing shift",IF(K396="","Missing description",IF(M396="","Missing assigned department",IF(AND(Q396="Closed",U396=""),"Closed without resolution",IF(AND(Q396="Closed",NOT(ISNUMBER(V396))),"Closed without close date",IF(AND(ISNUMBER(V396),ISNUMBER(B396),V396&lt;B396),"Close date before open date",IF(AND(S396="Yes",N396=""),"Handoff needs assignment",IF(AND(R396="Yes",Q396&lt;&gt;"Closed",NOT(ISNUMBER(O396))),"Guest follow-up needs due date","OK"))))))))))</f>
        <v/>
      </c>
    </row>
    <row r="397">
      <c r="A397" s="21" t="n"/>
      <c r="B397" s="42" t="n"/>
      <c r="C397" s="23" t="n"/>
      <c r="D397" s="21" t="n"/>
      <c r="E397" s="21" t="n"/>
      <c r="F397" s="21" t="n"/>
      <c r="G397" s="21" t="n"/>
      <c r="H397" s="21" t="n"/>
      <c r="I397" s="21" t="n"/>
      <c r="J397" s="21" t="n"/>
      <c r="K397" s="24" t="n"/>
      <c r="L397" s="24" t="n"/>
      <c r="M397" s="21" t="n"/>
      <c r="N397" s="21" t="n"/>
      <c r="O397" s="42" t="n"/>
      <c r="P397" s="23" t="n"/>
      <c r="Q397" s="21" t="n"/>
      <c r="R397" s="21" t="n"/>
      <c r="S397" s="21" t="n"/>
      <c r="T397" s="43" t="n"/>
      <c r="U397" s="24" t="n"/>
      <c r="V397" s="42" t="n"/>
      <c r="W397" s="23" t="n"/>
      <c r="X397" s="26">
        <f>IF(A397="","",MAX(0,24*(IF(ISNUMBER(V397),V397+IF(ISNUMBER(W397),W397,0),NOW())-(IF(ISNUMBER(B397),B397,TODAY())+IF(ISNUMBER(C397),C397,0)))))</f>
        <v/>
      </c>
      <c r="Y397" s="27">
        <f>IF(A397="","",IF(Q397="Closed","Closed",IF(AND(ISNUMBER(O397),NOW()&gt;O397+IF(ISNUMBER(P397),P397,0)),"Overdue",IF(AND(NOT(ISNUMBER(O397)),X397&gt;'Lists and Settings'!$B$7),"Overdue","On Track"))))</f>
        <v/>
      </c>
      <c r="Z397" s="28">
        <f>IF(A397="","",IF(NOT(ISNUMBER(B397)),"Missing date opened",IF(D397="","Missing shift",IF(K397="","Missing description",IF(M397="","Missing assigned department",IF(AND(Q397="Closed",U397=""),"Closed without resolution",IF(AND(Q397="Closed",NOT(ISNUMBER(V397))),"Closed without close date",IF(AND(ISNUMBER(V397),ISNUMBER(B397),V397&lt;B397),"Close date before open date",IF(AND(S397="Yes",N397=""),"Handoff needs assignment",IF(AND(R397="Yes",Q397&lt;&gt;"Closed",NOT(ISNUMBER(O397))),"Guest follow-up needs due date","OK"))))))))))</f>
        <v/>
      </c>
    </row>
    <row r="398">
      <c r="A398" s="21" t="n"/>
      <c r="B398" s="42" t="n"/>
      <c r="C398" s="23" t="n"/>
      <c r="D398" s="21" t="n"/>
      <c r="E398" s="21" t="n"/>
      <c r="F398" s="21" t="n"/>
      <c r="G398" s="21" t="n"/>
      <c r="H398" s="21" t="n"/>
      <c r="I398" s="21" t="n"/>
      <c r="J398" s="21" t="n"/>
      <c r="K398" s="24" t="n"/>
      <c r="L398" s="24" t="n"/>
      <c r="M398" s="21" t="n"/>
      <c r="N398" s="21" t="n"/>
      <c r="O398" s="42" t="n"/>
      <c r="P398" s="23" t="n"/>
      <c r="Q398" s="21" t="n"/>
      <c r="R398" s="21" t="n"/>
      <c r="S398" s="21" t="n"/>
      <c r="T398" s="43" t="n"/>
      <c r="U398" s="24" t="n"/>
      <c r="V398" s="42" t="n"/>
      <c r="W398" s="23" t="n"/>
      <c r="X398" s="26">
        <f>IF(A398="","",MAX(0,24*(IF(ISNUMBER(V398),V398+IF(ISNUMBER(W398),W398,0),NOW())-(IF(ISNUMBER(B398),B398,TODAY())+IF(ISNUMBER(C398),C398,0)))))</f>
        <v/>
      </c>
      <c r="Y398" s="27">
        <f>IF(A398="","",IF(Q398="Closed","Closed",IF(AND(ISNUMBER(O398),NOW()&gt;O398+IF(ISNUMBER(P398),P398,0)),"Overdue",IF(AND(NOT(ISNUMBER(O398)),X398&gt;'Lists and Settings'!$B$7),"Overdue","On Track"))))</f>
        <v/>
      </c>
      <c r="Z398" s="28">
        <f>IF(A398="","",IF(NOT(ISNUMBER(B398)),"Missing date opened",IF(D398="","Missing shift",IF(K398="","Missing description",IF(M398="","Missing assigned department",IF(AND(Q398="Closed",U398=""),"Closed without resolution",IF(AND(Q398="Closed",NOT(ISNUMBER(V398))),"Closed without close date",IF(AND(ISNUMBER(V398),ISNUMBER(B398),V398&lt;B398),"Close date before open date",IF(AND(S398="Yes",N398=""),"Handoff needs assignment",IF(AND(R398="Yes",Q398&lt;&gt;"Closed",NOT(ISNUMBER(O398))),"Guest follow-up needs due date","OK"))))))))))</f>
        <v/>
      </c>
    </row>
    <row r="399">
      <c r="A399" s="21" t="n"/>
      <c r="B399" s="42" t="n"/>
      <c r="C399" s="23" t="n"/>
      <c r="D399" s="21" t="n"/>
      <c r="E399" s="21" t="n"/>
      <c r="F399" s="21" t="n"/>
      <c r="G399" s="21" t="n"/>
      <c r="H399" s="21" t="n"/>
      <c r="I399" s="21" t="n"/>
      <c r="J399" s="21" t="n"/>
      <c r="K399" s="24" t="n"/>
      <c r="L399" s="24" t="n"/>
      <c r="M399" s="21" t="n"/>
      <c r="N399" s="21" t="n"/>
      <c r="O399" s="42" t="n"/>
      <c r="P399" s="23" t="n"/>
      <c r="Q399" s="21" t="n"/>
      <c r="R399" s="21" t="n"/>
      <c r="S399" s="21" t="n"/>
      <c r="T399" s="43" t="n"/>
      <c r="U399" s="24" t="n"/>
      <c r="V399" s="42" t="n"/>
      <c r="W399" s="23" t="n"/>
      <c r="X399" s="26">
        <f>IF(A399="","",MAX(0,24*(IF(ISNUMBER(V399),V399+IF(ISNUMBER(W399),W399,0),NOW())-(IF(ISNUMBER(B399),B399,TODAY())+IF(ISNUMBER(C399),C399,0)))))</f>
        <v/>
      </c>
      <c r="Y399" s="27">
        <f>IF(A399="","",IF(Q399="Closed","Closed",IF(AND(ISNUMBER(O399),NOW()&gt;O399+IF(ISNUMBER(P399),P399,0)),"Overdue",IF(AND(NOT(ISNUMBER(O399)),X399&gt;'Lists and Settings'!$B$7),"Overdue","On Track"))))</f>
        <v/>
      </c>
      <c r="Z399" s="28">
        <f>IF(A399="","",IF(NOT(ISNUMBER(B399)),"Missing date opened",IF(D399="","Missing shift",IF(K399="","Missing description",IF(M399="","Missing assigned department",IF(AND(Q399="Closed",U399=""),"Closed without resolution",IF(AND(Q399="Closed",NOT(ISNUMBER(V399))),"Closed without close date",IF(AND(ISNUMBER(V399),ISNUMBER(B399),V399&lt;B399),"Close date before open date",IF(AND(S399="Yes",N399=""),"Handoff needs assignment",IF(AND(R399="Yes",Q399&lt;&gt;"Closed",NOT(ISNUMBER(O399))),"Guest follow-up needs due date","OK"))))))))))</f>
        <v/>
      </c>
    </row>
    <row r="400">
      <c r="A400" s="21" t="n"/>
      <c r="B400" s="42" t="n"/>
      <c r="C400" s="23" t="n"/>
      <c r="D400" s="21" t="n"/>
      <c r="E400" s="21" t="n"/>
      <c r="F400" s="21" t="n"/>
      <c r="G400" s="21" t="n"/>
      <c r="H400" s="21" t="n"/>
      <c r="I400" s="21" t="n"/>
      <c r="J400" s="21" t="n"/>
      <c r="K400" s="24" t="n"/>
      <c r="L400" s="24" t="n"/>
      <c r="M400" s="21" t="n"/>
      <c r="N400" s="21" t="n"/>
      <c r="O400" s="42" t="n"/>
      <c r="P400" s="23" t="n"/>
      <c r="Q400" s="21" t="n"/>
      <c r="R400" s="21" t="n"/>
      <c r="S400" s="21" t="n"/>
      <c r="T400" s="43" t="n"/>
      <c r="U400" s="24" t="n"/>
      <c r="V400" s="42" t="n"/>
      <c r="W400" s="23" t="n"/>
      <c r="X400" s="26">
        <f>IF(A400="","",MAX(0,24*(IF(ISNUMBER(V400),V400+IF(ISNUMBER(W400),W400,0),NOW())-(IF(ISNUMBER(B400),B400,TODAY())+IF(ISNUMBER(C400),C400,0)))))</f>
        <v/>
      </c>
      <c r="Y400" s="27">
        <f>IF(A400="","",IF(Q400="Closed","Closed",IF(AND(ISNUMBER(O400),NOW()&gt;O400+IF(ISNUMBER(P400),P400,0)),"Overdue",IF(AND(NOT(ISNUMBER(O400)),X400&gt;'Lists and Settings'!$B$7),"Overdue","On Track"))))</f>
        <v/>
      </c>
      <c r="Z400" s="28">
        <f>IF(A400="","",IF(NOT(ISNUMBER(B400)),"Missing date opened",IF(D400="","Missing shift",IF(K400="","Missing description",IF(M400="","Missing assigned department",IF(AND(Q400="Closed",U400=""),"Closed without resolution",IF(AND(Q400="Closed",NOT(ISNUMBER(V400))),"Closed without close date",IF(AND(ISNUMBER(V400),ISNUMBER(B400),V400&lt;B400),"Close date before open date",IF(AND(S400="Yes",N400=""),"Handoff needs assignment",IF(AND(R400="Yes",Q400&lt;&gt;"Closed",NOT(ISNUMBER(O400))),"Guest follow-up needs due date","OK"))))))))))</f>
        <v/>
      </c>
    </row>
    <row r="401">
      <c r="A401" s="21" t="n"/>
      <c r="B401" s="42" t="n"/>
      <c r="C401" s="23" t="n"/>
      <c r="D401" s="21" t="n"/>
      <c r="E401" s="21" t="n"/>
      <c r="F401" s="21" t="n"/>
      <c r="G401" s="21" t="n"/>
      <c r="H401" s="21" t="n"/>
      <c r="I401" s="21" t="n"/>
      <c r="J401" s="21" t="n"/>
      <c r="K401" s="24" t="n"/>
      <c r="L401" s="24" t="n"/>
      <c r="M401" s="21" t="n"/>
      <c r="N401" s="21" t="n"/>
      <c r="O401" s="42" t="n"/>
      <c r="P401" s="23" t="n"/>
      <c r="Q401" s="21" t="n"/>
      <c r="R401" s="21" t="n"/>
      <c r="S401" s="21" t="n"/>
      <c r="T401" s="43" t="n"/>
      <c r="U401" s="24" t="n"/>
      <c r="V401" s="42" t="n"/>
      <c r="W401" s="23" t="n"/>
      <c r="X401" s="26">
        <f>IF(A401="","",MAX(0,24*(IF(ISNUMBER(V401),V401+IF(ISNUMBER(W401),W401,0),NOW())-(IF(ISNUMBER(B401),B401,TODAY())+IF(ISNUMBER(C401),C401,0)))))</f>
        <v/>
      </c>
      <c r="Y401" s="27">
        <f>IF(A401="","",IF(Q401="Closed","Closed",IF(AND(ISNUMBER(O401),NOW()&gt;O401+IF(ISNUMBER(P401),P401,0)),"Overdue",IF(AND(NOT(ISNUMBER(O401)),X401&gt;'Lists and Settings'!$B$7),"Overdue","On Track"))))</f>
        <v/>
      </c>
      <c r="Z401" s="28">
        <f>IF(A401="","",IF(NOT(ISNUMBER(B401)),"Missing date opened",IF(D401="","Missing shift",IF(K401="","Missing description",IF(M401="","Missing assigned department",IF(AND(Q401="Closed",U401=""),"Closed without resolution",IF(AND(Q401="Closed",NOT(ISNUMBER(V401))),"Closed without close date",IF(AND(ISNUMBER(V401),ISNUMBER(B401),V401&lt;B401),"Close date before open date",IF(AND(S401="Yes",N401=""),"Handoff needs assignment",IF(AND(R401="Yes",Q401&lt;&gt;"Closed",NOT(ISNUMBER(O401))),"Guest follow-up needs due date","OK"))))))))))</f>
        <v/>
      </c>
    </row>
    <row r="402">
      <c r="A402" s="21" t="n"/>
      <c r="B402" s="42" t="n"/>
      <c r="C402" s="23" t="n"/>
      <c r="D402" s="21" t="n"/>
      <c r="E402" s="21" t="n"/>
      <c r="F402" s="21" t="n"/>
      <c r="G402" s="21" t="n"/>
      <c r="H402" s="21" t="n"/>
      <c r="I402" s="21" t="n"/>
      <c r="J402" s="21" t="n"/>
      <c r="K402" s="24" t="n"/>
      <c r="L402" s="24" t="n"/>
      <c r="M402" s="21" t="n"/>
      <c r="N402" s="21" t="n"/>
      <c r="O402" s="42" t="n"/>
      <c r="P402" s="23" t="n"/>
      <c r="Q402" s="21" t="n"/>
      <c r="R402" s="21" t="n"/>
      <c r="S402" s="21" t="n"/>
      <c r="T402" s="43" t="n"/>
      <c r="U402" s="24" t="n"/>
      <c r="V402" s="42" t="n"/>
      <c r="W402" s="23" t="n"/>
      <c r="X402" s="26">
        <f>IF(A402="","",MAX(0,24*(IF(ISNUMBER(V402),V402+IF(ISNUMBER(W402),W402,0),NOW())-(IF(ISNUMBER(B402),B402,TODAY())+IF(ISNUMBER(C402),C402,0)))))</f>
        <v/>
      </c>
      <c r="Y402" s="27">
        <f>IF(A402="","",IF(Q402="Closed","Closed",IF(AND(ISNUMBER(O402),NOW()&gt;O402+IF(ISNUMBER(P402),P402,0)),"Overdue",IF(AND(NOT(ISNUMBER(O402)),X402&gt;'Lists and Settings'!$B$7),"Overdue","On Track"))))</f>
        <v/>
      </c>
      <c r="Z402" s="28">
        <f>IF(A402="","",IF(NOT(ISNUMBER(B402)),"Missing date opened",IF(D402="","Missing shift",IF(K402="","Missing description",IF(M402="","Missing assigned department",IF(AND(Q402="Closed",U402=""),"Closed without resolution",IF(AND(Q402="Closed",NOT(ISNUMBER(V402))),"Closed without close date",IF(AND(ISNUMBER(V402),ISNUMBER(B402),V402&lt;B402),"Close date before open date",IF(AND(S402="Yes",N402=""),"Handoff needs assignment",IF(AND(R402="Yes",Q402&lt;&gt;"Closed",NOT(ISNUMBER(O402))),"Guest follow-up needs due date","OK"))))))))))</f>
        <v/>
      </c>
    </row>
    <row r="403">
      <c r="A403" s="21" t="n"/>
      <c r="B403" s="42" t="n"/>
      <c r="C403" s="23" t="n"/>
      <c r="D403" s="21" t="n"/>
      <c r="E403" s="21" t="n"/>
      <c r="F403" s="21" t="n"/>
      <c r="G403" s="21" t="n"/>
      <c r="H403" s="21" t="n"/>
      <c r="I403" s="21" t="n"/>
      <c r="J403" s="21" t="n"/>
      <c r="K403" s="24" t="n"/>
      <c r="L403" s="24" t="n"/>
      <c r="M403" s="21" t="n"/>
      <c r="N403" s="21" t="n"/>
      <c r="O403" s="42" t="n"/>
      <c r="P403" s="23" t="n"/>
      <c r="Q403" s="21" t="n"/>
      <c r="R403" s="21" t="n"/>
      <c r="S403" s="21" t="n"/>
      <c r="T403" s="43" t="n"/>
      <c r="U403" s="24" t="n"/>
      <c r="V403" s="42" t="n"/>
      <c r="W403" s="23" t="n"/>
      <c r="X403" s="26">
        <f>IF(A403="","",MAX(0,24*(IF(ISNUMBER(V403),V403+IF(ISNUMBER(W403),W403,0),NOW())-(IF(ISNUMBER(B403),B403,TODAY())+IF(ISNUMBER(C403),C403,0)))))</f>
        <v/>
      </c>
      <c r="Y403" s="27">
        <f>IF(A403="","",IF(Q403="Closed","Closed",IF(AND(ISNUMBER(O403),NOW()&gt;O403+IF(ISNUMBER(P403),P403,0)),"Overdue",IF(AND(NOT(ISNUMBER(O403)),X403&gt;'Lists and Settings'!$B$7),"Overdue","On Track"))))</f>
        <v/>
      </c>
      <c r="Z403" s="28">
        <f>IF(A403="","",IF(NOT(ISNUMBER(B403)),"Missing date opened",IF(D403="","Missing shift",IF(K403="","Missing description",IF(M403="","Missing assigned department",IF(AND(Q403="Closed",U403=""),"Closed without resolution",IF(AND(Q403="Closed",NOT(ISNUMBER(V403))),"Closed without close date",IF(AND(ISNUMBER(V403),ISNUMBER(B403),V403&lt;B403),"Close date before open date",IF(AND(S403="Yes",N403=""),"Handoff needs assignment",IF(AND(R403="Yes",Q403&lt;&gt;"Closed",NOT(ISNUMBER(O403))),"Guest follow-up needs due date","OK"))))))))))</f>
        <v/>
      </c>
    </row>
    <row r="404">
      <c r="A404" s="21" t="n"/>
      <c r="B404" s="42" t="n"/>
      <c r="C404" s="23" t="n"/>
      <c r="D404" s="21" t="n"/>
      <c r="E404" s="21" t="n"/>
      <c r="F404" s="21" t="n"/>
      <c r="G404" s="21" t="n"/>
      <c r="H404" s="21" t="n"/>
      <c r="I404" s="21" t="n"/>
      <c r="J404" s="21" t="n"/>
      <c r="K404" s="24" t="n"/>
      <c r="L404" s="24" t="n"/>
      <c r="M404" s="21" t="n"/>
      <c r="N404" s="21" t="n"/>
      <c r="O404" s="42" t="n"/>
      <c r="P404" s="23" t="n"/>
      <c r="Q404" s="21" t="n"/>
      <c r="R404" s="21" t="n"/>
      <c r="S404" s="21" t="n"/>
      <c r="T404" s="43" t="n"/>
      <c r="U404" s="24" t="n"/>
      <c r="V404" s="42" t="n"/>
      <c r="W404" s="23" t="n"/>
      <c r="X404" s="26">
        <f>IF(A404="","",MAX(0,24*(IF(ISNUMBER(V404),V404+IF(ISNUMBER(W404),W404,0),NOW())-(IF(ISNUMBER(B404),B404,TODAY())+IF(ISNUMBER(C404),C404,0)))))</f>
        <v/>
      </c>
      <c r="Y404" s="27">
        <f>IF(A404="","",IF(Q404="Closed","Closed",IF(AND(ISNUMBER(O404),NOW()&gt;O404+IF(ISNUMBER(P404),P404,0)),"Overdue",IF(AND(NOT(ISNUMBER(O404)),X404&gt;'Lists and Settings'!$B$7),"Overdue","On Track"))))</f>
        <v/>
      </c>
      <c r="Z404" s="28">
        <f>IF(A404="","",IF(NOT(ISNUMBER(B404)),"Missing date opened",IF(D404="","Missing shift",IF(K404="","Missing description",IF(M404="","Missing assigned department",IF(AND(Q404="Closed",U404=""),"Closed without resolution",IF(AND(Q404="Closed",NOT(ISNUMBER(V404))),"Closed without close date",IF(AND(ISNUMBER(V404),ISNUMBER(B404),V404&lt;B404),"Close date before open date",IF(AND(S404="Yes",N404=""),"Handoff needs assignment",IF(AND(R404="Yes",Q404&lt;&gt;"Closed",NOT(ISNUMBER(O404))),"Guest follow-up needs due date","OK"))))))))))</f>
        <v/>
      </c>
    </row>
    <row r="405">
      <c r="A405" s="21" t="n"/>
      <c r="B405" s="42" t="n"/>
      <c r="C405" s="23" t="n"/>
      <c r="D405" s="21" t="n"/>
      <c r="E405" s="21" t="n"/>
      <c r="F405" s="21" t="n"/>
      <c r="G405" s="21" t="n"/>
      <c r="H405" s="21" t="n"/>
      <c r="I405" s="21" t="n"/>
      <c r="J405" s="21" t="n"/>
      <c r="K405" s="24" t="n"/>
      <c r="L405" s="24" t="n"/>
      <c r="M405" s="21" t="n"/>
      <c r="N405" s="21" t="n"/>
      <c r="O405" s="42" t="n"/>
      <c r="P405" s="23" t="n"/>
      <c r="Q405" s="21" t="n"/>
      <c r="R405" s="21" t="n"/>
      <c r="S405" s="21" t="n"/>
      <c r="T405" s="43" t="n"/>
      <c r="U405" s="24" t="n"/>
      <c r="V405" s="42" t="n"/>
      <c r="W405" s="23" t="n"/>
      <c r="X405" s="26">
        <f>IF(A405="","",MAX(0,24*(IF(ISNUMBER(V405),V405+IF(ISNUMBER(W405),W405,0),NOW())-(IF(ISNUMBER(B405),B405,TODAY())+IF(ISNUMBER(C405),C405,0)))))</f>
        <v/>
      </c>
      <c r="Y405" s="27">
        <f>IF(A405="","",IF(Q405="Closed","Closed",IF(AND(ISNUMBER(O405),NOW()&gt;O405+IF(ISNUMBER(P405),P405,0)),"Overdue",IF(AND(NOT(ISNUMBER(O405)),X405&gt;'Lists and Settings'!$B$7),"Overdue","On Track"))))</f>
        <v/>
      </c>
      <c r="Z405" s="28">
        <f>IF(A405="","",IF(NOT(ISNUMBER(B405)),"Missing date opened",IF(D405="","Missing shift",IF(K405="","Missing description",IF(M405="","Missing assigned department",IF(AND(Q405="Closed",U405=""),"Closed without resolution",IF(AND(Q405="Closed",NOT(ISNUMBER(V405))),"Closed without close date",IF(AND(ISNUMBER(V405),ISNUMBER(B405),V405&lt;B405),"Close date before open date",IF(AND(S405="Yes",N405=""),"Handoff needs assignment",IF(AND(R405="Yes",Q405&lt;&gt;"Closed",NOT(ISNUMBER(O405))),"Guest follow-up needs due date","OK"))))))))))</f>
        <v/>
      </c>
    </row>
    <row r="406">
      <c r="A406" s="21" t="n"/>
      <c r="B406" s="42" t="n"/>
      <c r="C406" s="23" t="n"/>
      <c r="D406" s="21" t="n"/>
      <c r="E406" s="21" t="n"/>
      <c r="F406" s="21" t="n"/>
      <c r="G406" s="21" t="n"/>
      <c r="H406" s="21" t="n"/>
      <c r="I406" s="21" t="n"/>
      <c r="J406" s="21" t="n"/>
      <c r="K406" s="24" t="n"/>
      <c r="L406" s="24" t="n"/>
      <c r="M406" s="21" t="n"/>
      <c r="N406" s="21" t="n"/>
      <c r="O406" s="42" t="n"/>
      <c r="P406" s="23" t="n"/>
      <c r="Q406" s="21" t="n"/>
      <c r="R406" s="21" t="n"/>
      <c r="S406" s="21" t="n"/>
      <c r="T406" s="43" t="n"/>
      <c r="U406" s="24" t="n"/>
      <c r="V406" s="42" t="n"/>
      <c r="W406" s="23" t="n"/>
      <c r="X406" s="26">
        <f>IF(A406="","",MAX(0,24*(IF(ISNUMBER(V406),V406+IF(ISNUMBER(W406),W406,0),NOW())-(IF(ISNUMBER(B406),B406,TODAY())+IF(ISNUMBER(C406),C406,0)))))</f>
        <v/>
      </c>
      <c r="Y406" s="27">
        <f>IF(A406="","",IF(Q406="Closed","Closed",IF(AND(ISNUMBER(O406),NOW()&gt;O406+IF(ISNUMBER(P406),P406,0)),"Overdue",IF(AND(NOT(ISNUMBER(O406)),X406&gt;'Lists and Settings'!$B$7),"Overdue","On Track"))))</f>
        <v/>
      </c>
      <c r="Z406" s="28">
        <f>IF(A406="","",IF(NOT(ISNUMBER(B406)),"Missing date opened",IF(D406="","Missing shift",IF(K406="","Missing description",IF(M406="","Missing assigned department",IF(AND(Q406="Closed",U406=""),"Closed without resolution",IF(AND(Q406="Closed",NOT(ISNUMBER(V406))),"Closed without close date",IF(AND(ISNUMBER(V406),ISNUMBER(B406),V406&lt;B406),"Close date before open date",IF(AND(S406="Yes",N406=""),"Handoff needs assignment",IF(AND(R406="Yes",Q406&lt;&gt;"Closed",NOT(ISNUMBER(O406))),"Guest follow-up needs due date","OK"))))))))))</f>
        <v/>
      </c>
    </row>
    <row r="407">
      <c r="A407" s="21" t="n"/>
      <c r="B407" s="42" t="n"/>
      <c r="C407" s="23" t="n"/>
      <c r="D407" s="21" t="n"/>
      <c r="E407" s="21" t="n"/>
      <c r="F407" s="21" t="n"/>
      <c r="G407" s="21" t="n"/>
      <c r="H407" s="21" t="n"/>
      <c r="I407" s="21" t="n"/>
      <c r="J407" s="21" t="n"/>
      <c r="K407" s="24" t="n"/>
      <c r="L407" s="24" t="n"/>
      <c r="M407" s="21" t="n"/>
      <c r="N407" s="21" t="n"/>
      <c r="O407" s="42" t="n"/>
      <c r="P407" s="23" t="n"/>
      <c r="Q407" s="21" t="n"/>
      <c r="R407" s="21" t="n"/>
      <c r="S407" s="21" t="n"/>
      <c r="T407" s="43" t="n"/>
      <c r="U407" s="24" t="n"/>
      <c r="V407" s="42" t="n"/>
      <c r="W407" s="23" t="n"/>
      <c r="X407" s="26">
        <f>IF(A407="","",MAX(0,24*(IF(ISNUMBER(V407),V407+IF(ISNUMBER(W407),W407,0),NOW())-(IF(ISNUMBER(B407),B407,TODAY())+IF(ISNUMBER(C407),C407,0)))))</f>
        <v/>
      </c>
      <c r="Y407" s="27">
        <f>IF(A407="","",IF(Q407="Closed","Closed",IF(AND(ISNUMBER(O407),NOW()&gt;O407+IF(ISNUMBER(P407),P407,0)),"Overdue",IF(AND(NOT(ISNUMBER(O407)),X407&gt;'Lists and Settings'!$B$7),"Overdue","On Track"))))</f>
        <v/>
      </c>
      <c r="Z407" s="28">
        <f>IF(A407="","",IF(NOT(ISNUMBER(B407)),"Missing date opened",IF(D407="","Missing shift",IF(K407="","Missing description",IF(M407="","Missing assigned department",IF(AND(Q407="Closed",U407=""),"Closed without resolution",IF(AND(Q407="Closed",NOT(ISNUMBER(V407))),"Closed without close date",IF(AND(ISNUMBER(V407),ISNUMBER(B407),V407&lt;B407),"Close date before open date",IF(AND(S407="Yes",N407=""),"Handoff needs assignment",IF(AND(R407="Yes",Q407&lt;&gt;"Closed",NOT(ISNUMBER(O407))),"Guest follow-up needs due date","OK"))))))))))</f>
        <v/>
      </c>
    </row>
    <row r="408">
      <c r="A408" s="21" t="n"/>
      <c r="B408" s="42" t="n"/>
      <c r="C408" s="23" t="n"/>
      <c r="D408" s="21" t="n"/>
      <c r="E408" s="21" t="n"/>
      <c r="F408" s="21" t="n"/>
      <c r="G408" s="21" t="n"/>
      <c r="H408" s="21" t="n"/>
      <c r="I408" s="21" t="n"/>
      <c r="J408" s="21" t="n"/>
      <c r="K408" s="24" t="n"/>
      <c r="L408" s="24" t="n"/>
      <c r="M408" s="21" t="n"/>
      <c r="N408" s="21" t="n"/>
      <c r="O408" s="42" t="n"/>
      <c r="P408" s="23" t="n"/>
      <c r="Q408" s="21" t="n"/>
      <c r="R408" s="21" t="n"/>
      <c r="S408" s="21" t="n"/>
      <c r="T408" s="43" t="n"/>
      <c r="U408" s="24" t="n"/>
      <c r="V408" s="42" t="n"/>
      <c r="W408" s="23" t="n"/>
      <c r="X408" s="26">
        <f>IF(A408="","",MAX(0,24*(IF(ISNUMBER(V408),V408+IF(ISNUMBER(W408),W408,0),NOW())-(IF(ISNUMBER(B408),B408,TODAY())+IF(ISNUMBER(C408),C408,0)))))</f>
        <v/>
      </c>
      <c r="Y408" s="27">
        <f>IF(A408="","",IF(Q408="Closed","Closed",IF(AND(ISNUMBER(O408),NOW()&gt;O408+IF(ISNUMBER(P408),P408,0)),"Overdue",IF(AND(NOT(ISNUMBER(O408)),X408&gt;'Lists and Settings'!$B$7),"Overdue","On Track"))))</f>
        <v/>
      </c>
      <c r="Z408" s="28">
        <f>IF(A408="","",IF(NOT(ISNUMBER(B408)),"Missing date opened",IF(D408="","Missing shift",IF(K408="","Missing description",IF(M408="","Missing assigned department",IF(AND(Q408="Closed",U408=""),"Closed without resolution",IF(AND(Q408="Closed",NOT(ISNUMBER(V408))),"Closed without close date",IF(AND(ISNUMBER(V408),ISNUMBER(B408),V408&lt;B408),"Close date before open date",IF(AND(S408="Yes",N408=""),"Handoff needs assignment",IF(AND(R408="Yes",Q408&lt;&gt;"Closed",NOT(ISNUMBER(O408))),"Guest follow-up needs due date","OK"))))))))))</f>
        <v/>
      </c>
    </row>
    <row r="409">
      <c r="A409" s="21" t="n"/>
      <c r="B409" s="42" t="n"/>
      <c r="C409" s="23" t="n"/>
      <c r="D409" s="21" t="n"/>
      <c r="E409" s="21" t="n"/>
      <c r="F409" s="21" t="n"/>
      <c r="G409" s="21" t="n"/>
      <c r="H409" s="21" t="n"/>
      <c r="I409" s="21" t="n"/>
      <c r="J409" s="21" t="n"/>
      <c r="K409" s="24" t="n"/>
      <c r="L409" s="24" t="n"/>
      <c r="M409" s="21" t="n"/>
      <c r="N409" s="21" t="n"/>
      <c r="O409" s="42" t="n"/>
      <c r="P409" s="23" t="n"/>
      <c r="Q409" s="21" t="n"/>
      <c r="R409" s="21" t="n"/>
      <c r="S409" s="21" t="n"/>
      <c r="T409" s="43" t="n"/>
      <c r="U409" s="24" t="n"/>
      <c r="V409" s="42" t="n"/>
      <c r="W409" s="23" t="n"/>
      <c r="X409" s="26">
        <f>IF(A409="","",MAX(0,24*(IF(ISNUMBER(V409),V409+IF(ISNUMBER(W409),W409,0),NOW())-(IF(ISNUMBER(B409),B409,TODAY())+IF(ISNUMBER(C409),C409,0)))))</f>
        <v/>
      </c>
      <c r="Y409" s="27">
        <f>IF(A409="","",IF(Q409="Closed","Closed",IF(AND(ISNUMBER(O409),NOW()&gt;O409+IF(ISNUMBER(P409),P409,0)),"Overdue",IF(AND(NOT(ISNUMBER(O409)),X409&gt;'Lists and Settings'!$B$7),"Overdue","On Track"))))</f>
        <v/>
      </c>
      <c r="Z409" s="28">
        <f>IF(A409="","",IF(NOT(ISNUMBER(B409)),"Missing date opened",IF(D409="","Missing shift",IF(K409="","Missing description",IF(M409="","Missing assigned department",IF(AND(Q409="Closed",U409=""),"Closed without resolution",IF(AND(Q409="Closed",NOT(ISNUMBER(V409))),"Closed without close date",IF(AND(ISNUMBER(V409),ISNUMBER(B409),V409&lt;B409),"Close date before open date",IF(AND(S409="Yes",N409=""),"Handoff needs assignment",IF(AND(R409="Yes",Q409&lt;&gt;"Closed",NOT(ISNUMBER(O409))),"Guest follow-up needs due date","OK"))))))))))</f>
        <v/>
      </c>
    </row>
    <row r="410">
      <c r="A410" s="21" t="n"/>
      <c r="B410" s="42" t="n"/>
      <c r="C410" s="23" t="n"/>
      <c r="D410" s="21" t="n"/>
      <c r="E410" s="21" t="n"/>
      <c r="F410" s="21" t="n"/>
      <c r="G410" s="21" t="n"/>
      <c r="H410" s="21" t="n"/>
      <c r="I410" s="21" t="n"/>
      <c r="J410" s="21" t="n"/>
      <c r="K410" s="24" t="n"/>
      <c r="L410" s="24" t="n"/>
      <c r="M410" s="21" t="n"/>
      <c r="N410" s="21" t="n"/>
      <c r="O410" s="42" t="n"/>
      <c r="P410" s="23" t="n"/>
      <c r="Q410" s="21" t="n"/>
      <c r="R410" s="21" t="n"/>
      <c r="S410" s="21" t="n"/>
      <c r="T410" s="43" t="n"/>
      <c r="U410" s="24" t="n"/>
      <c r="V410" s="42" t="n"/>
      <c r="W410" s="23" t="n"/>
      <c r="X410" s="26">
        <f>IF(A410="","",MAX(0,24*(IF(ISNUMBER(V410),V410+IF(ISNUMBER(W410),W410,0),NOW())-(IF(ISNUMBER(B410),B410,TODAY())+IF(ISNUMBER(C410),C410,0)))))</f>
        <v/>
      </c>
      <c r="Y410" s="27">
        <f>IF(A410="","",IF(Q410="Closed","Closed",IF(AND(ISNUMBER(O410),NOW()&gt;O410+IF(ISNUMBER(P410),P410,0)),"Overdue",IF(AND(NOT(ISNUMBER(O410)),X410&gt;'Lists and Settings'!$B$7),"Overdue","On Track"))))</f>
        <v/>
      </c>
      <c r="Z410" s="28">
        <f>IF(A410="","",IF(NOT(ISNUMBER(B410)),"Missing date opened",IF(D410="","Missing shift",IF(K410="","Missing description",IF(M410="","Missing assigned department",IF(AND(Q410="Closed",U410=""),"Closed without resolution",IF(AND(Q410="Closed",NOT(ISNUMBER(V410))),"Closed without close date",IF(AND(ISNUMBER(V410),ISNUMBER(B410),V410&lt;B410),"Close date before open date",IF(AND(S410="Yes",N410=""),"Handoff needs assignment",IF(AND(R410="Yes",Q410&lt;&gt;"Closed",NOT(ISNUMBER(O410))),"Guest follow-up needs due date","OK"))))))))))</f>
        <v/>
      </c>
    </row>
    <row r="411">
      <c r="A411" s="21" t="n"/>
      <c r="B411" s="42" t="n"/>
      <c r="C411" s="23" t="n"/>
      <c r="D411" s="21" t="n"/>
      <c r="E411" s="21" t="n"/>
      <c r="F411" s="21" t="n"/>
      <c r="G411" s="21" t="n"/>
      <c r="H411" s="21" t="n"/>
      <c r="I411" s="21" t="n"/>
      <c r="J411" s="21" t="n"/>
      <c r="K411" s="24" t="n"/>
      <c r="L411" s="24" t="n"/>
      <c r="M411" s="21" t="n"/>
      <c r="N411" s="21" t="n"/>
      <c r="O411" s="42" t="n"/>
      <c r="P411" s="23" t="n"/>
      <c r="Q411" s="21" t="n"/>
      <c r="R411" s="21" t="n"/>
      <c r="S411" s="21" t="n"/>
      <c r="T411" s="43" t="n"/>
      <c r="U411" s="24" t="n"/>
      <c r="V411" s="42" t="n"/>
      <c r="W411" s="23" t="n"/>
      <c r="X411" s="26">
        <f>IF(A411="","",MAX(0,24*(IF(ISNUMBER(V411),V411+IF(ISNUMBER(W411),W411,0),NOW())-(IF(ISNUMBER(B411),B411,TODAY())+IF(ISNUMBER(C411),C411,0)))))</f>
        <v/>
      </c>
      <c r="Y411" s="27">
        <f>IF(A411="","",IF(Q411="Closed","Closed",IF(AND(ISNUMBER(O411),NOW()&gt;O411+IF(ISNUMBER(P411),P411,0)),"Overdue",IF(AND(NOT(ISNUMBER(O411)),X411&gt;'Lists and Settings'!$B$7),"Overdue","On Track"))))</f>
        <v/>
      </c>
      <c r="Z411" s="28">
        <f>IF(A411="","",IF(NOT(ISNUMBER(B411)),"Missing date opened",IF(D411="","Missing shift",IF(K411="","Missing description",IF(M411="","Missing assigned department",IF(AND(Q411="Closed",U411=""),"Closed without resolution",IF(AND(Q411="Closed",NOT(ISNUMBER(V411))),"Closed without close date",IF(AND(ISNUMBER(V411),ISNUMBER(B411),V411&lt;B411),"Close date before open date",IF(AND(S411="Yes",N411=""),"Handoff needs assignment",IF(AND(R411="Yes",Q411&lt;&gt;"Closed",NOT(ISNUMBER(O411))),"Guest follow-up needs due date","OK"))))))))))</f>
        <v/>
      </c>
    </row>
    <row r="412">
      <c r="A412" s="21" t="n"/>
      <c r="B412" s="42" t="n"/>
      <c r="C412" s="23" t="n"/>
      <c r="D412" s="21" t="n"/>
      <c r="E412" s="21" t="n"/>
      <c r="F412" s="21" t="n"/>
      <c r="G412" s="21" t="n"/>
      <c r="H412" s="21" t="n"/>
      <c r="I412" s="21" t="n"/>
      <c r="J412" s="21" t="n"/>
      <c r="K412" s="24" t="n"/>
      <c r="L412" s="24" t="n"/>
      <c r="M412" s="21" t="n"/>
      <c r="N412" s="21" t="n"/>
      <c r="O412" s="42" t="n"/>
      <c r="P412" s="23" t="n"/>
      <c r="Q412" s="21" t="n"/>
      <c r="R412" s="21" t="n"/>
      <c r="S412" s="21" t="n"/>
      <c r="T412" s="43" t="n"/>
      <c r="U412" s="24" t="n"/>
      <c r="V412" s="42" t="n"/>
      <c r="W412" s="23" t="n"/>
      <c r="X412" s="26">
        <f>IF(A412="","",MAX(0,24*(IF(ISNUMBER(V412),V412+IF(ISNUMBER(W412),W412,0),NOW())-(IF(ISNUMBER(B412),B412,TODAY())+IF(ISNUMBER(C412),C412,0)))))</f>
        <v/>
      </c>
      <c r="Y412" s="27">
        <f>IF(A412="","",IF(Q412="Closed","Closed",IF(AND(ISNUMBER(O412),NOW()&gt;O412+IF(ISNUMBER(P412),P412,0)),"Overdue",IF(AND(NOT(ISNUMBER(O412)),X412&gt;'Lists and Settings'!$B$7),"Overdue","On Track"))))</f>
        <v/>
      </c>
      <c r="Z412" s="28">
        <f>IF(A412="","",IF(NOT(ISNUMBER(B412)),"Missing date opened",IF(D412="","Missing shift",IF(K412="","Missing description",IF(M412="","Missing assigned department",IF(AND(Q412="Closed",U412=""),"Closed without resolution",IF(AND(Q412="Closed",NOT(ISNUMBER(V412))),"Closed without close date",IF(AND(ISNUMBER(V412),ISNUMBER(B412),V412&lt;B412),"Close date before open date",IF(AND(S412="Yes",N412=""),"Handoff needs assignment",IF(AND(R412="Yes",Q412&lt;&gt;"Closed",NOT(ISNUMBER(O412))),"Guest follow-up needs due date","OK"))))))))))</f>
        <v/>
      </c>
    </row>
    <row r="413">
      <c r="A413" s="21" t="n"/>
      <c r="B413" s="42" t="n"/>
      <c r="C413" s="23" t="n"/>
      <c r="D413" s="21" t="n"/>
      <c r="E413" s="21" t="n"/>
      <c r="F413" s="21" t="n"/>
      <c r="G413" s="21" t="n"/>
      <c r="H413" s="21" t="n"/>
      <c r="I413" s="21" t="n"/>
      <c r="J413" s="21" t="n"/>
      <c r="K413" s="24" t="n"/>
      <c r="L413" s="24" t="n"/>
      <c r="M413" s="21" t="n"/>
      <c r="N413" s="21" t="n"/>
      <c r="O413" s="42" t="n"/>
      <c r="P413" s="23" t="n"/>
      <c r="Q413" s="21" t="n"/>
      <c r="R413" s="21" t="n"/>
      <c r="S413" s="21" t="n"/>
      <c r="T413" s="43" t="n"/>
      <c r="U413" s="24" t="n"/>
      <c r="V413" s="42" t="n"/>
      <c r="W413" s="23" t="n"/>
      <c r="X413" s="26">
        <f>IF(A413="","",MAX(0,24*(IF(ISNUMBER(V413),V413+IF(ISNUMBER(W413),W413,0),NOW())-(IF(ISNUMBER(B413),B413,TODAY())+IF(ISNUMBER(C413),C413,0)))))</f>
        <v/>
      </c>
      <c r="Y413" s="27">
        <f>IF(A413="","",IF(Q413="Closed","Closed",IF(AND(ISNUMBER(O413),NOW()&gt;O413+IF(ISNUMBER(P413),P413,0)),"Overdue",IF(AND(NOT(ISNUMBER(O413)),X413&gt;'Lists and Settings'!$B$7),"Overdue","On Track"))))</f>
        <v/>
      </c>
      <c r="Z413" s="28">
        <f>IF(A413="","",IF(NOT(ISNUMBER(B413)),"Missing date opened",IF(D413="","Missing shift",IF(K413="","Missing description",IF(M413="","Missing assigned department",IF(AND(Q413="Closed",U413=""),"Closed without resolution",IF(AND(Q413="Closed",NOT(ISNUMBER(V413))),"Closed without close date",IF(AND(ISNUMBER(V413),ISNUMBER(B413),V413&lt;B413),"Close date before open date",IF(AND(S413="Yes",N413=""),"Handoff needs assignment",IF(AND(R413="Yes",Q413&lt;&gt;"Closed",NOT(ISNUMBER(O413))),"Guest follow-up needs due date","OK"))))))))))</f>
        <v/>
      </c>
    </row>
    <row r="414">
      <c r="A414" s="21" t="n"/>
      <c r="B414" s="42" t="n"/>
      <c r="C414" s="23" t="n"/>
      <c r="D414" s="21" t="n"/>
      <c r="E414" s="21" t="n"/>
      <c r="F414" s="21" t="n"/>
      <c r="G414" s="21" t="n"/>
      <c r="H414" s="21" t="n"/>
      <c r="I414" s="21" t="n"/>
      <c r="J414" s="21" t="n"/>
      <c r="K414" s="24" t="n"/>
      <c r="L414" s="24" t="n"/>
      <c r="M414" s="21" t="n"/>
      <c r="N414" s="21" t="n"/>
      <c r="O414" s="42" t="n"/>
      <c r="P414" s="23" t="n"/>
      <c r="Q414" s="21" t="n"/>
      <c r="R414" s="21" t="n"/>
      <c r="S414" s="21" t="n"/>
      <c r="T414" s="43" t="n"/>
      <c r="U414" s="24" t="n"/>
      <c r="V414" s="42" t="n"/>
      <c r="W414" s="23" t="n"/>
      <c r="X414" s="26">
        <f>IF(A414="","",MAX(0,24*(IF(ISNUMBER(V414),V414+IF(ISNUMBER(W414),W414,0),NOW())-(IF(ISNUMBER(B414),B414,TODAY())+IF(ISNUMBER(C414),C414,0)))))</f>
        <v/>
      </c>
      <c r="Y414" s="27">
        <f>IF(A414="","",IF(Q414="Closed","Closed",IF(AND(ISNUMBER(O414),NOW()&gt;O414+IF(ISNUMBER(P414),P414,0)),"Overdue",IF(AND(NOT(ISNUMBER(O414)),X414&gt;'Lists and Settings'!$B$7),"Overdue","On Track"))))</f>
        <v/>
      </c>
      <c r="Z414" s="28">
        <f>IF(A414="","",IF(NOT(ISNUMBER(B414)),"Missing date opened",IF(D414="","Missing shift",IF(K414="","Missing description",IF(M414="","Missing assigned department",IF(AND(Q414="Closed",U414=""),"Closed without resolution",IF(AND(Q414="Closed",NOT(ISNUMBER(V414))),"Closed without close date",IF(AND(ISNUMBER(V414),ISNUMBER(B414),V414&lt;B414),"Close date before open date",IF(AND(S414="Yes",N414=""),"Handoff needs assignment",IF(AND(R414="Yes",Q414&lt;&gt;"Closed",NOT(ISNUMBER(O414))),"Guest follow-up needs due date","OK"))))))))))</f>
        <v/>
      </c>
    </row>
    <row r="415">
      <c r="A415" s="21" t="n"/>
      <c r="B415" s="42" t="n"/>
      <c r="C415" s="23" t="n"/>
      <c r="D415" s="21" t="n"/>
      <c r="E415" s="21" t="n"/>
      <c r="F415" s="21" t="n"/>
      <c r="G415" s="21" t="n"/>
      <c r="H415" s="21" t="n"/>
      <c r="I415" s="21" t="n"/>
      <c r="J415" s="21" t="n"/>
      <c r="K415" s="24" t="n"/>
      <c r="L415" s="24" t="n"/>
      <c r="M415" s="21" t="n"/>
      <c r="N415" s="21" t="n"/>
      <c r="O415" s="42" t="n"/>
      <c r="P415" s="23" t="n"/>
      <c r="Q415" s="21" t="n"/>
      <c r="R415" s="21" t="n"/>
      <c r="S415" s="21" t="n"/>
      <c r="T415" s="43" t="n"/>
      <c r="U415" s="24" t="n"/>
      <c r="V415" s="42" t="n"/>
      <c r="W415" s="23" t="n"/>
      <c r="X415" s="26">
        <f>IF(A415="","",MAX(0,24*(IF(ISNUMBER(V415),V415+IF(ISNUMBER(W415),W415,0),NOW())-(IF(ISNUMBER(B415),B415,TODAY())+IF(ISNUMBER(C415),C415,0)))))</f>
        <v/>
      </c>
      <c r="Y415" s="27">
        <f>IF(A415="","",IF(Q415="Closed","Closed",IF(AND(ISNUMBER(O415),NOW()&gt;O415+IF(ISNUMBER(P415),P415,0)),"Overdue",IF(AND(NOT(ISNUMBER(O415)),X415&gt;'Lists and Settings'!$B$7),"Overdue","On Track"))))</f>
        <v/>
      </c>
      <c r="Z415" s="28">
        <f>IF(A415="","",IF(NOT(ISNUMBER(B415)),"Missing date opened",IF(D415="","Missing shift",IF(K415="","Missing description",IF(M415="","Missing assigned department",IF(AND(Q415="Closed",U415=""),"Closed without resolution",IF(AND(Q415="Closed",NOT(ISNUMBER(V415))),"Closed without close date",IF(AND(ISNUMBER(V415),ISNUMBER(B415),V415&lt;B415),"Close date before open date",IF(AND(S415="Yes",N415=""),"Handoff needs assignment",IF(AND(R415="Yes",Q415&lt;&gt;"Closed",NOT(ISNUMBER(O415))),"Guest follow-up needs due date","OK"))))))))))</f>
        <v/>
      </c>
    </row>
    <row r="416">
      <c r="A416" s="21" t="n"/>
      <c r="B416" s="42" t="n"/>
      <c r="C416" s="23" t="n"/>
      <c r="D416" s="21" t="n"/>
      <c r="E416" s="21" t="n"/>
      <c r="F416" s="21" t="n"/>
      <c r="G416" s="21" t="n"/>
      <c r="H416" s="21" t="n"/>
      <c r="I416" s="21" t="n"/>
      <c r="J416" s="21" t="n"/>
      <c r="K416" s="24" t="n"/>
      <c r="L416" s="24" t="n"/>
      <c r="M416" s="21" t="n"/>
      <c r="N416" s="21" t="n"/>
      <c r="O416" s="42" t="n"/>
      <c r="P416" s="23" t="n"/>
      <c r="Q416" s="21" t="n"/>
      <c r="R416" s="21" t="n"/>
      <c r="S416" s="21" t="n"/>
      <c r="T416" s="43" t="n"/>
      <c r="U416" s="24" t="n"/>
      <c r="V416" s="42" t="n"/>
      <c r="W416" s="23" t="n"/>
      <c r="X416" s="26">
        <f>IF(A416="","",MAX(0,24*(IF(ISNUMBER(V416),V416+IF(ISNUMBER(W416),W416,0),NOW())-(IF(ISNUMBER(B416),B416,TODAY())+IF(ISNUMBER(C416),C416,0)))))</f>
        <v/>
      </c>
      <c r="Y416" s="27">
        <f>IF(A416="","",IF(Q416="Closed","Closed",IF(AND(ISNUMBER(O416),NOW()&gt;O416+IF(ISNUMBER(P416),P416,0)),"Overdue",IF(AND(NOT(ISNUMBER(O416)),X416&gt;'Lists and Settings'!$B$7),"Overdue","On Track"))))</f>
        <v/>
      </c>
      <c r="Z416" s="28">
        <f>IF(A416="","",IF(NOT(ISNUMBER(B416)),"Missing date opened",IF(D416="","Missing shift",IF(K416="","Missing description",IF(M416="","Missing assigned department",IF(AND(Q416="Closed",U416=""),"Closed without resolution",IF(AND(Q416="Closed",NOT(ISNUMBER(V416))),"Closed without close date",IF(AND(ISNUMBER(V416),ISNUMBER(B416),V416&lt;B416),"Close date before open date",IF(AND(S416="Yes",N416=""),"Handoff needs assignment",IF(AND(R416="Yes",Q416&lt;&gt;"Closed",NOT(ISNUMBER(O416))),"Guest follow-up needs due date","OK"))))))))))</f>
        <v/>
      </c>
    </row>
    <row r="417">
      <c r="A417" s="21" t="n"/>
      <c r="B417" s="42" t="n"/>
      <c r="C417" s="23" t="n"/>
      <c r="D417" s="21" t="n"/>
      <c r="E417" s="21" t="n"/>
      <c r="F417" s="21" t="n"/>
      <c r="G417" s="21" t="n"/>
      <c r="H417" s="21" t="n"/>
      <c r="I417" s="21" t="n"/>
      <c r="J417" s="21" t="n"/>
      <c r="K417" s="24" t="n"/>
      <c r="L417" s="24" t="n"/>
      <c r="M417" s="21" t="n"/>
      <c r="N417" s="21" t="n"/>
      <c r="O417" s="42" t="n"/>
      <c r="P417" s="23" t="n"/>
      <c r="Q417" s="21" t="n"/>
      <c r="R417" s="21" t="n"/>
      <c r="S417" s="21" t="n"/>
      <c r="T417" s="43" t="n"/>
      <c r="U417" s="24" t="n"/>
      <c r="V417" s="42" t="n"/>
      <c r="W417" s="23" t="n"/>
      <c r="X417" s="26">
        <f>IF(A417="","",MAX(0,24*(IF(ISNUMBER(V417),V417+IF(ISNUMBER(W417),W417,0),NOW())-(IF(ISNUMBER(B417),B417,TODAY())+IF(ISNUMBER(C417),C417,0)))))</f>
        <v/>
      </c>
      <c r="Y417" s="27">
        <f>IF(A417="","",IF(Q417="Closed","Closed",IF(AND(ISNUMBER(O417),NOW()&gt;O417+IF(ISNUMBER(P417),P417,0)),"Overdue",IF(AND(NOT(ISNUMBER(O417)),X417&gt;'Lists and Settings'!$B$7),"Overdue","On Track"))))</f>
        <v/>
      </c>
      <c r="Z417" s="28">
        <f>IF(A417="","",IF(NOT(ISNUMBER(B417)),"Missing date opened",IF(D417="","Missing shift",IF(K417="","Missing description",IF(M417="","Missing assigned department",IF(AND(Q417="Closed",U417=""),"Closed without resolution",IF(AND(Q417="Closed",NOT(ISNUMBER(V417))),"Closed without close date",IF(AND(ISNUMBER(V417),ISNUMBER(B417),V417&lt;B417),"Close date before open date",IF(AND(S417="Yes",N417=""),"Handoff needs assignment",IF(AND(R417="Yes",Q417&lt;&gt;"Closed",NOT(ISNUMBER(O417))),"Guest follow-up needs due date","OK"))))))))))</f>
        <v/>
      </c>
    </row>
    <row r="418">
      <c r="A418" s="21" t="n"/>
      <c r="B418" s="42" t="n"/>
      <c r="C418" s="23" t="n"/>
      <c r="D418" s="21" t="n"/>
      <c r="E418" s="21" t="n"/>
      <c r="F418" s="21" t="n"/>
      <c r="G418" s="21" t="n"/>
      <c r="H418" s="21" t="n"/>
      <c r="I418" s="21" t="n"/>
      <c r="J418" s="21" t="n"/>
      <c r="K418" s="24" t="n"/>
      <c r="L418" s="24" t="n"/>
      <c r="M418" s="21" t="n"/>
      <c r="N418" s="21" t="n"/>
      <c r="O418" s="42" t="n"/>
      <c r="P418" s="23" t="n"/>
      <c r="Q418" s="21" t="n"/>
      <c r="R418" s="21" t="n"/>
      <c r="S418" s="21" t="n"/>
      <c r="T418" s="43" t="n"/>
      <c r="U418" s="24" t="n"/>
      <c r="V418" s="42" t="n"/>
      <c r="W418" s="23" t="n"/>
      <c r="X418" s="26">
        <f>IF(A418="","",MAX(0,24*(IF(ISNUMBER(V418),V418+IF(ISNUMBER(W418),W418,0),NOW())-(IF(ISNUMBER(B418),B418,TODAY())+IF(ISNUMBER(C418),C418,0)))))</f>
        <v/>
      </c>
      <c r="Y418" s="27">
        <f>IF(A418="","",IF(Q418="Closed","Closed",IF(AND(ISNUMBER(O418),NOW()&gt;O418+IF(ISNUMBER(P418),P418,0)),"Overdue",IF(AND(NOT(ISNUMBER(O418)),X418&gt;'Lists and Settings'!$B$7),"Overdue","On Track"))))</f>
        <v/>
      </c>
      <c r="Z418" s="28">
        <f>IF(A418="","",IF(NOT(ISNUMBER(B418)),"Missing date opened",IF(D418="","Missing shift",IF(K418="","Missing description",IF(M418="","Missing assigned department",IF(AND(Q418="Closed",U418=""),"Closed without resolution",IF(AND(Q418="Closed",NOT(ISNUMBER(V418))),"Closed without close date",IF(AND(ISNUMBER(V418),ISNUMBER(B418),V418&lt;B418),"Close date before open date",IF(AND(S418="Yes",N418=""),"Handoff needs assignment",IF(AND(R418="Yes",Q418&lt;&gt;"Closed",NOT(ISNUMBER(O418))),"Guest follow-up needs due date","OK"))))))))))</f>
        <v/>
      </c>
    </row>
    <row r="419">
      <c r="A419" s="21" t="n"/>
      <c r="B419" s="42" t="n"/>
      <c r="C419" s="23" t="n"/>
      <c r="D419" s="21" t="n"/>
      <c r="E419" s="21" t="n"/>
      <c r="F419" s="21" t="n"/>
      <c r="G419" s="21" t="n"/>
      <c r="H419" s="21" t="n"/>
      <c r="I419" s="21" t="n"/>
      <c r="J419" s="21" t="n"/>
      <c r="K419" s="24" t="n"/>
      <c r="L419" s="24" t="n"/>
      <c r="M419" s="21" t="n"/>
      <c r="N419" s="21" t="n"/>
      <c r="O419" s="42" t="n"/>
      <c r="P419" s="23" t="n"/>
      <c r="Q419" s="21" t="n"/>
      <c r="R419" s="21" t="n"/>
      <c r="S419" s="21" t="n"/>
      <c r="T419" s="43" t="n"/>
      <c r="U419" s="24" t="n"/>
      <c r="V419" s="42" t="n"/>
      <c r="W419" s="23" t="n"/>
      <c r="X419" s="26">
        <f>IF(A419="","",MAX(0,24*(IF(ISNUMBER(V419),V419+IF(ISNUMBER(W419),W419,0),NOW())-(IF(ISNUMBER(B419),B419,TODAY())+IF(ISNUMBER(C419),C419,0)))))</f>
        <v/>
      </c>
      <c r="Y419" s="27">
        <f>IF(A419="","",IF(Q419="Closed","Closed",IF(AND(ISNUMBER(O419),NOW()&gt;O419+IF(ISNUMBER(P419),P419,0)),"Overdue",IF(AND(NOT(ISNUMBER(O419)),X419&gt;'Lists and Settings'!$B$7),"Overdue","On Track"))))</f>
        <v/>
      </c>
      <c r="Z419" s="28">
        <f>IF(A419="","",IF(NOT(ISNUMBER(B419)),"Missing date opened",IF(D419="","Missing shift",IF(K419="","Missing description",IF(M419="","Missing assigned department",IF(AND(Q419="Closed",U419=""),"Closed without resolution",IF(AND(Q419="Closed",NOT(ISNUMBER(V419))),"Closed without close date",IF(AND(ISNUMBER(V419),ISNUMBER(B419),V419&lt;B419),"Close date before open date",IF(AND(S419="Yes",N419=""),"Handoff needs assignment",IF(AND(R419="Yes",Q419&lt;&gt;"Closed",NOT(ISNUMBER(O419))),"Guest follow-up needs due date","OK"))))))))))</f>
        <v/>
      </c>
    </row>
    <row r="420">
      <c r="A420" s="21" t="n"/>
      <c r="B420" s="42" t="n"/>
      <c r="C420" s="23" t="n"/>
      <c r="D420" s="21" t="n"/>
      <c r="E420" s="21" t="n"/>
      <c r="F420" s="21" t="n"/>
      <c r="G420" s="21" t="n"/>
      <c r="H420" s="21" t="n"/>
      <c r="I420" s="21" t="n"/>
      <c r="J420" s="21" t="n"/>
      <c r="K420" s="24" t="n"/>
      <c r="L420" s="24" t="n"/>
      <c r="M420" s="21" t="n"/>
      <c r="N420" s="21" t="n"/>
      <c r="O420" s="42" t="n"/>
      <c r="P420" s="23" t="n"/>
      <c r="Q420" s="21" t="n"/>
      <c r="R420" s="21" t="n"/>
      <c r="S420" s="21" t="n"/>
      <c r="T420" s="43" t="n"/>
      <c r="U420" s="24" t="n"/>
      <c r="V420" s="42" t="n"/>
      <c r="W420" s="23" t="n"/>
      <c r="X420" s="26">
        <f>IF(A420="","",MAX(0,24*(IF(ISNUMBER(V420),V420+IF(ISNUMBER(W420),W420,0),NOW())-(IF(ISNUMBER(B420),B420,TODAY())+IF(ISNUMBER(C420),C420,0)))))</f>
        <v/>
      </c>
      <c r="Y420" s="27">
        <f>IF(A420="","",IF(Q420="Closed","Closed",IF(AND(ISNUMBER(O420),NOW()&gt;O420+IF(ISNUMBER(P420),P420,0)),"Overdue",IF(AND(NOT(ISNUMBER(O420)),X420&gt;'Lists and Settings'!$B$7),"Overdue","On Track"))))</f>
        <v/>
      </c>
      <c r="Z420" s="28">
        <f>IF(A420="","",IF(NOT(ISNUMBER(B420)),"Missing date opened",IF(D420="","Missing shift",IF(K420="","Missing description",IF(M420="","Missing assigned department",IF(AND(Q420="Closed",U420=""),"Closed without resolution",IF(AND(Q420="Closed",NOT(ISNUMBER(V420))),"Closed without close date",IF(AND(ISNUMBER(V420),ISNUMBER(B420),V420&lt;B420),"Close date before open date",IF(AND(S420="Yes",N420=""),"Handoff needs assignment",IF(AND(R420="Yes",Q420&lt;&gt;"Closed",NOT(ISNUMBER(O420))),"Guest follow-up needs due date","OK"))))))))))</f>
        <v/>
      </c>
    </row>
    <row r="421">
      <c r="A421" s="21" t="n"/>
      <c r="B421" s="42" t="n"/>
      <c r="C421" s="23" t="n"/>
      <c r="D421" s="21" t="n"/>
      <c r="E421" s="21" t="n"/>
      <c r="F421" s="21" t="n"/>
      <c r="G421" s="21" t="n"/>
      <c r="H421" s="21" t="n"/>
      <c r="I421" s="21" t="n"/>
      <c r="J421" s="21" t="n"/>
      <c r="K421" s="24" t="n"/>
      <c r="L421" s="24" t="n"/>
      <c r="M421" s="21" t="n"/>
      <c r="N421" s="21" t="n"/>
      <c r="O421" s="42" t="n"/>
      <c r="P421" s="23" t="n"/>
      <c r="Q421" s="21" t="n"/>
      <c r="R421" s="21" t="n"/>
      <c r="S421" s="21" t="n"/>
      <c r="T421" s="43" t="n"/>
      <c r="U421" s="24" t="n"/>
      <c r="V421" s="42" t="n"/>
      <c r="W421" s="23" t="n"/>
      <c r="X421" s="26">
        <f>IF(A421="","",MAX(0,24*(IF(ISNUMBER(V421),V421+IF(ISNUMBER(W421),W421,0),NOW())-(IF(ISNUMBER(B421),B421,TODAY())+IF(ISNUMBER(C421),C421,0)))))</f>
        <v/>
      </c>
      <c r="Y421" s="27">
        <f>IF(A421="","",IF(Q421="Closed","Closed",IF(AND(ISNUMBER(O421),NOW()&gt;O421+IF(ISNUMBER(P421),P421,0)),"Overdue",IF(AND(NOT(ISNUMBER(O421)),X421&gt;'Lists and Settings'!$B$7),"Overdue","On Track"))))</f>
        <v/>
      </c>
      <c r="Z421" s="28">
        <f>IF(A421="","",IF(NOT(ISNUMBER(B421)),"Missing date opened",IF(D421="","Missing shift",IF(K421="","Missing description",IF(M421="","Missing assigned department",IF(AND(Q421="Closed",U421=""),"Closed without resolution",IF(AND(Q421="Closed",NOT(ISNUMBER(V421))),"Closed without close date",IF(AND(ISNUMBER(V421),ISNUMBER(B421),V421&lt;B421),"Close date before open date",IF(AND(S421="Yes",N421=""),"Handoff needs assignment",IF(AND(R421="Yes",Q421&lt;&gt;"Closed",NOT(ISNUMBER(O421))),"Guest follow-up needs due date","OK"))))))))))</f>
        <v/>
      </c>
    </row>
    <row r="422">
      <c r="A422" s="21" t="n"/>
      <c r="B422" s="42" t="n"/>
      <c r="C422" s="23" t="n"/>
      <c r="D422" s="21" t="n"/>
      <c r="E422" s="21" t="n"/>
      <c r="F422" s="21" t="n"/>
      <c r="G422" s="21" t="n"/>
      <c r="H422" s="21" t="n"/>
      <c r="I422" s="21" t="n"/>
      <c r="J422" s="21" t="n"/>
      <c r="K422" s="24" t="n"/>
      <c r="L422" s="24" t="n"/>
      <c r="M422" s="21" t="n"/>
      <c r="N422" s="21" t="n"/>
      <c r="O422" s="42" t="n"/>
      <c r="P422" s="23" t="n"/>
      <c r="Q422" s="21" t="n"/>
      <c r="R422" s="21" t="n"/>
      <c r="S422" s="21" t="n"/>
      <c r="T422" s="43" t="n"/>
      <c r="U422" s="24" t="n"/>
      <c r="V422" s="42" t="n"/>
      <c r="W422" s="23" t="n"/>
      <c r="X422" s="26">
        <f>IF(A422="","",MAX(0,24*(IF(ISNUMBER(V422),V422+IF(ISNUMBER(W422),W422,0),NOW())-(IF(ISNUMBER(B422),B422,TODAY())+IF(ISNUMBER(C422),C422,0)))))</f>
        <v/>
      </c>
      <c r="Y422" s="27">
        <f>IF(A422="","",IF(Q422="Closed","Closed",IF(AND(ISNUMBER(O422),NOW()&gt;O422+IF(ISNUMBER(P422),P422,0)),"Overdue",IF(AND(NOT(ISNUMBER(O422)),X422&gt;'Lists and Settings'!$B$7),"Overdue","On Track"))))</f>
        <v/>
      </c>
      <c r="Z422" s="28">
        <f>IF(A422="","",IF(NOT(ISNUMBER(B422)),"Missing date opened",IF(D422="","Missing shift",IF(K422="","Missing description",IF(M422="","Missing assigned department",IF(AND(Q422="Closed",U422=""),"Closed without resolution",IF(AND(Q422="Closed",NOT(ISNUMBER(V422))),"Closed without close date",IF(AND(ISNUMBER(V422),ISNUMBER(B422),V422&lt;B422),"Close date before open date",IF(AND(S422="Yes",N422=""),"Handoff needs assignment",IF(AND(R422="Yes",Q422&lt;&gt;"Closed",NOT(ISNUMBER(O422))),"Guest follow-up needs due date","OK"))))))))))</f>
        <v/>
      </c>
    </row>
    <row r="423">
      <c r="A423" s="21" t="n"/>
      <c r="B423" s="42" t="n"/>
      <c r="C423" s="23" t="n"/>
      <c r="D423" s="21" t="n"/>
      <c r="E423" s="21" t="n"/>
      <c r="F423" s="21" t="n"/>
      <c r="G423" s="21" t="n"/>
      <c r="H423" s="21" t="n"/>
      <c r="I423" s="21" t="n"/>
      <c r="J423" s="21" t="n"/>
      <c r="K423" s="24" t="n"/>
      <c r="L423" s="24" t="n"/>
      <c r="M423" s="21" t="n"/>
      <c r="N423" s="21" t="n"/>
      <c r="O423" s="42" t="n"/>
      <c r="P423" s="23" t="n"/>
      <c r="Q423" s="21" t="n"/>
      <c r="R423" s="21" t="n"/>
      <c r="S423" s="21" t="n"/>
      <c r="T423" s="43" t="n"/>
      <c r="U423" s="24" t="n"/>
      <c r="V423" s="42" t="n"/>
      <c r="W423" s="23" t="n"/>
      <c r="X423" s="26">
        <f>IF(A423="","",MAX(0,24*(IF(ISNUMBER(V423),V423+IF(ISNUMBER(W423),W423,0),NOW())-(IF(ISNUMBER(B423),B423,TODAY())+IF(ISNUMBER(C423),C423,0)))))</f>
        <v/>
      </c>
      <c r="Y423" s="27">
        <f>IF(A423="","",IF(Q423="Closed","Closed",IF(AND(ISNUMBER(O423),NOW()&gt;O423+IF(ISNUMBER(P423),P423,0)),"Overdue",IF(AND(NOT(ISNUMBER(O423)),X423&gt;'Lists and Settings'!$B$7),"Overdue","On Track"))))</f>
        <v/>
      </c>
      <c r="Z423" s="28">
        <f>IF(A423="","",IF(NOT(ISNUMBER(B423)),"Missing date opened",IF(D423="","Missing shift",IF(K423="","Missing description",IF(M423="","Missing assigned department",IF(AND(Q423="Closed",U423=""),"Closed without resolution",IF(AND(Q423="Closed",NOT(ISNUMBER(V423))),"Closed without close date",IF(AND(ISNUMBER(V423),ISNUMBER(B423),V423&lt;B423),"Close date before open date",IF(AND(S423="Yes",N423=""),"Handoff needs assignment",IF(AND(R423="Yes",Q423&lt;&gt;"Closed",NOT(ISNUMBER(O423))),"Guest follow-up needs due date","OK"))))))))))</f>
        <v/>
      </c>
    </row>
    <row r="424">
      <c r="A424" s="21" t="n"/>
      <c r="B424" s="42" t="n"/>
      <c r="C424" s="23" t="n"/>
      <c r="D424" s="21" t="n"/>
      <c r="E424" s="21" t="n"/>
      <c r="F424" s="21" t="n"/>
      <c r="G424" s="21" t="n"/>
      <c r="H424" s="21" t="n"/>
      <c r="I424" s="21" t="n"/>
      <c r="J424" s="21" t="n"/>
      <c r="K424" s="24" t="n"/>
      <c r="L424" s="24" t="n"/>
      <c r="M424" s="21" t="n"/>
      <c r="N424" s="21" t="n"/>
      <c r="O424" s="42" t="n"/>
      <c r="P424" s="23" t="n"/>
      <c r="Q424" s="21" t="n"/>
      <c r="R424" s="21" t="n"/>
      <c r="S424" s="21" t="n"/>
      <c r="T424" s="43" t="n"/>
      <c r="U424" s="24" t="n"/>
      <c r="V424" s="42" t="n"/>
      <c r="W424" s="23" t="n"/>
      <c r="X424" s="26">
        <f>IF(A424="","",MAX(0,24*(IF(ISNUMBER(V424),V424+IF(ISNUMBER(W424),W424,0),NOW())-(IF(ISNUMBER(B424),B424,TODAY())+IF(ISNUMBER(C424),C424,0)))))</f>
        <v/>
      </c>
      <c r="Y424" s="27">
        <f>IF(A424="","",IF(Q424="Closed","Closed",IF(AND(ISNUMBER(O424),NOW()&gt;O424+IF(ISNUMBER(P424),P424,0)),"Overdue",IF(AND(NOT(ISNUMBER(O424)),X424&gt;'Lists and Settings'!$B$7),"Overdue","On Track"))))</f>
        <v/>
      </c>
      <c r="Z424" s="28">
        <f>IF(A424="","",IF(NOT(ISNUMBER(B424)),"Missing date opened",IF(D424="","Missing shift",IF(K424="","Missing description",IF(M424="","Missing assigned department",IF(AND(Q424="Closed",U424=""),"Closed without resolution",IF(AND(Q424="Closed",NOT(ISNUMBER(V424))),"Closed without close date",IF(AND(ISNUMBER(V424),ISNUMBER(B424),V424&lt;B424),"Close date before open date",IF(AND(S424="Yes",N424=""),"Handoff needs assignment",IF(AND(R424="Yes",Q424&lt;&gt;"Closed",NOT(ISNUMBER(O424))),"Guest follow-up needs due date","OK"))))))))))</f>
        <v/>
      </c>
    </row>
    <row r="425">
      <c r="A425" s="21" t="n"/>
      <c r="B425" s="42" t="n"/>
      <c r="C425" s="23" t="n"/>
      <c r="D425" s="21" t="n"/>
      <c r="E425" s="21" t="n"/>
      <c r="F425" s="21" t="n"/>
      <c r="G425" s="21" t="n"/>
      <c r="H425" s="21" t="n"/>
      <c r="I425" s="21" t="n"/>
      <c r="J425" s="21" t="n"/>
      <c r="K425" s="24" t="n"/>
      <c r="L425" s="24" t="n"/>
      <c r="M425" s="21" t="n"/>
      <c r="N425" s="21" t="n"/>
      <c r="O425" s="42" t="n"/>
      <c r="P425" s="23" t="n"/>
      <c r="Q425" s="21" t="n"/>
      <c r="R425" s="21" t="n"/>
      <c r="S425" s="21" t="n"/>
      <c r="T425" s="43" t="n"/>
      <c r="U425" s="24" t="n"/>
      <c r="V425" s="42" t="n"/>
      <c r="W425" s="23" t="n"/>
      <c r="X425" s="26">
        <f>IF(A425="","",MAX(0,24*(IF(ISNUMBER(V425),V425+IF(ISNUMBER(W425),W425,0),NOW())-(IF(ISNUMBER(B425),B425,TODAY())+IF(ISNUMBER(C425),C425,0)))))</f>
        <v/>
      </c>
      <c r="Y425" s="27">
        <f>IF(A425="","",IF(Q425="Closed","Closed",IF(AND(ISNUMBER(O425),NOW()&gt;O425+IF(ISNUMBER(P425),P425,0)),"Overdue",IF(AND(NOT(ISNUMBER(O425)),X425&gt;'Lists and Settings'!$B$7),"Overdue","On Track"))))</f>
        <v/>
      </c>
      <c r="Z425" s="28">
        <f>IF(A425="","",IF(NOT(ISNUMBER(B425)),"Missing date opened",IF(D425="","Missing shift",IF(K425="","Missing description",IF(M425="","Missing assigned department",IF(AND(Q425="Closed",U425=""),"Closed without resolution",IF(AND(Q425="Closed",NOT(ISNUMBER(V425))),"Closed without close date",IF(AND(ISNUMBER(V425),ISNUMBER(B425),V425&lt;B425),"Close date before open date",IF(AND(S425="Yes",N425=""),"Handoff needs assignment",IF(AND(R425="Yes",Q425&lt;&gt;"Closed",NOT(ISNUMBER(O425))),"Guest follow-up needs due date","OK"))))))))))</f>
        <v/>
      </c>
    </row>
    <row r="426">
      <c r="A426" s="21" t="n"/>
      <c r="B426" s="42" t="n"/>
      <c r="C426" s="23" t="n"/>
      <c r="D426" s="21" t="n"/>
      <c r="E426" s="21" t="n"/>
      <c r="F426" s="21" t="n"/>
      <c r="G426" s="21" t="n"/>
      <c r="H426" s="21" t="n"/>
      <c r="I426" s="21" t="n"/>
      <c r="J426" s="21" t="n"/>
      <c r="K426" s="24" t="n"/>
      <c r="L426" s="24" t="n"/>
      <c r="M426" s="21" t="n"/>
      <c r="N426" s="21" t="n"/>
      <c r="O426" s="42" t="n"/>
      <c r="P426" s="23" t="n"/>
      <c r="Q426" s="21" t="n"/>
      <c r="R426" s="21" t="n"/>
      <c r="S426" s="21" t="n"/>
      <c r="T426" s="43" t="n"/>
      <c r="U426" s="24" t="n"/>
      <c r="V426" s="42" t="n"/>
      <c r="W426" s="23" t="n"/>
      <c r="X426" s="26">
        <f>IF(A426="","",MAX(0,24*(IF(ISNUMBER(V426),V426+IF(ISNUMBER(W426),W426,0),NOW())-(IF(ISNUMBER(B426),B426,TODAY())+IF(ISNUMBER(C426),C426,0)))))</f>
        <v/>
      </c>
      <c r="Y426" s="27">
        <f>IF(A426="","",IF(Q426="Closed","Closed",IF(AND(ISNUMBER(O426),NOW()&gt;O426+IF(ISNUMBER(P426),P426,0)),"Overdue",IF(AND(NOT(ISNUMBER(O426)),X426&gt;'Lists and Settings'!$B$7),"Overdue","On Track"))))</f>
        <v/>
      </c>
      <c r="Z426" s="28">
        <f>IF(A426="","",IF(NOT(ISNUMBER(B426)),"Missing date opened",IF(D426="","Missing shift",IF(K426="","Missing description",IF(M426="","Missing assigned department",IF(AND(Q426="Closed",U426=""),"Closed without resolution",IF(AND(Q426="Closed",NOT(ISNUMBER(V426))),"Closed without close date",IF(AND(ISNUMBER(V426),ISNUMBER(B426),V426&lt;B426),"Close date before open date",IF(AND(S426="Yes",N426=""),"Handoff needs assignment",IF(AND(R426="Yes",Q426&lt;&gt;"Closed",NOT(ISNUMBER(O426))),"Guest follow-up needs due date","OK"))))))))))</f>
        <v/>
      </c>
    </row>
    <row r="427">
      <c r="A427" s="21" t="n"/>
      <c r="B427" s="42" t="n"/>
      <c r="C427" s="23" t="n"/>
      <c r="D427" s="21" t="n"/>
      <c r="E427" s="21" t="n"/>
      <c r="F427" s="21" t="n"/>
      <c r="G427" s="21" t="n"/>
      <c r="H427" s="21" t="n"/>
      <c r="I427" s="21" t="n"/>
      <c r="J427" s="21" t="n"/>
      <c r="K427" s="24" t="n"/>
      <c r="L427" s="24" t="n"/>
      <c r="M427" s="21" t="n"/>
      <c r="N427" s="21" t="n"/>
      <c r="O427" s="42" t="n"/>
      <c r="P427" s="23" t="n"/>
      <c r="Q427" s="21" t="n"/>
      <c r="R427" s="21" t="n"/>
      <c r="S427" s="21" t="n"/>
      <c r="T427" s="43" t="n"/>
      <c r="U427" s="24" t="n"/>
      <c r="V427" s="42" t="n"/>
      <c r="W427" s="23" t="n"/>
      <c r="X427" s="26">
        <f>IF(A427="","",MAX(0,24*(IF(ISNUMBER(V427),V427+IF(ISNUMBER(W427),W427,0),NOW())-(IF(ISNUMBER(B427),B427,TODAY())+IF(ISNUMBER(C427),C427,0)))))</f>
        <v/>
      </c>
      <c r="Y427" s="27">
        <f>IF(A427="","",IF(Q427="Closed","Closed",IF(AND(ISNUMBER(O427),NOW()&gt;O427+IF(ISNUMBER(P427),P427,0)),"Overdue",IF(AND(NOT(ISNUMBER(O427)),X427&gt;'Lists and Settings'!$B$7),"Overdue","On Track"))))</f>
        <v/>
      </c>
      <c r="Z427" s="28">
        <f>IF(A427="","",IF(NOT(ISNUMBER(B427)),"Missing date opened",IF(D427="","Missing shift",IF(K427="","Missing description",IF(M427="","Missing assigned department",IF(AND(Q427="Closed",U427=""),"Closed without resolution",IF(AND(Q427="Closed",NOT(ISNUMBER(V427))),"Closed without close date",IF(AND(ISNUMBER(V427),ISNUMBER(B427),V427&lt;B427),"Close date before open date",IF(AND(S427="Yes",N427=""),"Handoff needs assignment",IF(AND(R427="Yes",Q427&lt;&gt;"Closed",NOT(ISNUMBER(O427))),"Guest follow-up needs due date","OK"))))))))))</f>
        <v/>
      </c>
    </row>
    <row r="428">
      <c r="A428" s="21" t="n"/>
      <c r="B428" s="42" t="n"/>
      <c r="C428" s="23" t="n"/>
      <c r="D428" s="21" t="n"/>
      <c r="E428" s="21" t="n"/>
      <c r="F428" s="21" t="n"/>
      <c r="G428" s="21" t="n"/>
      <c r="H428" s="21" t="n"/>
      <c r="I428" s="21" t="n"/>
      <c r="J428" s="21" t="n"/>
      <c r="K428" s="24" t="n"/>
      <c r="L428" s="24" t="n"/>
      <c r="M428" s="21" t="n"/>
      <c r="N428" s="21" t="n"/>
      <c r="O428" s="42" t="n"/>
      <c r="P428" s="23" t="n"/>
      <c r="Q428" s="21" t="n"/>
      <c r="R428" s="21" t="n"/>
      <c r="S428" s="21" t="n"/>
      <c r="T428" s="43" t="n"/>
      <c r="U428" s="24" t="n"/>
      <c r="V428" s="42" t="n"/>
      <c r="W428" s="23" t="n"/>
      <c r="X428" s="26">
        <f>IF(A428="","",MAX(0,24*(IF(ISNUMBER(V428),V428+IF(ISNUMBER(W428),W428,0),NOW())-(IF(ISNUMBER(B428),B428,TODAY())+IF(ISNUMBER(C428),C428,0)))))</f>
        <v/>
      </c>
      <c r="Y428" s="27">
        <f>IF(A428="","",IF(Q428="Closed","Closed",IF(AND(ISNUMBER(O428),NOW()&gt;O428+IF(ISNUMBER(P428),P428,0)),"Overdue",IF(AND(NOT(ISNUMBER(O428)),X428&gt;'Lists and Settings'!$B$7),"Overdue","On Track"))))</f>
        <v/>
      </c>
      <c r="Z428" s="28">
        <f>IF(A428="","",IF(NOT(ISNUMBER(B428)),"Missing date opened",IF(D428="","Missing shift",IF(K428="","Missing description",IF(M428="","Missing assigned department",IF(AND(Q428="Closed",U428=""),"Closed without resolution",IF(AND(Q428="Closed",NOT(ISNUMBER(V428))),"Closed without close date",IF(AND(ISNUMBER(V428),ISNUMBER(B428),V428&lt;B428),"Close date before open date",IF(AND(S428="Yes",N428=""),"Handoff needs assignment",IF(AND(R428="Yes",Q428&lt;&gt;"Closed",NOT(ISNUMBER(O428))),"Guest follow-up needs due date","OK"))))))))))</f>
        <v/>
      </c>
    </row>
    <row r="429">
      <c r="A429" s="21" t="n"/>
      <c r="B429" s="42" t="n"/>
      <c r="C429" s="23" t="n"/>
      <c r="D429" s="21" t="n"/>
      <c r="E429" s="21" t="n"/>
      <c r="F429" s="21" t="n"/>
      <c r="G429" s="21" t="n"/>
      <c r="H429" s="21" t="n"/>
      <c r="I429" s="21" t="n"/>
      <c r="J429" s="21" t="n"/>
      <c r="K429" s="24" t="n"/>
      <c r="L429" s="24" t="n"/>
      <c r="M429" s="21" t="n"/>
      <c r="N429" s="21" t="n"/>
      <c r="O429" s="42" t="n"/>
      <c r="P429" s="23" t="n"/>
      <c r="Q429" s="21" t="n"/>
      <c r="R429" s="21" t="n"/>
      <c r="S429" s="21" t="n"/>
      <c r="T429" s="43" t="n"/>
      <c r="U429" s="24" t="n"/>
      <c r="V429" s="42" t="n"/>
      <c r="W429" s="23" t="n"/>
      <c r="X429" s="26">
        <f>IF(A429="","",MAX(0,24*(IF(ISNUMBER(V429),V429+IF(ISNUMBER(W429),W429,0),NOW())-(IF(ISNUMBER(B429),B429,TODAY())+IF(ISNUMBER(C429),C429,0)))))</f>
        <v/>
      </c>
      <c r="Y429" s="27">
        <f>IF(A429="","",IF(Q429="Closed","Closed",IF(AND(ISNUMBER(O429),NOW()&gt;O429+IF(ISNUMBER(P429),P429,0)),"Overdue",IF(AND(NOT(ISNUMBER(O429)),X429&gt;'Lists and Settings'!$B$7),"Overdue","On Track"))))</f>
        <v/>
      </c>
      <c r="Z429" s="28">
        <f>IF(A429="","",IF(NOT(ISNUMBER(B429)),"Missing date opened",IF(D429="","Missing shift",IF(K429="","Missing description",IF(M429="","Missing assigned department",IF(AND(Q429="Closed",U429=""),"Closed without resolution",IF(AND(Q429="Closed",NOT(ISNUMBER(V429))),"Closed without close date",IF(AND(ISNUMBER(V429),ISNUMBER(B429),V429&lt;B429),"Close date before open date",IF(AND(S429="Yes",N429=""),"Handoff needs assignment",IF(AND(R429="Yes",Q429&lt;&gt;"Closed",NOT(ISNUMBER(O429))),"Guest follow-up needs due date","OK"))))))))))</f>
        <v/>
      </c>
    </row>
    <row r="430">
      <c r="A430" s="21" t="n"/>
      <c r="B430" s="42" t="n"/>
      <c r="C430" s="23" t="n"/>
      <c r="D430" s="21" t="n"/>
      <c r="E430" s="21" t="n"/>
      <c r="F430" s="21" t="n"/>
      <c r="G430" s="21" t="n"/>
      <c r="H430" s="21" t="n"/>
      <c r="I430" s="21" t="n"/>
      <c r="J430" s="21" t="n"/>
      <c r="K430" s="24" t="n"/>
      <c r="L430" s="24" t="n"/>
      <c r="M430" s="21" t="n"/>
      <c r="N430" s="21" t="n"/>
      <c r="O430" s="42" t="n"/>
      <c r="P430" s="23" t="n"/>
      <c r="Q430" s="21" t="n"/>
      <c r="R430" s="21" t="n"/>
      <c r="S430" s="21" t="n"/>
      <c r="T430" s="43" t="n"/>
      <c r="U430" s="24" t="n"/>
      <c r="V430" s="42" t="n"/>
      <c r="W430" s="23" t="n"/>
      <c r="X430" s="26">
        <f>IF(A430="","",MAX(0,24*(IF(ISNUMBER(V430),V430+IF(ISNUMBER(W430),W430,0),NOW())-(IF(ISNUMBER(B430),B430,TODAY())+IF(ISNUMBER(C430),C430,0)))))</f>
        <v/>
      </c>
      <c r="Y430" s="27">
        <f>IF(A430="","",IF(Q430="Closed","Closed",IF(AND(ISNUMBER(O430),NOW()&gt;O430+IF(ISNUMBER(P430),P430,0)),"Overdue",IF(AND(NOT(ISNUMBER(O430)),X430&gt;'Lists and Settings'!$B$7),"Overdue","On Track"))))</f>
        <v/>
      </c>
      <c r="Z430" s="28">
        <f>IF(A430="","",IF(NOT(ISNUMBER(B430)),"Missing date opened",IF(D430="","Missing shift",IF(K430="","Missing description",IF(M430="","Missing assigned department",IF(AND(Q430="Closed",U430=""),"Closed without resolution",IF(AND(Q430="Closed",NOT(ISNUMBER(V430))),"Closed without close date",IF(AND(ISNUMBER(V430),ISNUMBER(B430),V430&lt;B430),"Close date before open date",IF(AND(S430="Yes",N430=""),"Handoff needs assignment",IF(AND(R430="Yes",Q430&lt;&gt;"Closed",NOT(ISNUMBER(O430))),"Guest follow-up needs due date","OK"))))))))))</f>
        <v/>
      </c>
    </row>
    <row r="431">
      <c r="A431" s="21" t="n"/>
      <c r="B431" s="42" t="n"/>
      <c r="C431" s="23" t="n"/>
      <c r="D431" s="21" t="n"/>
      <c r="E431" s="21" t="n"/>
      <c r="F431" s="21" t="n"/>
      <c r="G431" s="21" t="n"/>
      <c r="H431" s="21" t="n"/>
      <c r="I431" s="21" t="n"/>
      <c r="J431" s="21" t="n"/>
      <c r="K431" s="24" t="n"/>
      <c r="L431" s="24" t="n"/>
      <c r="M431" s="21" t="n"/>
      <c r="N431" s="21" t="n"/>
      <c r="O431" s="42" t="n"/>
      <c r="P431" s="23" t="n"/>
      <c r="Q431" s="21" t="n"/>
      <c r="R431" s="21" t="n"/>
      <c r="S431" s="21" t="n"/>
      <c r="T431" s="43" t="n"/>
      <c r="U431" s="24" t="n"/>
      <c r="V431" s="42" t="n"/>
      <c r="W431" s="23" t="n"/>
      <c r="X431" s="26">
        <f>IF(A431="","",MAX(0,24*(IF(ISNUMBER(V431),V431+IF(ISNUMBER(W431),W431,0),NOW())-(IF(ISNUMBER(B431),B431,TODAY())+IF(ISNUMBER(C431),C431,0)))))</f>
        <v/>
      </c>
      <c r="Y431" s="27">
        <f>IF(A431="","",IF(Q431="Closed","Closed",IF(AND(ISNUMBER(O431),NOW()&gt;O431+IF(ISNUMBER(P431),P431,0)),"Overdue",IF(AND(NOT(ISNUMBER(O431)),X431&gt;'Lists and Settings'!$B$7),"Overdue","On Track"))))</f>
        <v/>
      </c>
      <c r="Z431" s="28">
        <f>IF(A431="","",IF(NOT(ISNUMBER(B431)),"Missing date opened",IF(D431="","Missing shift",IF(K431="","Missing description",IF(M431="","Missing assigned department",IF(AND(Q431="Closed",U431=""),"Closed without resolution",IF(AND(Q431="Closed",NOT(ISNUMBER(V431))),"Closed without close date",IF(AND(ISNUMBER(V431),ISNUMBER(B431),V431&lt;B431),"Close date before open date",IF(AND(S431="Yes",N431=""),"Handoff needs assignment",IF(AND(R431="Yes",Q431&lt;&gt;"Closed",NOT(ISNUMBER(O431))),"Guest follow-up needs due date","OK"))))))))))</f>
        <v/>
      </c>
    </row>
    <row r="432">
      <c r="A432" s="21" t="n"/>
      <c r="B432" s="42" t="n"/>
      <c r="C432" s="23" t="n"/>
      <c r="D432" s="21" t="n"/>
      <c r="E432" s="21" t="n"/>
      <c r="F432" s="21" t="n"/>
      <c r="G432" s="21" t="n"/>
      <c r="H432" s="21" t="n"/>
      <c r="I432" s="21" t="n"/>
      <c r="J432" s="21" t="n"/>
      <c r="K432" s="24" t="n"/>
      <c r="L432" s="24" t="n"/>
      <c r="M432" s="21" t="n"/>
      <c r="N432" s="21" t="n"/>
      <c r="O432" s="42" t="n"/>
      <c r="P432" s="23" t="n"/>
      <c r="Q432" s="21" t="n"/>
      <c r="R432" s="21" t="n"/>
      <c r="S432" s="21" t="n"/>
      <c r="T432" s="43" t="n"/>
      <c r="U432" s="24" t="n"/>
      <c r="V432" s="42" t="n"/>
      <c r="W432" s="23" t="n"/>
      <c r="X432" s="26">
        <f>IF(A432="","",MAX(0,24*(IF(ISNUMBER(V432),V432+IF(ISNUMBER(W432),W432,0),NOW())-(IF(ISNUMBER(B432),B432,TODAY())+IF(ISNUMBER(C432),C432,0)))))</f>
        <v/>
      </c>
      <c r="Y432" s="27">
        <f>IF(A432="","",IF(Q432="Closed","Closed",IF(AND(ISNUMBER(O432),NOW()&gt;O432+IF(ISNUMBER(P432),P432,0)),"Overdue",IF(AND(NOT(ISNUMBER(O432)),X432&gt;'Lists and Settings'!$B$7),"Overdue","On Track"))))</f>
        <v/>
      </c>
      <c r="Z432" s="28">
        <f>IF(A432="","",IF(NOT(ISNUMBER(B432)),"Missing date opened",IF(D432="","Missing shift",IF(K432="","Missing description",IF(M432="","Missing assigned department",IF(AND(Q432="Closed",U432=""),"Closed without resolution",IF(AND(Q432="Closed",NOT(ISNUMBER(V432))),"Closed without close date",IF(AND(ISNUMBER(V432),ISNUMBER(B432),V432&lt;B432),"Close date before open date",IF(AND(S432="Yes",N432=""),"Handoff needs assignment",IF(AND(R432="Yes",Q432&lt;&gt;"Closed",NOT(ISNUMBER(O432))),"Guest follow-up needs due date","OK"))))))))))</f>
        <v/>
      </c>
    </row>
    <row r="433">
      <c r="A433" s="21" t="n"/>
      <c r="B433" s="42" t="n"/>
      <c r="C433" s="23" t="n"/>
      <c r="D433" s="21" t="n"/>
      <c r="E433" s="21" t="n"/>
      <c r="F433" s="21" t="n"/>
      <c r="G433" s="21" t="n"/>
      <c r="H433" s="21" t="n"/>
      <c r="I433" s="21" t="n"/>
      <c r="J433" s="21" t="n"/>
      <c r="K433" s="24" t="n"/>
      <c r="L433" s="24" t="n"/>
      <c r="M433" s="21" t="n"/>
      <c r="N433" s="21" t="n"/>
      <c r="O433" s="42" t="n"/>
      <c r="P433" s="23" t="n"/>
      <c r="Q433" s="21" t="n"/>
      <c r="R433" s="21" t="n"/>
      <c r="S433" s="21" t="n"/>
      <c r="T433" s="43" t="n"/>
      <c r="U433" s="24" t="n"/>
      <c r="V433" s="42" t="n"/>
      <c r="W433" s="23" t="n"/>
      <c r="X433" s="26">
        <f>IF(A433="","",MAX(0,24*(IF(ISNUMBER(V433),V433+IF(ISNUMBER(W433),W433,0),NOW())-(IF(ISNUMBER(B433),B433,TODAY())+IF(ISNUMBER(C433),C433,0)))))</f>
        <v/>
      </c>
      <c r="Y433" s="27">
        <f>IF(A433="","",IF(Q433="Closed","Closed",IF(AND(ISNUMBER(O433),NOW()&gt;O433+IF(ISNUMBER(P433),P433,0)),"Overdue",IF(AND(NOT(ISNUMBER(O433)),X433&gt;'Lists and Settings'!$B$7),"Overdue","On Track"))))</f>
        <v/>
      </c>
      <c r="Z433" s="28">
        <f>IF(A433="","",IF(NOT(ISNUMBER(B433)),"Missing date opened",IF(D433="","Missing shift",IF(K433="","Missing description",IF(M433="","Missing assigned department",IF(AND(Q433="Closed",U433=""),"Closed without resolution",IF(AND(Q433="Closed",NOT(ISNUMBER(V433))),"Closed without close date",IF(AND(ISNUMBER(V433),ISNUMBER(B433),V433&lt;B433),"Close date before open date",IF(AND(S433="Yes",N433=""),"Handoff needs assignment",IF(AND(R433="Yes",Q433&lt;&gt;"Closed",NOT(ISNUMBER(O433))),"Guest follow-up needs due date","OK"))))))))))</f>
        <v/>
      </c>
    </row>
    <row r="434">
      <c r="A434" s="21" t="n"/>
      <c r="B434" s="42" t="n"/>
      <c r="C434" s="23" t="n"/>
      <c r="D434" s="21" t="n"/>
      <c r="E434" s="21" t="n"/>
      <c r="F434" s="21" t="n"/>
      <c r="G434" s="21" t="n"/>
      <c r="H434" s="21" t="n"/>
      <c r="I434" s="21" t="n"/>
      <c r="J434" s="21" t="n"/>
      <c r="K434" s="24" t="n"/>
      <c r="L434" s="24" t="n"/>
      <c r="M434" s="21" t="n"/>
      <c r="N434" s="21" t="n"/>
      <c r="O434" s="42" t="n"/>
      <c r="P434" s="23" t="n"/>
      <c r="Q434" s="21" t="n"/>
      <c r="R434" s="21" t="n"/>
      <c r="S434" s="21" t="n"/>
      <c r="T434" s="43" t="n"/>
      <c r="U434" s="24" t="n"/>
      <c r="V434" s="42" t="n"/>
      <c r="W434" s="23" t="n"/>
      <c r="X434" s="26">
        <f>IF(A434="","",MAX(0,24*(IF(ISNUMBER(V434),V434+IF(ISNUMBER(W434),W434,0),NOW())-(IF(ISNUMBER(B434),B434,TODAY())+IF(ISNUMBER(C434),C434,0)))))</f>
        <v/>
      </c>
      <c r="Y434" s="27">
        <f>IF(A434="","",IF(Q434="Closed","Closed",IF(AND(ISNUMBER(O434),NOW()&gt;O434+IF(ISNUMBER(P434),P434,0)),"Overdue",IF(AND(NOT(ISNUMBER(O434)),X434&gt;'Lists and Settings'!$B$7),"Overdue","On Track"))))</f>
        <v/>
      </c>
      <c r="Z434" s="28">
        <f>IF(A434="","",IF(NOT(ISNUMBER(B434)),"Missing date opened",IF(D434="","Missing shift",IF(K434="","Missing description",IF(M434="","Missing assigned department",IF(AND(Q434="Closed",U434=""),"Closed without resolution",IF(AND(Q434="Closed",NOT(ISNUMBER(V434))),"Closed without close date",IF(AND(ISNUMBER(V434),ISNUMBER(B434),V434&lt;B434),"Close date before open date",IF(AND(S434="Yes",N434=""),"Handoff needs assignment",IF(AND(R434="Yes",Q434&lt;&gt;"Closed",NOT(ISNUMBER(O434))),"Guest follow-up needs due date","OK"))))))))))</f>
        <v/>
      </c>
    </row>
    <row r="435">
      <c r="A435" s="21" t="n"/>
      <c r="B435" s="42" t="n"/>
      <c r="C435" s="23" t="n"/>
      <c r="D435" s="21" t="n"/>
      <c r="E435" s="21" t="n"/>
      <c r="F435" s="21" t="n"/>
      <c r="G435" s="21" t="n"/>
      <c r="H435" s="21" t="n"/>
      <c r="I435" s="21" t="n"/>
      <c r="J435" s="21" t="n"/>
      <c r="K435" s="24" t="n"/>
      <c r="L435" s="24" t="n"/>
      <c r="M435" s="21" t="n"/>
      <c r="N435" s="21" t="n"/>
      <c r="O435" s="42" t="n"/>
      <c r="P435" s="23" t="n"/>
      <c r="Q435" s="21" t="n"/>
      <c r="R435" s="21" t="n"/>
      <c r="S435" s="21" t="n"/>
      <c r="T435" s="43" t="n"/>
      <c r="U435" s="24" t="n"/>
      <c r="V435" s="42" t="n"/>
      <c r="W435" s="23" t="n"/>
      <c r="X435" s="26">
        <f>IF(A435="","",MAX(0,24*(IF(ISNUMBER(V435),V435+IF(ISNUMBER(W435),W435,0),NOW())-(IF(ISNUMBER(B435),B435,TODAY())+IF(ISNUMBER(C435),C435,0)))))</f>
        <v/>
      </c>
      <c r="Y435" s="27">
        <f>IF(A435="","",IF(Q435="Closed","Closed",IF(AND(ISNUMBER(O435),NOW()&gt;O435+IF(ISNUMBER(P435),P435,0)),"Overdue",IF(AND(NOT(ISNUMBER(O435)),X435&gt;'Lists and Settings'!$B$7),"Overdue","On Track"))))</f>
        <v/>
      </c>
      <c r="Z435" s="28">
        <f>IF(A435="","",IF(NOT(ISNUMBER(B435)),"Missing date opened",IF(D435="","Missing shift",IF(K435="","Missing description",IF(M435="","Missing assigned department",IF(AND(Q435="Closed",U435=""),"Closed without resolution",IF(AND(Q435="Closed",NOT(ISNUMBER(V435))),"Closed without close date",IF(AND(ISNUMBER(V435),ISNUMBER(B435),V435&lt;B435),"Close date before open date",IF(AND(S435="Yes",N435=""),"Handoff needs assignment",IF(AND(R435="Yes",Q435&lt;&gt;"Closed",NOT(ISNUMBER(O435))),"Guest follow-up needs due date","OK"))))))))))</f>
        <v/>
      </c>
    </row>
    <row r="436">
      <c r="A436" s="21" t="n"/>
      <c r="B436" s="42" t="n"/>
      <c r="C436" s="23" t="n"/>
      <c r="D436" s="21" t="n"/>
      <c r="E436" s="21" t="n"/>
      <c r="F436" s="21" t="n"/>
      <c r="G436" s="21" t="n"/>
      <c r="H436" s="21" t="n"/>
      <c r="I436" s="21" t="n"/>
      <c r="J436" s="21" t="n"/>
      <c r="K436" s="24" t="n"/>
      <c r="L436" s="24" t="n"/>
      <c r="M436" s="21" t="n"/>
      <c r="N436" s="21" t="n"/>
      <c r="O436" s="42" t="n"/>
      <c r="P436" s="23" t="n"/>
      <c r="Q436" s="21" t="n"/>
      <c r="R436" s="21" t="n"/>
      <c r="S436" s="21" t="n"/>
      <c r="T436" s="43" t="n"/>
      <c r="U436" s="24" t="n"/>
      <c r="V436" s="42" t="n"/>
      <c r="W436" s="23" t="n"/>
      <c r="X436" s="26">
        <f>IF(A436="","",MAX(0,24*(IF(ISNUMBER(V436),V436+IF(ISNUMBER(W436),W436,0),NOW())-(IF(ISNUMBER(B436),B436,TODAY())+IF(ISNUMBER(C436),C436,0)))))</f>
        <v/>
      </c>
      <c r="Y436" s="27">
        <f>IF(A436="","",IF(Q436="Closed","Closed",IF(AND(ISNUMBER(O436),NOW()&gt;O436+IF(ISNUMBER(P436),P436,0)),"Overdue",IF(AND(NOT(ISNUMBER(O436)),X436&gt;'Lists and Settings'!$B$7),"Overdue","On Track"))))</f>
        <v/>
      </c>
      <c r="Z436" s="28">
        <f>IF(A436="","",IF(NOT(ISNUMBER(B436)),"Missing date opened",IF(D436="","Missing shift",IF(K436="","Missing description",IF(M436="","Missing assigned department",IF(AND(Q436="Closed",U436=""),"Closed without resolution",IF(AND(Q436="Closed",NOT(ISNUMBER(V436))),"Closed without close date",IF(AND(ISNUMBER(V436),ISNUMBER(B436),V436&lt;B436),"Close date before open date",IF(AND(S436="Yes",N436=""),"Handoff needs assignment",IF(AND(R436="Yes",Q436&lt;&gt;"Closed",NOT(ISNUMBER(O436))),"Guest follow-up needs due date","OK"))))))))))</f>
        <v/>
      </c>
    </row>
    <row r="437">
      <c r="A437" s="21" t="n"/>
      <c r="B437" s="42" t="n"/>
      <c r="C437" s="23" t="n"/>
      <c r="D437" s="21" t="n"/>
      <c r="E437" s="21" t="n"/>
      <c r="F437" s="21" t="n"/>
      <c r="G437" s="21" t="n"/>
      <c r="H437" s="21" t="n"/>
      <c r="I437" s="21" t="n"/>
      <c r="J437" s="21" t="n"/>
      <c r="K437" s="24" t="n"/>
      <c r="L437" s="24" t="n"/>
      <c r="M437" s="21" t="n"/>
      <c r="N437" s="21" t="n"/>
      <c r="O437" s="42" t="n"/>
      <c r="P437" s="23" t="n"/>
      <c r="Q437" s="21" t="n"/>
      <c r="R437" s="21" t="n"/>
      <c r="S437" s="21" t="n"/>
      <c r="T437" s="43" t="n"/>
      <c r="U437" s="24" t="n"/>
      <c r="V437" s="42" t="n"/>
      <c r="W437" s="23" t="n"/>
      <c r="X437" s="26">
        <f>IF(A437="","",MAX(0,24*(IF(ISNUMBER(V437),V437+IF(ISNUMBER(W437),W437,0),NOW())-(IF(ISNUMBER(B437),B437,TODAY())+IF(ISNUMBER(C437),C437,0)))))</f>
        <v/>
      </c>
      <c r="Y437" s="27">
        <f>IF(A437="","",IF(Q437="Closed","Closed",IF(AND(ISNUMBER(O437),NOW()&gt;O437+IF(ISNUMBER(P437),P437,0)),"Overdue",IF(AND(NOT(ISNUMBER(O437)),X437&gt;'Lists and Settings'!$B$7),"Overdue","On Track"))))</f>
        <v/>
      </c>
      <c r="Z437" s="28">
        <f>IF(A437="","",IF(NOT(ISNUMBER(B437)),"Missing date opened",IF(D437="","Missing shift",IF(K437="","Missing description",IF(M437="","Missing assigned department",IF(AND(Q437="Closed",U437=""),"Closed without resolution",IF(AND(Q437="Closed",NOT(ISNUMBER(V437))),"Closed without close date",IF(AND(ISNUMBER(V437),ISNUMBER(B437),V437&lt;B437),"Close date before open date",IF(AND(S437="Yes",N437=""),"Handoff needs assignment",IF(AND(R437="Yes",Q437&lt;&gt;"Closed",NOT(ISNUMBER(O437))),"Guest follow-up needs due date","OK"))))))))))</f>
        <v/>
      </c>
    </row>
    <row r="438">
      <c r="A438" s="21" t="n"/>
      <c r="B438" s="42" t="n"/>
      <c r="C438" s="23" t="n"/>
      <c r="D438" s="21" t="n"/>
      <c r="E438" s="21" t="n"/>
      <c r="F438" s="21" t="n"/>
      <c r="G438" s="21" t="n"/>
      <c r="H438" s="21" t="n"/>
      <c r="I438" s="21" t="n"/>
      <c r="J438" s="21" t="n"/>
      <c r="K438" s="24" t="n"/>
      <c r="L438" s="24" t="n"/>
      <c r="M438" s="21" t="n"/>
      <c r="N438" s="21" t="n"/>
      <c r="O438" s="42" t="n"/>
      <c r="P438" s="23" t="n"/>
      <c r="Q438" s="21" t="n"/>
      <c r="R438" s="21" t="n"/>
      <c r="S438" s="21" t="n"/>
      <c r="T438" s="43" t="n"/>
      <c r="U438" s="24" t="n"/>
      <c r="V438" s="42" t="n"/>
      <c r="W438" s="23" t="n"/>
      <c r="X438" s="26">
        <f>IF(A438="","",MAX(0,24*(IF(ISNUMBER(V438),V438+IF(ISNUMBER(W438),W438,0),NOW())-(IF(ISNUMBER(B438),B438,TODAY())+IF(ISNUMBER(C438),C438,0)))))</f>
        <v/>
      </c>
      <c r="Y438" s="27">
        <f>IF(A438="","",IF(Q438="Closed","Closed",IF(AND(ISNUMBER(O438),NOW()&gt;O438+IF(ISNUMBER(P438),P438,0)),"Overdue",IF(AND(NOT(ISNUMBER(O438)),X438&gt;'Lists and Settings'!$B$7),"Overdue","On Track"))))</f>
        <v/>
      </c>
      <c r="Z438" s="28">
        <f>IF(A438="","",IF(NOT(ISNUMBER(B438)),"Missing date opened",IF(D438="","Missing shift",IF(K438="","Missing description",IF(M438="","Missing assigned department",IF(AND(Q438="Closed",U438=""),"Closed without resolution",IF(AND(Q438="Closed",NOT(ISNUMBER(V438))),"Closed without close date",IF(AND(ISNUMBER(V438),ISNUMBER(B438),V438&lt;B438),"Close date before open date",IF(AND(S438="Yes",N438=""),"Handoff needs assignment",IF(AND(R438="Yes",Q438&lt;&gt;"Closed",NOT(ISNUMBER(O438))),"Guest follow-up needs due date","OK"))))))))))</f>
        <v/>
      </c>
    </row>
    <row r="439">
      <c r="A439" s="21" t="n"/>
      <c r="B439" s="42" t="n"/>
      <c r="C439" s="23" t="n"/>
      <c r="D439" s="21" t="n"/>
      <c r="E439" s="21" t="n"/>
      <c r="F439" s="21" t="n"/>
      <c r="G439" s="21" t="n"/>
      <c r="H439" s="21" t="n"/>
      <c r="I439" s="21" t="n"/>
      <c r="J439" s="21" t="n"/>
      <c r="K439" s="24" t="n"/>
      <c r="L439" s="24" t="n"/>
      <c r="M439" s="21" t="n"/>
      <c r="N439" s="21" t="n"/>
      <c r="O439" s="42" t="n"/>
      <c r="P439" s="23" t="n"/>
      <c r="Q439" s="21" t="n"/>
      <c r="R439" s="21" t="n"/>
      <c r="S439" s="21" t="n"/>
      <c r="T439" s="43" t="n"/>
      <c r="U439" s="24" t="n"/>
      <c r="V439" s="42" t="n"/>
      <c r="W439" s="23" t="n"/>
      <c r="X439" s="26">
        <f>IF(A439="","",MAX(0,24*(IF(ISNUMBER(V439),V439+IF(ISNUMBER(W439),W439,0),NOW())-(IF(ISNUMBER(B439),B439,TODAY())+IF(ISNUMBER(C439),C439,0)))))</f>
        <v/>
      </c>
      <c r="Y439" s="27">
        <f>IF(A439="","",IF(Q439="Closed","Closed",IF(AND(ISNUMBER(O439),NOW()&gt;O439+IF(ISNUMBER(P439),P439,0)),"Overdue",IF(AND(NOT(ISNUMBER(O439)),X439&gt;'Lists and Settings'!$B$7),"Overdue","On Track"))))</f>
        <v/>
      </c>
      <c r="Z439" s="28">
        <f>IF(A439="","",IF(NOT(ISNUMBER(B439)),"Missing date opened",IF(D439="","Missing shift",IF(K439="","Missing description",IF(M439="","Missing assigned department",IF(AND(Q439="Closed",U439=""),"Closed without resolution",IF(AND(Q439="Closed",NOT(ISNUMBER(V439))),"Closed without close date",IF(AND(ISNUMBER(V439),ISNUMBER(B439),V439&lt;B439),"Close date before open date",IF(AND(S439="Yes",N439=""),"Handoff needs assignment",IF(AND(R439="Yes",Q439&lt;&gt;"Closed",NOT(ISNUMBER(O439))),"Guest follow-up needs due date","OK"))))))))))</f>
        <v/>
      </c>
    </row>
    <row r="440">
      <c r="A440" s="21" t="n"/>
      <c r="B440" s="42" t="n"/>
      <c r="C440" s="23" t="n"/>
      <c r="D440" s="21" t="n"/>
      <c r="E440" s="21" t="n"/>
      <c r="F440" s="21" t="n"/>
      <c r="G440" s="21" t="n"/>
      <c r="H440" s="21" t="n"/>
      <c r="I440" s="21" t="n"/>
      <c r="J440" s="21" t="n"/>
      <c r="K440" s="24" t="n"/>
      <c r="L440" s="24" t="n"/>
      <c r="M440" s="21" t="n"/>
      <c r="N440" s="21" t="n"/>
      <c r="O440" s="42" t="n"/>
      <c r="P440" s="23" t="n"/>
      <c r="Q440" s="21" t="n"/>
      <c r="R440" s="21" t="n"/>
      <c r="S440" s="21" t="n"/>
      <c r="T440" s="43" t="n"/>
      <c r="U440" s="24" t="n"/>
      <c r="V440" s="42" t="n"/>
      <c r="W440" s="23" t="n"/>
      <c r="X440" s="26">
        <f>IF(A440="","",MAX(0,24*(IF(ISNUMBER(V440),V440+IF(ISNUMBER(W440),W440,0),NOW())-(IF(ISNUMBER(B440),B440,TODAY())+IF(ISNUMBER(C440),C440,0)))))</f>
        <v/>
      </c>
      <c r="Y440" s="27">
        <f>IF(A440="","",IF(Q440="Closed","Closed",IF(AND(ISNUMBER(O440),NOW()&gt;O440+IF(ISNUMBER(P440),P440,0)),"Overdue",IF(AND(NOT(ISNUMBER(O440)),X440&gt;'Lists and Settings'!$B$7),"Overdue","On Track"))))</f>
        <v/>
      </c>
      <c r="Z440" s="28">
        <f>IF(A440="","",IF(NOT(ISNUMBER(B440)),"Missing date opened",IF(D440="","Missing shift",IF(K440="","Missing description",IF(M440="","Missing assigned department",IF(AND(Q440="Closed",U440=""),"Closed without resolution",IF(AND(Q440="Closed",NOT(ISNUMBER(V440))),"Closed without close date",IF(AND(ISNUMBER(V440),ISNUMBER(B440),V440&lt;B440),"Close date before open date",IF(AND(S440="Yes",N440=""),"Handoff needs assignment",IF(AND(R440="Yes",Q440&lt;&gt;"Closed",NOT(ISNUMBER(O440))),"Guest follow-up needs due date","OK"))))))))))</f>
        <v/>
      </c>
    </row>
    <row r="441">
      <c r="A441" s="21" t="n"/>
      <c r="B441" s="42" t="n"/>
      <c r="C441" s="23" t="n"/>
      <c r="D441" s="21" t="n"/>
      <c r="E441" s="21" t="n"/>
      <c r="F441" s="21" t="n"/>
      <c r="G441" s="21" t="n"/>
      <c r="H441" s="21" t="n"/>
      <c r="I441" s="21" t="n"/>
      <c r="J441" s="21" t="n"/>
      <c r="K441" s="24" t="n"/>
      <c r="L441" s="24" t="n"/>
      <c r="M441" s="21" t="n"/>
      <c r="N441" s="21" t="n"/>
      <c r="O441" s="42" t="n"/>
      <c r="P441" s="23" t="n"/>
      <c r="Q441" s="21" t="n"/>
      <c r="R441" s="21" t="n"/>
      <c r="S441" s="21" t="n"/>
      <c r="T441" s="43" t="n"/>
      <c r="U441" s="24" t="n"/>
      <c r="V441" s="42" t="n"/>
      <c r="W441" s="23" t="n"/>
      <c r="X441" s="26">
        <f>IF(A441="","",MAX(0,24*(IF(ISNUMBER(V441),V441+IF(ISNUMBER(W441),W441,0),NOW())-(IF(ISNUMBER(B441),B441,TODAY())+IF(ISNUMBER(C441),C441,0)))))</f>
        <v/>
      </c>
      <c r="Y441" s="27">
        <f>IF(A441="","",IF(Q441="Closed","Closed",IF(AND(ISNUMBER(O441),NOW()&gt;O441+IF(ISNUMBER(P441),P441,0)),"Overdue",IF(AND(NOT(ISNUMBER(O441)),X441&gt;'Lists and Settings'!$B$7),"Overdue","On Track"))))</f>
        <v/>
      </c>
      <c r="Z441" s="28">
        <f>IF(A441="","",IF(NOT(ISNUMBER(B441)),"Missing date opened",IF(D441="","Missing shift",IF(K441="","Missing description",IF(M441="","Missing assigned department",IF(AND(Q441="Closed",U441=""),"Closed without resolution",IF(AND(Q441="Closed",NOT(ISNUMBER(V441))),"Closed without close date",IF(AND(ISNUMBER(V441),ISNUMBER(B441),V441&lt;B441),"Close date before open date",IF(AND(S441="Yes",N441=""),"Handoff needs assignment",IF(AND(R441="Yes",Q441&lt;&gt;"Closed",NOT(ISNUMBER(O441))),"Guest follow-up needs due date","OK"))))))))))</f>
        <v/>
      </c>
    </row>
    <row r="442">
      <c r="A442" s="21" t="n"/>
      <c r="B442" s="42" t="n"/>
      <c r="C442" s="23" t="n"/>
      <c r="D442" s="21" t="n"/>
      <c r="E442" s="21" t="n"/>
      <c r="F442" s="21" t="n"/>
      <c r="G442" s="21" t="n"/>
      <c r="H442" s="21" t="n"/>
      <c r="I442" s="21" t="n"/>
      <c r="J442" s="21" t="n"/>
      <c r="K442" s="24" t="n"/>
      <c r="L442" s="24" t="n"/>
      <c r="M442" s="21" t="n"/>
      <c r="N442" s="21" t="n"/>
      <c r="O442" s="42" t="n"/>
      <c r="P442" s="23" t="n"/>
      <c r="Q442" s="21" t="n"/>
      <c r="R442" s="21" t="n"/>
      <c r="S442" s="21" t="n"/>
      <c r="T442" s="43" t="n"/>
      <c r="U442" s="24" t="n"/>
      <c r="V442" s="42" t="n"/>
      <c r="W442" s="23" t="n"/>
      <c r="X442" s="26">
        <f>IF(A442="","",MAX(0,24*(IF(ISNUMBER(V442),V442+IF(ISNUMBER(W442),W442,0),NOW())-(IF(ISNUMBER(B442),B442,TODAY())+IF(ISNUMBER(C442),C442,0)))))</f>
        <v/>
      </c>
      <c r="Y442" s="27">
        <f>IF(A442="","",IF(Q442="Closed","Closed",IF(AND(ISNUMBER(O442),NOW()&gt;O442+IF(ISNUMBER(P442),P442,0)),"Overdue",IF(AND(NOT(ISNUMBER(O442)),X442&gt;'Lists and Settings'!$B$7),"Overdue","On Track"))))</f>
        <v/>
      </c>
      <c r="Z442" s="28">
        <f>IF(A442="","",IF(NOT(ISNUMBER(B442)),"Missing date opened",IF(D442="","Missing shift",IF(K442="","Missing description",IF(M442="","Missing assigned department",IF(AND(Q442="Closed",U442=""),"Closed without resolution",IF(AND(Q442="Closed",NOT(ISNUMBER(V442))),"Closed without close date",IF(AND(ISNUMBER(V442),ISNUMBER(B442),V442&lt;B442),"Close date before open date",IF(AND(S442="Yes",N442=""),"Handoff needs assignment",IF(AND(R442="Yes",Q442&lt;&gt;"Closed",NOT(ISNUMBER(O442))),"Guest follow-up needs due date","OK"))))))))))</f>
        <v/>
      </c>
    </row>
    <row r="443">
      <c r="A443" s="21" t="n"/>
      <c r="B443" s="42" t="n"/>
      <c r="C443" s="23" t="n"/>
      <c r="D443" s="21" t="n"/>
      <c r="E443" s="21" t="n"/>
      <c r="F443" s="21" t="n"/>
      <c r="G443" s="21" t="n"/>
      <c r="H443" s="21" t="n"/>
      <c r="I443" s="21" t="n"/>
      <c r="J443" s="21" t="n"/>
      <c r="K443" s="24" t="n"/>
      <c r="L443" s="24" t="n"/>
      <c r="M443" s="21" t="n"/>
      <c r="N443" s="21" t="n"/>
      <c r="O443" s="42" t="n"/>
      <c r="P443" s="23" t="n"/>
      <c r="Q443" s="21" t="n"/>
      <c r="R443" s="21" t="n"/>
      <c r="S443" s="21" t="n"/>
      <c r="T443" s="43" t="n"/>
      <c r="U443" s="24" t="n"/>
      <c r="V443" s="42" t="n"/>
      <c r="W443" s="23" t="n"/>
      <c r="X443" s="26">
        <f>IF(A443="","",MAX(0,24*(IF(ISNUMBER(V443),V443+IF(ISNUMBER(W443),W443,0),NOW())-(IF(ISNUMBER(B443),B443,TODAY())+IF(ISNUMBER(C443),C443,0)))))</f>
        <v/>
      </c>
      <c r="Y443" s="27">
        <f>IF(A443="","",IF(Q443="Closed","Closed",IF(AND(ISNUMBER(O443),NOW()&gt;O443+IF(ISNUMBER(P443),P443,0)),"Overdue",IF(AND(NOT(ISNUMBER(O443)),X443&gt;'Lists and Settings'!$B$7),"Overdue","On Track"))))</f>
        <v/>
      </c>
      <c r="Z443" s="28">
        <f>IF(A443="","",IF(NOT(ISNUMBER(B443)),"Missing date opened",IF(D443="","Missing shift",IF(K443="","Missing description",IF(M443="","Missing assigned department",IF(AND(Q443="Closed",U443=""),"Closed without resolution",IF(AND(Q443="Closed",NOT(ISNUMBER(V443))),"Closed without close date",IF(AND(ISNUMBER(V443),ISNUMBER(B443),V443&lt;B443),"Close date before open date",IF(AND(S443="Yes",N443=""),"Handoff needs assignment",IF(AND(R443="Yes",Q443&lt;&gt;"Closed",NOT(ISNUMBER(O443))),"Guest follow-up needs due date","OK"))))))))))</f>
        <v/>
      </c>
    </row>
    <row r="444">
      <c r="A444" s="21" t="n"/>
      <c r="B444" s="42" t="n"/>
      <c r="C444" s="23" t="n"/>
      <c r="D444" s="21" t="n"/>
      <c r="E444" s="21" t="n"/>
      <c r="F444" s="21" t="n"/>
      <c r="G444" s="21" t="n"/>
      <c r="H444" s="21" t="n"/>
      <c r="I444" s="21" t="n"/>
      <c r="J444" s="21" t="n"/>
      <c r="K444" s="24" t="n"/>
      <c r="L444" s="24" t="n"/>
      <c r="M444" s="21" t="n"/>
      <c r="N444" s="21" t="n"/>
      <c r="O444" s="42" t="n"/>
      <c r="P444" s="23" t="n"/>
      <c r="Q444" s="21" t="n"/>
      <c r="R444" s="21" t="n"/>
      <c r="S444" s="21" t="n"/>
      <c r="T444" s="43" t="n"/>
      <c r="U444" s="24" t="n"/>
      <c r="V444" s="42" t="n"/>
      <c r="W444" s="23" t="n"/>
      <c r="X444" s="26">
        <f>IF(A444="","",MAX(0,24*(IF(ISNUMBER(V444),V444+IF(ISNUMBER(W444),W444,0),NOW())-(IF(ISNUMBER(B444),B444,TODAY())+IF(ISNUMBER(C444),C444,0)))))</f>
        <v/>
      </c>
      <c r="Y444" s="27">
        <f>IF(A444="","",IF(Q444="Closed","Closed",IF(AND(ISNUMBER(O444),NOW()&gt;O444+IF(ISNUMBER(P444),P444,0)),"Overdue",IF(AND(NOT(ISNUMBER(O444)),X444&gt;'Lists and Settings'!$B$7),"Overdue","On Track"))))</f>
        <v/>
      </c>
      <c r="Z444" s="28">
        <f>IF(A444="","",IF(NOT(ISNUMBER(B444)),"Missing date opened",IF(D444="","Missing shift",IF(K444="","Missing description",IF(M444="","Missing assigned department",IF(AND(Q444="Closed",U444=""),"Closed without resolution",IF(AND(Q444="Closed",NOT(ISNUMBER(V444))),"Closed without close date",IF(AND(ISNUMBER(V444),ISNUMBER(B444),V444&lt;B444),"Close date before open date",IF(AND(S444="Yes",N444=""),"Handoff needs assignment",IF(AND(R444="Yes",Q444&lt;&gt;"Closed",NOT(ISNUMBER(O444))),"Guest follow-up needs due date","OK"))))))))))</f>
        <v/>
      </c>
    </row>
    <row r="445">
      <c r="A445" s="21" t="n"/>
      <c r="B445" s="42" t="n"/>
      <c r="C445" s="23" t="n"/>
      <c r="D445" s="21" t="n"/>
      <c r="E445" s="21" t="n"/>
      <c r="F445" s="21" t="n"/>
      <c r="G445" s="21" t="n"/>
      <c r="H445" s="21" t="n"/>
      <c r="I445" s="21" t="n"/>
      <c r="J445" s="21" t="n"/>
      <c r="K445" s="24" t="n"/>
      <c r="L445" s="24" t="n"/>
      <c r="M445" s="21" t="n"/>
      <c r="N445" s="21" t="n"/>
      <c r="O445" s="42" t="n"/>
      <c r="P445" s="23" t="n"/>
      <c r="Q445" s="21" t="n"/>
      <c r="R445" s="21" t="n"/>
      <c r="S445" s="21" t="n"/>
      <c r="T445" s="43" t="n"/>
      <c r="U445" s="24" t="n"/>
      <c r="V445" s="42" t="n"/>
      <c r="W445" s="23" t="n"/>
      <c r="X445" s="26">
        <f>IF(A445="","",MAX(0,24*(IF(ISNUMBER(V445),V445+IF(ISNUMBER(W445),W445,0),NOW())-(IF(ISNUMBER(B445),B445,TODAY())+IF(ISNUMBER(C445),C445,0)))))</f>
        <v/>
      </c>
      <c r="Y445" s="27">
        <f>IF(A445="","",IF(Q445="Closed","Closed",IF(AND(ISNUMBER(O445),NOW()&gt;O445+IF(ISNUMBER(P445),P445,0)),"Overdue",IF(AND(NOT(ISNUMBER(O445)),X445&gt;'Lists and Settings'!$B$7),"Overdue","On Track"))))</f>
        <v/>
      </c>
      <c r="Z445" s="28">
        <f>IF(A445="","",IF(NOT(ISNUMBER(B445)),"Missing date opened",IF(D445="","Missing shift",IF(K445="","Missing description",IF(M445="","Missing assigned department",IF(AND(Q445="Closed",U445=""),"Closed without resolution",IF(AND(Q445="Closed",NOT(ISNUMBER(V445))),"Closed without close date",IF(AND(ISNUMBER(V445),ISNUMBER(B445),V445&lt;B445),"Close date before open date",IF(AND(S445="Yes",N445=""),"Handoff needs assignment",IF(AND(R445="Yes",Q445&lt;&gt;"Closed",NOT(ISNUMBER(O445))),"Guest follow-up needs due date","OK"))))))))))</f>
        <v/>
      </c>
    </row>
    <row r="446">
      <c r="A446" s="21" t="n"/>
      <c r="B446" s="42" t="n"/>
      <c r="C446" s="23" t="n"/>
      <c r="D446" s="21" t="n"/>
      <c r="E446" s="21" t="n"/>
      <c r="F446" s="21" t="n"/>
      <c r="G446" s="21" t="n"/>
      <c r="H446" s="21" t="n"/>
      <c r="I446" s="21" t="n"/>
      <c r="J446" s="21" t="n"/>
      <c r="K446" s="24" t="n"/>
      <c r="L446" s="24" t="n"/>
      <c r="M446" s="21" t="n"/>
      <c r="N446" s="21" t="n"/>
      <c r="O446" s="42" t="n"/>
      <c r="P446" s="23" t="n"/>
      <c r="Q446" s="21" t="n"/>
      <c r="R446" s="21" t="n"/>
      <c r="S446" s="21" t="n"/>
      <c r="T446" s="43" t="n"/>
      <c r="U446" s="24" t="n"/>
      <c r="V446" s="42" t="n"/>
      <c r="W446" s="23" t="n"/>
      <c r="X446" s="26">
        <f>IF(A446="","",MAX(0,24*(IF(ISNUMBER(V446),V446+IF(ISNUMBER(W446),W446,0),NOW())-(IF(ISNUMBER(B446),B446,TODAY())+IF(ISNUMBER(C446),C446,0)))))</f>
        <v/>
      </c>
      <c r="Y446" s="27">
        <f>IF(A446="","",IF(Q446="Closed","Closed",IF(AND(ISNUMBER(O446),NOW()&gt;O446+IF(ISNUMBER(P446),P446,0)),"Overdue",IF(AND(NOT(ISNUMBER(O446)),X446&gt;'Lists and Settings'!$B$7),"Overdue","On Track"))))</f>
        <v/>
      </c>
      <c r="Z446" s="28">
        <f>IF(A446="","",IF(NOT(ISNUMBER(B446)),"Missing date opened",IF(D446="","Missing shift",IF(K446="","Missing description",IF(M446="","Missing assigned department",IF(AND(Q446="Closed",U446=""),"Closed without resolution",IF(AND(Q446="Closed",NOT(ISNUMBER(V446))),"Closed without close date",IF(AND(ISNUMBER(V446),ISNUMBER(B446),V446&lt;B446),"Close date before open date",IF(AND(S446="Yes",N446=""),"Handoff needs assignment",IF(AND(R446="Yes",Q446&lt;&gt;"Closed",NOT(ISNUMBER(O446))),"Guest follow-up needs due date","OK"))))))))))</f>
        <v/>
      </c>
    </row>
    <row r="447">
      <c r="A447" s="21" t="n"/>
      <c r="B447" s="42" t="n"/>
      <c r="C447" s="23" t="n"/>
      <c r="D447" s="21" t="n"/>
      <c r="E447" s="21" t="n"/>
      <c r="F447" s="21" t="n"/>
      <c r="G447" s="21" t="n"/>
      <c r="H447" s="21" t="n"/>
      <c r="I447" s="21" t="n"/>
      <c r="J447" s="21" t="n"/>
      <c r="K447" s="24" t="n"/>
      <c r="L447" s="24" t="n"/>
      <c r="M447" s="21" t="n"/>
      <c r="N447" s="21" t="n"/>
      <c r="O447" s="42" t="n"/>
      <c r="P447" s="23" t="n"/>
      <c r="Q447" s="21" t="n"/>
      <c r="R447" s="21" t="n"/>
      <c r="S447" s="21" t="n"/>
      <c r="T447" s="43" t="n"/>
      <c r="U447" s="24" t="n"/>
      <c r="V447" s="42" t="n"/>
      <c r="W447" s="23" t="n"/>
      <c r="X447" s="26">
        <f>IF(A447="","",MAX(0,24*(IF(ISNUMBER(V447),V447+IF(ISNUMBER(W447),W447,0),NOW())-(IF(ISNUMBER(B447),B447,TODAY())+IF(ISNUMBER(C447),C447,0)))))</f>
        <v/>
      </c>
      <c r="Y447" s="27">
        <f>IF(A447="","",IF(Q447="Closed","Closed",IF(AND(ISNUMBER(O447),NOW()&gt;O447+IF(ISNUMBER(P447),P447,0)),"Overdue",IF(AND(NOT(ISNUMBER(O447)),X447&gt;'Lists and Settings'!$B$7),"Overdue","On Track"))))</f>
        <v/>
      </c>
      <c r="Z447" s="28">
        <f>IF(A447="","",IF(NOT(ISNUMBER(B447)),"Missing date opened",IF(D447="","Missing shift",IF(K447="","Missing description",IF(M447="","Missing assigned department",IF(AND(Q447="Closed",U447=""),"Closed without resolution",IF(AND(Q447="Closed",NOT(ISNUMBER(V447))),"Closed without close date",IF(AND(ISNUMBER(V447),ISNUMBER(B447),V447&lt;B447),"Close date before open date",IF(AND(S447="Yes",N447=""),"Handoff needs assignment",IF(AND(R447="Yes",Q447&lt;&gt;"Closed",NOT(ISNUMBER(O447))),"Guest follow-up needs due date","OK"))))))))))</f>
        <v/>
      </c>
    </row>
    <row r="448">
      <c r="A448" s="21" t="n"/>
      <c r="B448" s="42" t="n"/>
      <c r="C448" s="23" t="n"/>
      <c r="D448" s="21" t="n"/>
      <c r="E448" s="21" t="n"/>
      <c r="F448" s="21" t="n"/>
      <c r="G448" s="21" t="n"/>
      <c r="H448" s="21" t="n"/>
      <c r="I448" s="21" t="n"/>
      <c r="J448" s="21" t="n"/>
      <c r="K448" s="24" t="n"/>
      <c r="L448" s="24" t="n"/>
      <c r="M448" s="21" t="n"/>
      <c r="N448" s="21" t="n"/>
      <c r="O448" s="42" t="n"/>
      <c r="P448" s="23" t="n"/>
      <c r="Q448" s="21" t="n"/>
      <c r="R448" s="21" t="n"/>
      <c r="S448" s="21" t="n"/>
      <c r="T448" s="43" t="n"/>
      <c r="U448" s="24" t="n"/>
      <c r="V448" s="42" t="n"/>
      <c r="W448" s="23" t="n"/>
      <c r="X448" s="26">
        <f>IF(A448="","",MAX(0,24*(IF(ISNUMBER(V448),V448+IF(ISNUMBER(W448),W448,0),NOW())-(IF(ISNUMBER(B448),B448,TODAY())+IF(ISNUMBER(C448),C448,0)))))</f>
        <v/>
      </c>
      <c r="Y448" s="27">
        <f>IF(A448="","",IF(Q448="Closed","Closed",IF(AND(ISNUMBER(O448),NOW()&gt;O448+IF(ISNUMBER(P448),P448,0)),"Overdue",IF(AND(NOT(ISNUMBER(O448)),X448&gt;'Lists and Settings'!$B$7),"Overdue","On Track"))))</f>
        <v/>
      </c>
      <c r="Z448" s="28">
        <f>IF(A448="","",IF(NOT(ISNUMBER(B448)),"Missing date opened",IF(D448="","Missing shift",IF(K448="","Missing description",IF(M448="","Missing assigned department",IF(AND(Q448="Closed",U448=""),"Closed without resolution",IF(AND(Q448="Closed",NOT(ISNUMBER(V448))),"Closed without close date",IF(AND(ISNUMBER(V448),ISNUMBER(B448),V448&lt;B448),"Close date before open date",IF(AND(S448="Yes",N448=""),"Handoff needs assignment",IF(AND(R448="Yes",Q448&lt;&gt;"Closed",NOT(ISNUMBER(O448))),"Guest follow-up needs due date","OK"))))))))))</f>
        <v/>
      </c>
    </row>
    <row r="449">
      <c r="A449" s="21" t="n"/>
      <c r="B449" s="42" t="n"/>
      <c r="C449" s="23" t="n"/>
      <c r="D449" s="21" t="n"/>
      <c r="E449" s="21" t="n"/>
      <c r="F449" s="21" t="n"/>
      <c r="G449" s="21" t="n"/>
      <c r="H449" s="21" t="n"/>
      <c r="I449" s="21" t="n"/>
      <c r="J449" s="21" t="n"/>
      <c r="K449" s="24" t="n"/>
      <c r="L449" s="24" t="n"/>
      <c r="M449" s="21" t="n"/>
      <c r="N449" s="21" t="n"/>
      <c r="O449" s="42" t="n"/>
      <c r="P449" s="23" t="n"/>
      <c r="Q449" s="21" t="n"/>
      <c r="R449" s="21" t="n"/>
      <c r="S449" s="21" t="n"/>
      <c r="T449" s="43" t="n"/>
      <c r="U449" s="24" t="n"/>
      <c r="V449" s="42" t="n"/>
      <c r="W449" s="23" t="n"/>
      <c r="X449" s="26">
        <f>IF(A449="","",MAX(0,24*(IF(ISNUMBER(V449),V449+IF(ISNUMBER(W449),W449,0),NOW())-(IF(ISNUMBER(B449),B449,TODAY())+IF(ISNUMBER(C449),C449,0)))))</f>
        <v/>
      </c>
      <c r="Y449" s="27">
        <f>IF(A449="","",IF(Q449="Closed","Closed",IF(AND(ISNUMBER(O449),NOW()&gt;O449+IF(ISNUMBER(P449),P449,0)),"Overdue",IF(AND(NOT(ISNUMBER(O449)),X449&gt;'Lists and Settings'!$B$7),"Overdue","On Track"))))</f>
        <v/>
      </c>
      <c r="Z449" s="28">
        <f>IF(A449="","",IF(NOT(ISNUMBER(B449)),"Missing date opened",IF(D449="","Missing shift",IF(K449="","Missing description",IF(M449="","Missing assigned department",IF(AND(Q449="Closed",U449=""),"Closed without resolution",IF(AND(Q449="Closed",NOT(ISNUMBER(V449))),"Closed without close date",IF(AND(ISNUMBER(V449),ISNUMBER(B449),V449&lt;B449),"Close date before open date",IF(AND(S449="Yes",N449=""),"Handoff needs assignment",IF(AND(R449="Yes",Q449&lt;&gt;"Closed",NOT(ISNUMBER(O449))),"Guest follow-up needs due date","OK"))))))))))</f>
        <v/>
      </c>
    </row>
    <row r="450">
      <c r="A450" s="21" t="n"/>
      <c r="B450" s="42" t="n"/>
      <c r="C450" s="23" t="n"/>
      <c r="D450" s="21" t="n"/>
      <c r="E450" s="21" t="n"/>
      <c r="F450" s="21" t="n"/>
      <c r="G450" s="21" t="n"/>
      <c r="H450" s="21" t="n"/>
      <c r="I450" s="21" t="n"/>
      <c r="J450" s="21" t="n"/>
      <c r="K450" s="24" t="n"/>
      <c r="L450" s="24" t="n"/>
      <c r="M450" s="21" t="n"/>
      <c r="N450" s="21" t="n"/>
      <c r="O450" s="42" t="n"/>
      <c r="P450" s="23" t="n"/>
      <c r="Q450" s="21" t="n"/>
      <c r="R450" s="21" t="n"/>
      <c r="S450" s="21" t="n"/>
      <c r="T450" s="43" t="n"/>
      <c r="U450" s="24" t="n"/>
      <c r="V450" s="42" t="n"/>
      <c r="W450" s="23" t="n"/>
      <c r="X450" s="26">
        <f>IF(A450="","",MAX(0,24*(IF(ISNUMBER(V450),V450+IF(ISNUMBER(W450),W450,0),NOW())-(IF(ISNUMBER(B450),B450,TODAY())+IF(ISNUMBER(C450),C450,0)))))</f>
        <v/>
      </c>
      <c r="Y450" s="27">
        <f>IF(A450="","",IF(Q450="Closed","Closed",IF(AND(ISNUMBER(O450),NOW()&gt;O450+IF(ISNUMBER(P450),P450,0)),"Overdue",IF(AND(NOT(ISNUMBER(O450)),X450&gt;'Lists and Settings'!$B$7),"Overdue","On Track"))))</f>
        <v/>
      </c>
      <c r="Z450" s="28">
        <f>IF(A450="","",IF(NOT(ISNUMBER(B450)),"Missing date opened",IF(D450="","Missing shift",IF(K450="","Missing description",IF(M450="","Missing assigned department",IF(AND(Q450="Closed",U450=""),"Closed without resolution",IF(AND(Q450="Closed",NOT(ISNUMBER(V450))),"Closed without close date",IF(AND(ISNUMBER(V450),ISNUMBER(B450),V450&lt;B450),"Close date before open date",IF(AND(S450="Yes",N450=""),"Handoff needs assignment",IF(AND(R450="Yes",Q450&lt;&gt;"Closed",NOT(ISNUMBER(O450))),"Guest follow-up needs due date","OK"))))))))))</f>
        <v/>
      </c>
    </row>
    <row r="451">
      <c r="A451" s="21" t="n"/>
      <c r="B451" s="42" t="n"/>
      <c r="C451" s="23" t="n"/>
      <c r="D451" s="21" t="n"/>
      <c r="E451" s="21" t="n"/>
      <c r="F451" s="21" t="n"/>
      <c r="G451" s="21" t="n"/>
      <c r="H451" s="21" t="n"/>
      <c r="I451" s="21" t="n"/>
      <c r="J451" s="21" t="n"/>
      <c r="K451" s="24" t="n"/>
      <c r="L451" s="24" t="n"/>
      <c r="M451" s="21" t="n"/>
      <c r="N451" s="21" t="n"/>
      <c r="O451" s="42" t="n"/>
      <c r="P451" s="23" t="n"/>
      <c r="Q451" s="21" t="n"/>
      <c r="R451" s="21" t="n"/>
      <c r="S451" s="21" t="n"/>
      <c r="T451" s="43" t="n"/>
      <c r="U451" s="24" t="n"/>
      <c r="V451" s="42" t="n"/>
      <c r="W451" s="23" t="n"/>
      <c r="X451" s="26">
        <f>IF(A451="","",MAX(0,24*(IF(ISNUMBER(V451),V451+IF(ISNUMBER(W451),W451,0),NOW())-(IF(ISNUMBER(B451),B451,TODAY())+IF(ISNUMBER(C451),C451,0)))))</f>
        <v/>
      </c>
      <c r="Y451" s="27">
        <f>IF(A451="","",IF(Q451="Closed","Closed",IF(AND(ISNUMBER(O451),NOW()&gt;O451+IF(ISNUMBER(P451),P451,0)),"Overdue",IF(AND(NOT(ISNUMBER(O451)),X451&gt;'Lists and Settings'!$B$7),"Overdue","On Track"))))</f>
        <v/>
      </c>
      <c r="Z451" s="28">
        <f>IF(A451="","",IF(NOT(ISNUMBER(B451)),"Missing date opened",IF(D451="","Missing shift",IF(K451="","Missing description",IF(M451="","Missing assigned department",IF(AND(Q451="Closed",U451=""),"Closed without resolution",IF(AND(Q451="Closed",NOT(ISNUMBER(V451))),"Closed without close date",IF(AND(ISNUMBER(V451),ISNUMBER(B451),V451&lt;B451),"Close date before open date",IF(AND(S451="Yes",N451=""),"Handoff needs assignment",IF(AND(R451="Yes",Q451&lt;&gt;"Closed",NOT(ISNUMBER(O451))),"Guest follow-up needs due date","OK"))))))))))</f>
        <v/>
      </c>
    </row>
    <row r="452">
      <c r="A452" s="21" t="n"/>
      <c r="B452" s="42" t="n"/>
      <c r="C452" s="23" t="n"/>
      <c r="D452" s="21" t="n"/>
      <c r="E452" s="21" t="n"/>
      <c r="F452" s="21" t="n"/>
      <c r="G452" s="21" t="n"/>
      <c r="H452" s="21" t="n"/>
      <c r="I452" s="21" t="n"/>
      <c r="J452" s="21" t="n"/>
      <c r="K452" s="24" t="n"/>
      <c r="L452" s="24" t="n"/>
      <c r="M452" s="21" t="n"/>
      <c r="N452" s="21" t="n"/>
      <c r="O452" s="42" t="n"/>
      <c r="P452" s="23" t="n"/>
      <c r="Q452" s="21" t="n"/>
      <c r="R452" s="21" t="n"/>
      <c r="S452" s="21" t="n"/>
      <c r="T452" s="43" t="n"/>
      <c r="U452" s="24" t="n"/>
      <c r="V452" s="42" t="n"/>
      <c r="W452" s="23" t="n"/>
      <c r="X452" s="26">
        <f>IF(A452="","",MAX(0,24*(IF(ISNUMBER(V452),V452+IF(ISNUMBER(W452),W452,0),NOW())-(IF(ISNUMBER(B452),B452,TODAY())+IF(ISNUMBER(C452),C452,0)))))</f>
        <v/>
      </c>
      <c r="Y452" s="27">
        <f>IF(A452="","",IF(Q452="Closed","Closed",IF(AND(ISNUMBER(O452),NOW()&gt;O452+IF(ISNUMBER(P452),P452,0)),"Overdue",IF(AND(NOT(ISNUMBER(O452)),X452&gt;'Lists and Settings'!$B$7),"Overdue","On Track"))))</f>
        <v/>
      </c>
      <c r="Z452" s="28">
        <f>IF(A452="","",IF(NOT(ISNUMBER(B452)),"Missing date opened",IF(D452="","Missing shift",IF(K452="","Missing description",IF(M452="","Missing assigned department",IF(AND(Q452="Closed",U452=""),"Closed without resolution",IF(AND(Q452="Closed",NOT(ISNUMBER(V452))),"Closed without close date",IF(AND(ISNUMBER(V452),ISNUMBER(B452),V452&lt;B452),"Close date before open date",IF(AND(S452="Yes",N452=""),"Handoff needs assignment",IF(AND(R452="Yes",Q452&lt;&gt;"Closed",NOT(ISNUMBER(O452))),"Guest follow-up needs due date","OK"))))))))))</f>
        <v/>
      </c>
    </row>
    <row r="453">
      <c r="A453" s="21" t="n"/>
      <c r="B453" s="42" t="n"/>
      <c r="C453" s="23" t="n"/>
      <c r="D453" s="21" t="n"/>
      <c r="E453" s="21" t="n"/>
      <c r="F453" s="21" t="n"/>
      <c r="G453" s="21" t="n"/>
      <c r="H453" s="21" t="n"/>
      <c r="I453" s="21" t="n"/>
      <c r="J453" s="21" t="n"/>
      <c r="K453" s="24" t="n"/>
      <c r="L453" s="24" t="n"/>
      <c r="M453" s="21" t="n"/>
      <c r="N453" s="21" t="n"/>
      <c r="O453" s="42" t="n"/>
      <c r="P453" s="23" t="n"/>
      <c r="Q453" s="21" t="n"/>
      <c r="R453" s="21" t="n"/>
      <c r="S453" s="21" t="n"/>
      <c r="T453" s="43" t="n"/>
      <c r="U453" s="24" t="n"/>
      <c r="V453" s="42" t="n"/>
      <c r="W453" s="23" t="n"/>
      <c r="X453" s="26">
        <f>IF(A453="","",MAX(0,24*(IF(ISNUMBER(V453),V453+IF(ISNUMBER(W453),W453,0),NOW())-(IF(ISNUMBER(B453),B453,TODAY())+IF(ISNUMBER(C453),C453,0)))))</f>
        <v/>
      </c>
      <c r="Y453" s="27">
        <f>IF(A453="","",IF(Q453="Closed","Closed",IF(AND(ISNUMBER(O453),NOW()&gt;O453+IF(ISNUMBER(P453),P453,0)),"Overdue",IF(AND(NOT(ISNUMBER(O453)),X453&gt;'Lists and Settings'!$B$7),"Overdue","On Track"))))</f>
        <v/>
      </c>
      <c r="Z453" s="28">
        <f>IF(A453="","",IF(NOT(ISNUMBER(B453)),"Missing date opened",IF(D453="","Missing shift",IF(K453="","Missing description",IF(M453="","Missing assigned department",IF(AND(Q453="Closed",U453=""),"Closed without resolution",IF(AND(Q453="Closed",NOT(ISNUMBER(V453))),"Closed without close date",IF(AND(ISNUMBER(V453),ISNUMBER(B453),V453&lt;B453),"Close date before open date",IF(AND(S453="Yes",N453=""),"Handoff needs assignment",IF(AND(R453="Yes",Q453&lt;&gt;"Closed",NOT(ISNUMBER(O453))),"Guest follow-up needs due date","OK"))))))))))</f>
        <v/>
      </c>
    </row>
    <row r="454">
      <c r="A454" s="21" t="n"/>
      <c r="B454" s="42" t="n"/>
      <c r="C454" s="23" t="n"/>
      <c r="D454" s="21" t="n"/>
      <c r="E454" s="21" t="n"/>
      <c r="F454" s="21" t="n"/>
      <c r="G454" s="21" t="n"/>
      <c r="H454" s="21" t="n"/>
      <c r="I454" s="21" t="n"/>
      <c r="J454" s="21" t="n"/>
      <c r="K454" s="24" t="n"/>
      <c r="L454" s="24" t="n"/>
      <c r="M454" s="21" t="n"/>
      <c r="N454" s="21" t="n"/>
      <c r="O454" s="42" t="n"/>
      <c r="P454" s="23" t="n"/>
      <c r="Q454" s="21" t="n"/>
      <c r="R454" s="21" t="n"/>
      <c r="S454" s="21" t="n"/>
      <c r="T454" s="43" t="n"/>
      <c r="U454" s="24" t="n"/>
      <c r="V454" s="42" t="n"/>
      <c r="W454" s="23" t="n"/>
      <c r="X454" s="26">
        <f>IF(A454="","",MAX(0,24*(IF(ISNUMBER(V454),V454+IF(ISNUMBER(W454),W454,0),NOW())-(IF(ISNUMBER(B454),B454,TODAY())+IF(ISNUMBER(C454),C454,0)))))</f>
        <v/>
      </c>
      <c r="Y454" s="27">
        <f>IF(A454="","",IF(Q454="Closed","Closed",IF(AND(ISNUMBER(O454),NOW()&gt;O454+IF(ISNUMBER(P454),P454,0)),"Overdue",IF(AND(NOT(ISNUMBER(O454)),X454&gt;'Lists and Settings'!$B$7),"Overdue","On Track"))))</f>
        <v/>
      </c>
      <c r="Z454" s="28">
        <f>IF(A454="","",IF(NOT(ISNUMBER(B454)),"Missing date opened",IF(D454="","Missing shift",IF(K454="","Missing description",IF(M454="","Missing assigned department",IF(AND(Q454="Closed",U454=""),"Closed without resolution",IF(AND(Q454="Closed",NOT(ISNUMBER(V454))),"Closed without close date",IF(AND(ISNUMBER(V454),ISNUMBER(B454),V454&lt;B454),"Close date before open date",IF(AND(S454="Yes",N454=""),"Handoff needs assignment",IF(AND(R454="Yes",Q454&lt;&gt;"Closed",NOT(ISNUMBER(O454))),"Guest follow-up needs due date","OK"))))))))))</f>
        <v/>
      </c>
    </row>
    <row r="455">
      <c r="A455" s="21" t="n"/>
      <c r="B455" s="42" t="n"/>
      <c r="C455" s="23" t="n"/>
      <c r="D455" s="21" t="n"/>
      <c r="E455" s="21" t="n"/>
      <c r="F455" s="21" t="n"/>
      <c r="G455" s="21" t="n"/>
      <c r="H455" s="21" t="n"/>
      <c r="I455" s="21" t="n"/>
      <c r="J455" s="21" t="n"/>
      <c r="K455" s="24" t="n"/>
      <c r="L455" s="24" t="n"/>
      <c r="M455" s="21" t="n"/>
      <c r="N455" s="21" t="n"/>
      <c r="O455" s="42" t="n"/>
      <c r="P455" s="23" t="n"/>
      <c r="Q455" s="21" t="n"/>
      <c r="R455" s="21" t="n"/>
      <c r="S455" s="21" t="n"/>
      <c r="T455" s="43" t="n"/>
      <c r="U455" s="24" t="n"/>
      <c r="V455" s="42" t="n"/>
      <c r="W455" s="23" t="n"/>
      <c r="X455" s="26">
        <f>IF(A455="","",MAX(0,24*(IF(ISNUMBER(V455),V455+IF(ISNUMBER(W455),W455,0),NOW())-(IF(ISNUMBER(B455),B455,TODAY())+IF(ISNUMBER(C455),C455,0)))))</f>
        <v/>
      </c>
      <c r="Y455" s="27">
        <f>IF(A455="","",IF(Q455="Closed","Closed",IF(AND(ISNUMBER(O455),NOW()&gt;O455+IF(ISNUMBER(P455),P455,0)),"Overdue",IF(AND(NOT(ISNUMBER(O455)),X455&gt;'Lists and Settings'!$B$7),"Overdue","On Track"))))</f>
        <v/>
      </c>
      <c r="Z455" s="28">
        <f>IF(A455="","",IF(NOT(ISNUMBER(B455)),"Missing date opened",IF(D455="","Missing shift",IF(K455="","Missing description",IF(M455="","Missing assigned department",IF(AND(Q455="Closed",U455=""),"Closed without resolution",IF(AND(Q455="Closed",NOT(ISNUMBER(V455))),"Closed without close date",IF(AND(ISNUMBER(V455),ISNUMBER(B455),V455&lt;B455),"Close date before open date",IF(AND(S455="Yes",N455=""),"Handoff needs assignment",IF(AND(R455="Yes",Q455&lt;&gt;"Closed",NOT(ISNUMBER(O455))),"Guest follow-up needs due date","OK"))))))))))</f>
        <v/>
      </c>
    </row>
    <row r="456">
      <c r="A456" s="21" t="n"/>
      <c r="B456" s="42" t="n"/>
      <c r="C456" s="23" t="n"/>
      <c r="D456" s="21" t="n"/>
      <c r="E456" s="21" t="n"/>
      <c r="F456" s="21" t="n"/>
      <c r="G456" s="21" t="n"/>
      <c r="H456" s="21" t="n"/>
      <c r="I456" s="21" t="n"/>
      <c r="J456" s="21" t="n"/>
      <c r="K456" s="24" t="n"/>
      <c r="L456" s="24" t="n"/>
      <c r="M456" s="21" t="n"/>
      <c r="N456" s="21" t="n"/>
      <c r="O456" s="42" t="n"/>
      <c r="P456" s="23" t="n"/>
      <c r="Q456" s="21" t="n"/>
      <c r="R456" s="21" t="n"/>
      <c r="S456" s="21" t="n"/>
      <c r="T456" s="43" t="n"/>
      <c r="U456" s="24" t="n"/>
      <c r="V456" s="42" t="n"/>
      <c r="W456" s="23" t="n"/>
      <c r="X456" s="26">
        <f>IF(A456="","",MAX(0,24*(IF(ISNUMBER(V456),V456+IF(ISNUMBER(W456),W456,0),NOW())-(IF(ISNUMBER(B456),B456,TODAY())+IF(ISNUMBER(C456),C456,0)))))</f>
        <v/>
      </c>
      <c r="Y456" s="27">
        <f>IF(A456="","",IF(Q456="Closed","Closed",IF(AND(ISNUMBER(O456),NOW()&gt;O456+IF(ISNUMBER(P456),P456,0)),"Overdue",IF(AND(NOT(ISNUMBER(O456)),X456&gt;'Lists and Settings'!$B$7),"Overdue","On Track"))))</f>
        <v/>
      </c>
      <c r="Z456" s="28">
        <f>IF(A456="","",IF(NOT(ISNUMBER(B456)),"Missing date opened",IF(D456="","Missing shift",IF(K456="","Missing description",IF(M456="","Missing assigned department",IF(AND(Q456="Closed",U456=""),"Closed without resolution",IF(AND(Q456="Closed",NOT(ISNUMBER(V456))),"Closed without close date",IF(AND(ISNUMBER(V456),ISNUMBER(B456),V456&lt;B456),"Close date before open date",IF(AND(S456="Yes",N456=""),"Handoff needs assignment",IF(AND(R456="Yes",Q456&lt;&gt;"Closed",NOT(ISNUMBER(O456))),"Guest follow-up needs due date","OK"))))))))))</f>
        <v/>
      </c>
    </row>
    <row r="457">
      <c r="A457" s="21" t="n"/>
      <c r="B457" s="42" t="n"/>
      <c r="C457" s="23" t="n"/>
      <c r="D457" s="21" t="n"/>
      <c r="E457" s="21" t="n"/>
      <c r="F457" s="21" t="n"/>
      <c r="G457" s="21" t="n"/>
      <c r="H457" s="21" t="n"/>
      <c r="I457" s="21" t="n"/>
      <c r="J457" s="21" t="n"/>
      <c r="K457" s="24" t="n"/>
      <c r="L457" s="24" t="n"/>
      <c r="M457" s="21" t="n"/>
      <c r="N457" s="21" t="n"/>
      <c r="O457" s="42" t="n"/>
      <c r="P457" s="23" t="n"/>
      <c r="Q457" s="21" t="n"/>
      <c r="R457" s="21" t="n"/>
      <c r="S457" s="21" t="n"/>
      <c r="T457" s="43" t="n"/>
      <c r="U457" s="24" t="n"/>
      <c r="V457" s="42" t="n"/>
      <c r="W457" s="23" t="n"/>
      <c r="X457" s="26">
        <f>IF(A457="","",MAX(0,24*(IF(ISNUMBER(V457),V457+IF(ISNUMBER(W457),W457,0),NOW())-(IF(ISNUMBER(B457),B457,TODAY())+IF(ISNUMBER(C457),C457,0)))))</f>
        <v/>
      </c>
      <c r="Y457" s="27">
        <f>IF(A457="","",IF(Q457="Closed","Closed",IF(AND(ISNUMBER(O457),NOW()&gt;O457+IF(ISNUMBER(P457),P457,0)),"Overdue",IF(AND(NOT(ISNUMBER(O457)),X457&gt;'Lists and Settings'!$B$7),"Overdue","On Track"))))</f>
        <v/>
      </c>
      <c r="Z457" s="28">
        <f>IF(A457="","",IF(NOT(ISNUMBER(B457)),"Missing date opened",IF(D457="","Missing shift",IF(K457="","Missing description",IF(M457="","Missing assigned department",IF(AND(Q457="Closed",U457=""),"Closed without resolution",IF(AND(Q457="Closed",NOT(ISNUMBER(V457))),"Closed without close date",IF(AND(ISNUMBER(V457),ISNUMBER(B457),V457&lt;B457),"Close date before open date",IF(AND(S457="Yes",N457=""),"Handoff needs assignment",IF(AND(R457="Yes",Q457&lt;&gt;"Closed",NOT(ISNUMBER(O457))),"Guest follow-up needs due date","OK"))))))))))</f>
        <v/>
      </c>
    </row>
    <row r="458">
      <c r="A458" s="21" t="n"/>
      <c r="B458" s="42" t="n"/>
      <c r="C458" s="23" t="n"/>
      <c r="D458" s="21" t="n"/>
      <c r="E458" s="21" t="n"/>
      <c r="F458" s="21" t="n"/>
      <c r="G458" s="21" t="n"/>
      <c r="H458" s="21" t="n"/>
      <c r="I458" s="21" t="n"/>
      <c r="J458" s="21" t="n"/>
      <c r="K458" s="24" t="n"/>
      <c r="L458" s="24" t="n"/>
      <c r="M458" s="21" t="n"/>
      <c r="N458" s="21" t="n"/>
      <c r="O458" s="42" t="n"/>
      <c r="P458" s="23" t="n"/>
      <c r="Q458" s="21" t="n"/>
      <c r="R458" s="21" t="n"/>
      <c r="S458" s="21" t="n"/>
      <c r="T458" s="43" t="n"/>
      <c r="U458" s="24" t="n"/>
      <c r="V458" s="42" t="n"/>
      <c r="W458" s="23" t="n"/>
      <c r="X458" s="26">
        <f>IF(A458="","",MAX(0,24*(IF(ISNUMBER(V458),V458+IF(ISNUMBER(W458),W458,0),NOW())-(IF(ISNUMBER(B458),B458,TODAY())+IF(ISNUMBER(C458),C458,0)))))</f>
        <v/>
      </c>
      <c r="Y458" s="27">
        <f>IF(A458="","",IF(Q458="Closed","Closed",IF(AND(ISNUMBER(O458),NOW()&gt;O458+IF(ISNUMBER(P458),P458,0)),"Overdue",IF(AND(NOT(ISNUMBER(O458)),X458&gt;'Lists and Settings'!$B$7),"Overdue","On Track"))))</f>
        <v/>
      </c>
      <c r="Z458" s="28">
        <f>IF(A458="","",IF(NOT(ISNUMBER(B458)),"Missing date opened",IF(D458="","Missing shift",IF(K458="","Missing description",IF(M458="","Missing assigned department",IF(AND(Q458="Closed",U458=""),"Closed without resolution",IF(AND(Q458="Closed",NOT(ISNUMBER(V458))),"Closed without close date",IF(AND(ISNUMBER(V458),ISNUMBER(B458),V458&lt;B458),"Close date before open date",IF(AND(S458="Yes",N458=""),"Handoff needs assignment",IF(AND(R458="Yes",Q458&lt;&gt;"Closed",NOT(ISNUMBER(O458))),"Guest follow-up needs due date","OK"))))))))))</f>
        <v/>
      </c>
    </row>
    <row r="459">
      <c r="A459" s="21" t="n"/>
      <c r="B459" s="42" t="n"/>
      <c r="C459" s="23" t="n"/>
      <c r="D459" s="21" t="n"/>
      <c r="E459" s="21" t="n"/>
      <c r="F459" s="21" t="n"/>
      <c r="G459" s="21" t="n"/>
      <c r="H459" s="21" t="n"/>
      <c r="I459" s="21" t="n"/>
      <c r="J459" s="21" t="n"/>
      <c r="K459" s="24" t="n"/>
      <c r="L459" s="24" t="n"/>
      <c r="M459" s="21" t="n"/>
      <c r="N459" s="21" t="n"/>
      <c r="O459" s="42" t="n"/>
      <c r="P459" s="23" t="n"/>
      <c r="Q459" s="21" t="n"/>
      <c r="R459" s="21" t="n"/>
      <c r="S459" s="21" t="n"/>
      <c r="T459" s="43" t="n"/>
      <c r="U459" s="24" t="n"/>
      <c r="V459" s="42" t="n"/>
      <c r="W459" s="23" t="n"/>
      <c r="X459" s="26">
        <f>IF(A459="","",MAX(0,24*(IF(ISNUMBER(V459),V459+IF(ISNUMBER(W459),W459,0),NOW())-(IF(ISNUMBER(B459),B459,TODAY())+IF(ISNUMBER(C459),C459,0)))))</f>
        <v/>
      </c>
      <c r="Y459" s="27">
        <f>IF(A459="","",IF(Q459="Closed","Closed",IF(AND(ISNUMBER(O459),NOW()&gt;O459+IF(ISNUMBER(P459),P459,0)),"Overdue",IF(AND(NOT(ISNUMBER(O459)),X459&gt;'Lists and Settings'!$B$7),"Overdue","On Track"))))</f>
        <v/>
      </c>
      <c r="Z459" s="28">
        <f>IF(A459="","",IF(NOT(ISNUMBER(B459)),"Missing date opened",IF(D459="","Missing shift",IF(K459="","Missing description",IF(M459="","Missing assigned department",IF(AND(Q459="Closed",U459=""),"Closed without resolution",IF(AND(Q459="Closed",NOT(ISNUMBER(V459))),"Closed without close date",IF(AND(ISNUMBER(V459),ISNUMBER(B459),V459&lt;B459),"Close date before open date",IF(AND(S459="Yes",N459=""),"Handoff needs assignment",IF(AND(R459="Yes",Q459&lt;&gt;"Closed",NOT(ISNUMBER(O459))),"Guest follow-up needs due date","OK"))))))))))</f>
        <v/>
      </c>
    </row>
    <row r="460">
      <c r="A460" s="21" t="n"/>
      <c r="B460" s="42" t="n"/>
      <c r="C460" s="23" t="n"/>
      <c r="D460" s="21" t="n"/>
      <c r="E460" s="21" t="n"/>
      <c r="F460" s="21" t="n"/>
      <c r="G460" s="21" t="n"/>
      <c r="H460" s="21" t="n"/>
      <c r="I460" s="21" t="n"/>
      <c r="J460" s="21" t="n"/>
      <c r="K460" s="24" t="n"/>
      <c r="L460" s="24" t="n"/>
      <c r="M460" s="21" t="n"/>
      <c r="N460" s="21" t="n"/>
      <c r="O460" s="42" t="n"/>
      <c r="P460" s="23" t="n"/>
      <c r="Q460" s="21" t="n"/>
      <c r="R460" s="21" t="n"/>
      <c r="S460" s="21" t="n"/>
      <c r="T460" s="43" t="n"/>
      <c r="U460" s="24" t="n"/>
      <c r="V460" s="42" t="n"/>
      <c r="W460" s="23" t="n"/>
      <c r="X460" s="26">
        <f>IF(A460="","",MAX(0,24*(IF(ISNUMBER(V460),V460+IF(ISNUMBER(W460),W460,0),NOW())-(IF(ISNUMBER(B460),B460,TODAY())+IF(ISNUMBER(C460),C460,0)))))</f>
        <v/>
      </c>
      <c r="Y460" s="27">
        <f>IF(A460="","",IF(Q460="Closed","Closed",IF(AND(ISNUMBER(O460),NOW()&gt;O460+IF(ISNUMBER(P460),P460,0)),"Overdue",IF(AND(NOT(ISNUMBER(O460)),X460&gt;'Lists and Settings'!$B$7),"Overdue","On Track"))))</f>
        <v/>
      </c>
      <c r="Z460" s="28">
        <f>IF(A460="","",IF(NOT(ISNUMBER(B460)),"Missing date opened",IF(D460="","Missing shift",IF(K460="","Missing description",IF(M460="","Missing assigned department",IF(AND(Q460="Closed",U460=""),"Closed without resolution",IF(AND(Q460="Closed",NOT(ISNUMBER(V460))),"Closed without close date",IF(AND(ISNUMBER(V460),ISNUMBER(B460),V460&lt;B460),"Close date before open date",IF(AND(S460="Yes",N460=""),"Handoff needs assignment",IF(AND(R460="Yes",Q460&lt;&gt;"Closed",NOT(ISNUMBER(O460))),"Guest follow-up needs due date","OK"))))))))))</f>
        <v/>
      </c>
    </row>
    <row r="461">
      <c r="A461" s="21" t="n"/>
      <c r="B461" s="42" t="n"/>
      <c r="C461" s="23" t="n"/>
      <c r="D461" s="21" t="n"/>
      <c r="E461" s="21" t="n"/>
      <c r="F461" s="21" t="n"/>
      <c r="G461" s="21" t="n"/>
      <c r="H461" s="21" t="n"/>
      <c r="I461" s="21" t="n"/>
      <c r="J461" s="21" t="n"/>
      <c r="K461" s="24" t="n"/>
      <c r="L461" s="24" t="n"/>
      <c r="M461" s="21" t="n"/>
      <c r="N461" s="21" t="n"/>
      <c r="O461" s="42" t="n"/>
      <c r="P461" s="23" t="n"/>
      <c r="Q461" s="21" t="n"/>
      <c r="R461" s="21" t="n"/>
      <c r="S461" s="21" t="n"/>
      <c r="T461" s="43" t="n"/>
      <c r="U461" s="24" t="n"/>
      <c r="V461" s="42" t="n"/>
      <c r="W461" s="23" t="n"/>
      <c r="X461" s="26">
        <f>IF(A461="","",MAX(0,24*(IF(ISNUMBER(V461),V461+IF(ISNUMBER(W461),W461,0),NOW())-(IF(ISNUMBER(B461),B461,TODAY())+IF(ISNUMBER(C461),C461,0)))))</f>
        <v/>
      </c>
      <c r="Y461" s="27">
        <f>IF(A461="","",IF(Q461="Closed","Closed",IF(AND(ISNUMBER(O461),NOW()&gt;O461+IF(ISNUMBER(P461),P461,0)),"Overdue",IF(AND(NOT(ISNUMBER(O461)),X461&gt;'Lists and Settings'!$B$7),"Overdue","On Track"))))</f>
        <v/>
      </c>
      <c r="Z461" s="28">
        <f>IF(A461="","",IF(NOT(ISNUMBER(B461)),"Missing date opened",IF(D461="","Missing shift",IF(K461="","Missing description",IF(M461="","Missing assigned department",IF(AND(Q461="Closed",U461=""),"Closed without resolution",IF(AND(Q461="Closed",NOT(ISNUMBER(V461))),"Closed without close date",IF(AND(ISNUMBER(V461),ISNUMBER(B461),V461&lt;B461),"Close date before open date",IF(AND(S461="Yes",N461=""),"Handoff needs assignment",IF(AND(R461="Yes",Q461&lt;&gt;"Closed",NOT(ISNUMBER(O461))),"Guest follow-up needs due date","OK"))))))))))</f>
        <v/>
      </c>
    </row>
    <row r="462">
      <c r="A462" s="21" t="n"/>
      <c r="B462" s="42" t="n"/>
      <c r="C462" s="23" t="n"/>
      <c r="D462" s="21" t="n"/>
      <c r="E462" s="21" t="n"/>
      <c r="F462" s="21" t="n"/>
      <c r="G462" s="21" t="n"/>
      <c r="H462" s="21" t="n"/>
      <c r="I462" s="21" t="n"/>
      <c r="J462" s="21" t="n"/>
      <c r="K462" s="24" t="n"/>
      <c r="L462" s="24" t="n"/>
      <c r="M462" s="21" t="n"/>
      <c r="N462" s="21" t="n"/>
      <c r="O462" s="42" t="n"/>
      <c r="P462" s="23" t="n"/>
      <c r="Q462" s="21" t="n"/>
      <c r="R462" s="21" t="n"/>
      <c r="S462" s="21" t="n"/>
      <c r="T462" s="43" t="n"/>
      <c r="U462" s="24" t="n"/>
      <c r="V462" s="42" t="n"/>
      <c r="W462" s="23" t="n"/>
      <c r="X462" s="26">
        <f>IF(A462="","",MAX(0,24*(IF(ISNUMBER(V462),V462+IF(ISNUMBER(W462),W462,0),NOW())-(IF(ISNUMBER(B462),B462,TODAY())+IF(ISNUMBER(C462),C462,0)))))</f>
        <v/>
      </c>
      <c r="Y462" s="27">
        <f>IF(A462="","",IF(Q462="Closed","Closed",IF(AND(ISNUMBER(O462),NOW()&gt;O462+IF(ISNUMBER(P462),P462,0)),"Overdue",IF(AND(NOT(ISNUMBER(O462)),X462&gt;'Lists and Settings'!$B$7),"Overdue","On Track"))))</f>
        <v/>
      </c>
      <c r="Z462" s="28">
        <f>IF(A462="","",IF(NOT(ISNUMBER(B462)),"Missing date opened",IF(D462="","Missing shift",IF(K462="","Missing description",IF(M462="","Missing assigned department",IF(AND(Q462="Closed",U462=""),"Closed without resolution",IF(AND(Q462="Closed",NOT(ISNUMBER(V462))),"Closed without close date",IF(AND(ISNUMBER(V462),ISNUMBER(B462),V462&lt;B462),"Close date before open date",IF(AND(S462="Yes",N462=""),"Handoff needs assignment",IF(AND(R462="Yes",Q462&lt;&gt;"Closed",NOT(ISNUMBER(O462))),"Guest follow-up needs due date","OK"))))))))))</f>
        <v/>
      </c>
    </row>
    <row r="463">
      <c r="A463" s="21" t="n"/>
      <c r="B463" s="42" t="n"/>
      <c r="C463" s="23" t="n"/>
      <c r="D463" s="21" t="n"/>
      <c r="E463" s="21" t="n"/>
      <c r="F463" s="21" t="n"/>
      <c r="G463" s="21" t="n"/>
      <c r="H463" s="21" t="n"/>
      <c r="I463" s="21" t="n"/>
      <c r="J463" s="21" t="n"/>
      <c r="K463" s="24" t="n"/>
      <c r="L463" s="24" t="n"/>
      <c r="M463" s="21" t="n"/>
      <c r="N463" s="21" t="n"/>
      <c r="O463" s="42" t="n"/>
      <c r="P463" s="23" t="n"/>
      <c r="Q463" s="21" t="n"/>
      <c r="R463" s="21" t="n"/>
      <c r="S463" s="21" t="n"/>
      <c r="T463" s="43" t="n"/>
      <c r="U463" s="24" t="n"/>
      <c r="V463" s="42" t="n"/>
      <c r="W463" s="23" t="n"/>
      <c r="X463" s="26">
        <f>IF(A463="","",MAX(0,24*(IF(ISNUMBER(V463),V463+IF(ISNUMBER(W463),W463,0),NOW())-(IF(ISNUMBER(B463),B463,TODAY())+IF(ISNUMBER(C463),C463,0)))))</f>
        <v/>
      </c>
      <c r="Y463" s="27">
        <f>IF(A463="","",IF(Q463="Closed","Closed",IF(AND(ISNUMBER(O463),NOW()&gt;O463+IF(ISNUMBER(P463),P463,0)),"Overdue",IF(AND(NOT(ISNUMBER(O463)),X463&gt;'Lists and Settings'!$B$7),"Overdue","On Track"))))</f>
        <v/>
      </c>
      <c r="Z463" s="28">
        <f>IF(A463="","",IF(NOT(ISNUMBER(B463)),"Missing date opened",IF(D463="","Missing shift",IF(K463="","Missing description",IF(M463="","Missing assigned department",IF(AND(Q463="Closed",U463=""),"Closed without resolution",IF(AND(Q463="Closed",NOT(ISNUMBER(V463))),"Closed without close date",IF(AND(ISNUMBER(V463),ISNUMBER(B463),V463&lt;B463),"Close date before open date",IF(AND(S463="Yes",N463=""),"Handoff needs assignment",IF(AND(R463="Yes",Q463&lt;&gt;"Closed",NOT(ISNUMBER(O463))),"Guest follow-up needs due date","OK"))))))))))</f>
        <v/>
      </c>
    </row>
    <row r="464">
      <c r="A464" s="21" t="n"/>
      <c r="B464" s="42" t="n"/>
      <c r="C464" s="23" t="n"/>
      <c r="D464" s="21" t="n"/>
      <c r="E464" s="21" t="n"/>
      <c r="F464" s="21" t="n"/>
      <c r="G464" s="21" t="n"/>
      <c r="H464" s="21" t="n"/>
      <c r="I464" s="21" t="n"/>
      <c r="J464" s="21" t="n"/>
      <c r="K464" s="24" t="n"/>
      <c r="L464" s="24" t="n"/>
      <c r="M464" s="21" t="n"/>
      <c r="N464" s="21" t="n"/>
      <c r="O464" s="42" t="n"/>
      <c r="P464" s="23" t="n"/>
      <c r="Q464" s="21" t="n"/>
      <c r="R464" s="21" t="n"/>
      <c r="S464" s="21" t="n"/>
      <c r="T464" s="43" t="n"/>
      <c r="U464" s="24" t="n"/>
      <c r="V464" s="42" t="n"/>
      <c r="W464" s="23" t="n"/>
      <c r="X464" s="26">
        <f>IF(A464="","",MAX(0,24*(IF(ISNUMBER(V464),V464+IF(ISNUMBER(W464),W464,0),NOW())-(IF(ISNUMBER(B464),B464,TODAY())+IF(ISNUMBER(C464),C464,0)))))</f>
        <v/>
      </c>
      <c r="Y464" s="27">
        <f>IF(A464="","",IF(Q464="Closed","Closed",IF(AND(ISNUMBER(O464),NOW()&gt;O464+IF(ISNUMBER(P464),P464,0)),"Overdue",IF(AND(NOT(ISNUMBER(O464)),X464&gt;'Lists and Settings'!$B$7),"Overdue","On Track"))))</f>
        <v/>
      </c>
      <c r="Z464" s="28">
        <f>IF(A464="","",IF(NOT(ISNUMBER(B464)),"Missing date opened",IF(D464="","Missing shift",IF(K464="","Missing description",IF(M464="","Missing assigned department",IF(AND(Q464="Closed",U464=""),"Closed without resolution",IF(AND(Q464="Closed",NOT(ISNUMBER(V464))),"Closed without close date",IF(AND(ISNUMBER(V464),ISNUMBER(B464),V464&lt;B464),"Close date before open date",IF(AND(S464="Yes",N464=""),"Handoff needs assignment",IF(AND(R464="Yes",Q464&lt;&gt;"Closed",NOT(ISNUMBER(O464))),"Guest follow-up needs due date","OK"))))))))))</f>
        <v/>
      </c>
    </row>
    <row r="465">
      <c r="A465" s="21" t="n"/>
      <c r="B465" s="42" t="n"/>
      <c r="C465" s="23" t="n"/>
      <c r="D465" s="21" t="n"/>
      <c r="E465" s="21" t="n"/>
      <c r="F465" s="21" t="n"/>
      <c r="G465" s="21" t="n"/>
      <c r="H465" s="21" t="n"/>
      <c r="I465" s="21" t="n"/>
      <c r="J465" s="21" t="n"/>
      <c r="K465" s="24" t="n"/>
      <c r="L465" s="24" t="n"/>
      <c r="M465" s="21" t="n"/>
      <c r="N465" s="21" t="n"/>
      <c r="O465" s="42" t="n"/>
      <c r="P465" s="23" t="n"/>
      <c r="Q465" s="21" t="n"/>
      <c r="R465" s="21" t="n"/>
      <c r="S465" s="21" t="n"/>
      <c r="T465" s="43" t="n"/>
      <c r="U465" s="24" t="n"/>
      <c r="V465" s="42" t="n"/>
      <c r="W465" s="23" t="n"/>
      <c r="X465" s="26">
        <f>IF(A465="","",MAX(0,24*(IF(ISNUMBER(V465),V465+IF(ISNUMBER(W465),W465,0),NOW())-(IF(ISNUMBER(B465),B465,TODAY())+IF(ISNUMBER(C465),C465,0)))))</f>
        <v/>
      </c>
      <c r="Y465" s="27">
        <f>IF(A465="","",IF(Q465="Closed","Closed",IF(AND(ISNUMBER(O465),NOW()&gt;O465+IF(ISNUMBER(P465),P465,0)),"Overdue",IF(AND(NOT(ISNUMBER(O465)),X465&gt;'Lists and Settings'!$B$7),"Overdue","On Track"))))</f>
        <v/>
      </c>
      <c r="Z465" s="28">
        <f>IF(A465="","",IF(NOT(ISNUMBER(B465)),"Missing date opened",IF(D465="","Missing shift",IF(K465="","Missing description",IF(M465="","Missing assigned department",IF(AND(Q465="Closed",U465=""),"Closed without resolution",IF(AND(Q465="Closed",NOT(ISNUMBER(V465))),"Closed without close date",IF(AND(ISNUMBER(V465),ISNUMBER(B465),V465&lt;B465),"Close date before open date",IF(AND(S465="Yes",N465=""),"Handoff needs assignment",IF(AND(R465="Yes",Q465&lt;&gt;"Closed",NOT(ISNUMBER(O465))),"Guest follow-up needs due date","OK"))))))))))</f>
        <v/>
      </c>
    </row>
    <row r="466">
      <c r="A466" s="21" t="n"/>
      <c r="B466" s="42" t="n"/>
      <c r="C466" s="23" t="n"/>
      <c r="D466" s="21" t="n"/>
      <c r="E466" s="21" t="n"/>
      <c r="F466" s="21" t="n"/>
      <c r="G466" s="21" t="n"/>
      <c r="H466" s="21" t="n"/>
      <c r="I466" s="21" t="n"/>
      <c r="J466" s="21" t="n"/>
      <c r="K466" s="24" t="n"/>
      <c r="L466" s="24" t="n"/>
      <c r="M466" s="21" t="n"/>
      <c r="N466" s="21" t="n"/>
      <c r="O466" s="42" t="n"/>
      <c r="P466" s="23" t="n"/>
      <c r="Q466" s="21" t="n"/>
      <c r="R466" s="21" t="n"/>
      <c r="S466" s="21" t="n"/>
      <c r="T466" s="43" t="n"/>
      <c r="U466" s="24" t="n"/>
      <c r="V466" s="42" t="n"/>
      <c r="W466" s="23" t="n"/>
      <c r="X466" s="26">
        <f>IF(A466="","",MAX(0,24*(IF(ISNUMBER(V466),V466+IF(ISNUMBER(W466),W466,0),NOW())-(IF(ISNUMBER(B466),B466,TODAY())+IF(ISNUMBER(C466),C466,0)))))</f>
        <v/>
      </c>
      <c r="Y466" s="27">
        <f>IF(A466="","",IF(Q466="Closed","Closed",IF(AND(ISNUMBER(O466),NOW()&gt;O466+IF(ISNUMBER(P466),P466,0)),"Overdue",IF(AND(NOT(ISNUMBER(O466)),X466&gt;'Lists and Settings'!$B$7),"Overdue","On Track"))))</f>
        <v/>
      </c>
      <c r="Z466" s="28">
        <f>IF(A466="","",IF(NOT(ISNUMBER(B466)),"Missing date opened",IF(D466="","Missing shift",IF(K466="","Missing description",IF(M466="","Missing assigned department",IF(AND(Q466="Closed",U466=""),"Closed without resolution",IF(AND(Q466="Closed",NOT(ISNUMBER(V466))),"Closed without close date",IF(AND(ISNUMBER(V466),ISNUMBER(B466),V466&lt;B466),"Close date before open date",IF(AND(S466="Yes",N466=""),"Handoff needs assignment",IF(AND(R466="Yes",Q466&lt;&gt;"Closed",NOT(ISNUMBER(O466))),"Guest follow-up needs due date","OK"))))))))))</f>
        <v/>
      </c>
    </row>
    <row r="467">
      <c r="A467" s="21" t="n"/>
      <c r="B467" s="42" t="n"/>
      <c r="C467" s="23" t="n"/>
      <c r="D467" s="21" t="n"/>
      <c r="E467" s="21" t="n"/>
      <c r="F467" s="21" t="n"/>
      <c r="G467" s="21" t="n"/>
      <c r="H467" s="21" t="n"/>
      <c r="I467" s="21" t="n"/>
      <c r="J467" s="21" t="n"/>
      <c r="K467" s="24" t="n"/>
      <c r="L467" s="24" t="n"/>
      <c r="M467" s="21" t="n"/>
      <c r="N467" s="21" t="n"/>
      <c r="O467" s="42" t="n"/>
      <c r="P467" s="23" t="n"/>
      <c r="Q467" s="21" t="n"/>
      <c r="R467" s="21" t="n"/>
      <c r="S467" s="21" t="n"/>
      <c r="T467" s="43" t="n"/>
      <c r="U467" s="24" t="n"/>
      <c r="V467" s="42" t="n"/>
      <c r="W467" s="23" t="n"/>
      <c r="X467" s="26">
        <f>IF(A467="","",MAX(0,24*(IF(ISNUMBER(V467),V467+IF(ISNUMBER(W467),W467,0),NOW())-(IF(ISNUMBER(B467),B467,TODAY())+IF(ISNUMBER(C467),C467,0)))))</f>
        <v/>
      </c>
      <c r="Y467" s="27">
        <f>IF(A467="","",IF(Q467="Closed","Closed",IF(AND(ISNUMBER(O467),NOW()&gt;O467+IF(ISNUMBER(P467),P467,0)),"Overdue",IF(AND(NOT(ISNUMBER(O467)),X467&gt;'Lists and Settings'!$B$7),"Overdue","On Track"))))</f>
        <v/>
      </c>
      <c r="Z467" s="28">
        <f>IF(A467="","",IF(NOT(ISNUMBER(B467)),"Missing date opened",IF(D467="","Missing shift",IF(K467="","Missing description",IF(M467="","Missing assigned department",IF(AND(Q467="Closed",U467=""),"Closed without resolution",IF(AND(Q467="Closed",NOT(ISNUMBER(V467))),"Closed without close date",IF(AND(ISNUMBER(V467),ISNUMBER(B467),V467&lt;B467),"Close date before open date",IF(AND(S467="Yes",N467=""),"Handoff needs assignment",IF(AND(R467="Yes",Q467&lt;&gt;"Closed",NOT(ISNUMBER(O467))),"Guest follow-up needs due date","OK"))))))))))</f>
        <v/>
      </c>
    </row>
    <row r="468">
      <c r="A468" s="21" t="n"/>
      <c r="B468" s="42" t="n"/>
      <c r="C468" s="23" t="n"/>
      <c r="D468" s="21" t="n"/>
      <c r="E468" s="21" t="n"/>
      <c r="F468" s="21" t="n"/>
      <c r="G468" s="21" t="n"/>
      <c r="H468" s="21" t="n"/>
      <c r="I468" s="21" t="n"/>
      <c r="J468" s="21" t="n"/>
      <c r="K468" s="24" t="n"/>
      <c r="L468" s="24" t="n"/>
      <c r="M468" s="21" t="n"/>
      <c r="N468" s="21" t="n"/>
      <c r="O468" s="42" t="n"/>
      <c r="P468" s="23" t="n"/>
      <c r="Q468" s="21" t="n"/>
      <c r="R468" s="21" t="n"/>
      <c r="S468" s="21" t="n"/>
      <c r="T468" s="43" t="n"/>
      <c r="U468" s="24" t="n"/>
      <c r="V468" s="42" t="n"/>
      <c r="W468" s="23" t="n"/>
      <c r="X468" s="26">
        <f>IF(A468="","",MAX(0,24*(IF(ISNUMBER(V468),V468+IF(ISNUMBER(W468),W468,0),NOW())-(IF(ISNUMBER(B468),B468,TODAY())+IF(ISNUMBER(C468),C468,0)))))</f>
        <v/>
      </c>
      <c r="Y468" s="27">
        <f>IF(A468="","",IF(Q468="Closed","Closed",IF(AND(ISNUMBER(O468),NOW()&gt;O468+IF(ISNUMBER(P468),P468,0)),"Overdue",IF(AND(NOT(ISNUMBER(O468)),X468&gt;'Lists and Settings'!$B$7),"Overdue","On Track"))))</f>
        <v/>
      </c>
      <c r="Z468" s="28">
        <f>IF(A468="","",IF(NOT(ISNUMBER(B468)),"Missing date opened",IF(D468="","Missing shift",IF(K468="","Missing description",IF(M468="","Missing assigned department",IF(AND(Q468="Closed",U468=""),"Closed without resolution",IF(AND(Q468="Closed",NOT(ISNUMBER(V468))),"Closed without close date",IF(AND(ISNUMBER(V468),ISNUMBER(B468),V468&lt;B468),"Close date before open date",IF(AND(S468="Yes",N468=""),"Handoff needs assignment",IF(AND(R468="Yes",Q468&lt;&gt;"Closed",NOT(ISNUMBER(O468))),"Guest follow-up needs due date","OK"))))))))))</f>
        <v/>
      </c>
    </row>
    <row r="469">
      <c r="A469" s="21" t="n"/>
      <c r="B469" s="42" t="n"/>
      <c r="C469" s="23" t="n"/>
      <c r="D469" s="21" t="n"/>
      <c r="E469" s="21" t="n"/>
      <c r="F469" s="21" t="n"/>
      <c r="G469" s="21" t="n"/>
      <c r="H469" s="21" t="n"/>
      <c r="I469" s="21" t="n"/>
      <c r="J469" s="21" t="n"/>
      <c r="K469" s="24" t="n"/>
      <c r="L469" s="24" t="n"/>
      <c r="M469" s="21" t="n"/>
      <c r="N469" s="21" t="n"/>
      <c r="O469" s="42" t="n"/>
      <c r="P469" s="23" t="n"/>
      <c r="Q469" s="21" t="n"/>
      <c r="R469" s="21" t="n"/>
      <c r="S469" s="21" t="n"/>
      <c r="T469" s="43" t="n"/>
      <c r="U469" s="24" t="n"/>
      <c r="V469" s="42" t="n"/>
      <c r="W469" s="23" t="n"/>
      <c r="X469" s="26">
        <f>IF(A469="","",MAX(0,24*(IF(ISNUMBER(V469),V469+IF(ISNUMBER(W469),W469,0),NOW())-(IF(ISNUMBER(B469),B469,TODAY())+IF(ISNUMBER(C469),C469,0)))))</f>
        <v/>
      </c>
      <c r="Y469" s="27">
        <f>IF(A469="","",IF(Q469="Closed","Closed",IF(AND(ISNUMBER(O469),NOW()&gt;O469+IF(ISNUMBER(P469),P469,0)),"Overdue",IF(AND(NOT(ISNUMBER(O469)),X469&gt;'Lists and Settings'!$B$7),"Overdue","On Track"))))</f>
        <v/>
      </c>
      <c r="Z469" s="28">
        <f>IF(A469="","",IF(NOT(ISNUMBER(B469)),"Missing date opened",IF(D469="","Missing shift",IF(K469="","Missing description",IF(M469="","Missing assigned department",IF(AND(Q469="Closed",U469=""),"Closed without resolution",IF(AND(Q469="Closed",NOT(ISNUMBER(V469))),"Closed without close date",IF(AND(ISNUMBER(V469),ISNUMBER(B469),V469&lt;B469),"Close date before open date",IF(AND(S469="Yes",N469=""),"Handoff needs assignment",IF(AND(R469="Yes",Q469&lt;&gt;"Closed",NOT(ISNUMBER(O469))),"Guest follow-up needs due date","OK"))))))))))</f>
        <v/>
      </c>
    </row>
    <row r="470">
      <c r="A470" s="21" t="n"/>
      <c r="B470" s="42" t="n"/>
      <c r="C470" s="23" t="n"/>
      <c r="D470" s="21" t="n"/>
      <c r="E470" s="21" t="n"/>
      <c r="F470" s="21" t="n"/>
      <c r="G470" s="21" t="n"/>
      <c r="H470" s="21" t="n"/>
      <c r="I470" s="21" t="n"/>
      <c r="J470" s="21" t="n"/>
      <c r="K470" s="24" t="n"/>
      <c r="L470" s="24" t="n"/>
      <c r="M470" s="21" t="n"/>
      <c r="N470" s="21" t="n"/>
      <c r="O470" s="42" t="n"/>
      <c r="P470" s="23" t="n"/>
      <c r="Q470" s="21" t="n"/>
      <c r="R470" s="21" t="n"/>
      <c r="S470" s="21" t="n"/>
      <c r="T470" s="43" t="n"/>
      <c r="U470" s="24" t="n"/>
      <c r="V470" s="42" t="n"/>
      <c r="W470" s="23" t="n"/>
      <c r="X470" s="26">
        <f>IF(A470="","",MAX(0,24*(IF(ISNUMBER(V470),V470+IF(ISNUMBER(W470),W470,0),NOW())-(IF(ISNUMBER(B470),B470,TODAY())+IF(ISNUMBER(C470),C470,0)))))</f>
        <v/>
      </c>
      <c r="Y470" s="27">
        <f>IF(A470="","",IF(Q470="Closed","Closed",IF(AND(ISNUMBER(O470),NOW()&gt;O470+IF(ISNUMBER(P470),P470,0)),"Overdue",IF(AND(NOT(ISNUMBER(O470)),X470&gt;'Lists and Settings'!$B$7),"Overdue","On Track"))))</f>
        <v/>
      </c>
      <c r="Z470" s="28">
        <f>IF(A470="","",IF(NOT(ISNUMBER(B470)),"Missing date opened",IF(D470="","Missing shift",IF(K470="","Missing description",IF(M470="","Missing assigned department",IF(AND(Q470="Closed",U470=""),"Closed without resolution",IF(AND(Q470="Closed",NOT(ISNUMBER(V470))),"Closed without close date",IF(AND(ISNUMBER(V470),ISNUMBER(B470),V470&lt;B470),"Close date before open date",IF(AND(S470="Yes",N470=""),"Handoff needs assignment",IF(AND(R470="Yes",Q470&lt;&gt;"Closed",NOT(ISNUMBER(O470))),"Guest follow-up needs due date","OK"))))))))))</f>
        <v/>
      </c>
    </row>
    <row r="471">
      <c r="A471" s="21" t="n"/>
      <c r="B471" s="42" t="n"/>
      <c r="C471" s="23" t="n"/>
      <c r="D471" s="21" t="n"/>
      <c r="E471" s="21" t="n"/>
      <c r="F471" s="21" t="n"/>
      <c r="G471" s="21" t="n"/>
      <c r="H471" s="21" t="n"/>
      <c r="I471" s="21" t="n"/>
      <c r="J471" s="21" t="n"/>
      <c r="K471" s="24" t="n"/>
      <c r="L471" s="24" t="n"/>
      <c r="M471" s="21" t="n"/>
      <c r="N471" s="21" t="n"/>
      <c r="O471" s="42" t="n"/>
      <c r="P471" s="23" t="n"/>
      <c r="Q471" s="21" t="n"/>
      <c r="R471" s="21" t="n"/>
      <c r="S471" s="21" t="n"/>
      <c r="T471" s="43" t="n"/>
      <c r="U471" s="24" t="n"/>
      <c r="V471" s="42" t="n"/>
      <c r="W471" s="23" t="n"/>
      <c r="X471" s="26">
        <f>IF(A471="","",MAX(0,24*(IF(ISNUMBER(V471),V471+IF(ISNUMBER(W471),W471,0),NOW())-(IF(ISNUMBER(B471),B471,TODAY())+IF(ISNUMBER(C471),C471,0)))))</f>
        <v/>
      </c>
      <c r="Y471" s="27">
        <f>IF(A471="","",IF(Q471="Closed","Closed",IF(AND(ISNUMBER(O471),NOW()&gt;O471+IF(ISNUMBER(P471),P471,0)),"Overdue",IF(AND(NOT(ISNUMBER(O471)),X471&gt;'Lists and Settings'!$B$7),"Overdue","On Track"))))</f>
        <v/>
      </c>
      <c r="Z471" s="28">
        <f>IF(A471="","",IF(NOT(ISNUMBER(B471)),"Missing date opened",IF(D471="","Missing shift",IF(K471="","Missing description",IF(M471="","Missing assigned department",IF(AND(Q471="Closed",U471=""),"Closed without resolution",IF(AND(Q471="Closed",NOT(ISNUMBER(V471))),"Closed without close date",IF(AND(ISNUMBER(V471),ISNUMBER(B471),V471&lt;B471),"Close date before open date",IF(AND(S471="Yes",N471=""),"Handoff needs assignment",IF(AND(R471="Yes",Q471&lt;&gt;"Closed",NOT(ISNUMBER(O471))),"Guest follow-up needs due date","OK"))))))))))</f>
        <v/>
      </c>
    </row>
    <row r="472">
      <c r="A472" s="21" t="n"/>
      <c r="B472" s="42" t="n"/>
      <c r="C472" s="23" t="n"/>
      <c r="D472" s="21" t="n"/>
      <c r="E472" s="21" t="n"/>
      <c r="F472" s="21" t="n"/>
      <c r="G472" s="21" t="n"/>
      <c r="H472" s="21" t="n"/>
      <c r="I472" s="21" t="n"/>
      <c r="J472" s="21" t="n"/>
      <c r="K472" s="24" t="n"/>
      <c r="L472" s="24" t="n"/>
      <c r="M472" s="21" t="n"/>
      <c r="N472" s="21" t="n"/>
      <c r="O472" s="42" t="n"/>
      <c r="P472" s="23" t="n"/>
      <c r="Q472" s="21" t="n"/>
      <c r="R472" s="21" t="n"/>
      <c r="S472" s="21" t="n"/>
      <c r="T472" s="43" t="n"/>
      <c r="U472" s="24" t="n"/>
      <c r="V472" s="42" t="n"/>
      <c r="W472" s="23" t="n"/>
      <c r="X472" s="26">
        <f>IF(A472="","",MAX(0,24*(IF(ISNUMBER(V472),V472+IF(ISNUMBER(W472),W472,0),NOW())-(IF(ISNUMBER(B472),B472,TODAY())+IF(ISNUMBER(C472),C472,0)))))</f>
        <v/>
      </c>
      <c r="Y472" s="27">
        <f>IF(A472="","",IF(Q472="Closed","Closed",IF(AND(ISNUMBER(O472),NOW()&gt;O472+IF(ISNUMBER(P472),P472,0)),"Overdue",IF(AND(NOT(ISNUMBER(O472)),X472&gt;'Lists and Settings'!$B$7),"Overdue","On Track"))))</f>
        <v/>
      </c>
      <c r="Z472" s="28">
        <f>IF(A472="","",IF(NOT(ISNUMBER(B472)),"Missing date opened",IF(D472="","Missing shift",IF(K472="","Missing description",IF(M472="","Missing assigned department",IF(AND(Q472="Closed",U472=""),"Closed without resolution",IF(AND(Q472="Closed",NOT(ISNUMBER(V472))),"Closed without close date",IF(AND(ISNUMBER(V472),ISNUMBER(B472),V472&lt;B472),"Close date before open date",IF(AND(S472="Yes",N472=""),"Handoff needs assignment",IF(AND(R472="Yes",Q472&lt;&gt;"Closed",NOT(ISNUMBER(O472))),"Guest follow-up needs due date","OK"))))))))))</f>
        <v/>
      </c>
    </row>
    <row r="473">
      <c r="A473" s="21" t="n"/>
      <c r="B473" s="42" t="n"/>
      <c r="C473" s="23" t="n"/>
      <c r="D473" s="21" t="n"/>
      <c r="E473" s="21" t="n"/>
      <c r="F473" s="21" t="n"/>
      <c r="G473" s="21" t="n"/>
      <c r="H473" s="21" t="n"/>
      <c r="I473" s="21" t="n"/>
      <c r="J473" s="21" t="n"/>
      <c r="K473" s="24" t="n"/>
      <c r="L473" s="24" t="n"/>
      <c r="M473" s="21" t="n"/>
      <c r="N473" s="21" t="n"/>
      <c r="O473" s="42" t="n"/>
      <c r="P473" s="23" t="n"/>
      <c r="Q473" s="21" t="n"/>
      <c r="R473" s="21" t="n"/>
      <c r="S473" s="21" t="n"/>
      <c r="T473" s="43" t="n"/>
      <c r="U473" s="24" t="n"/>
      <c r="V473" s="42" t="n"/>
      <c r="W473" s="23" t="n"/>
      <c r="X473" s="26">
        <f>IF(A473="","",MAX(0,24*(IF(ISNUMBER(V473),V473+IF(ISNUMBER(W473),W473,0),NOW())-(IF(ISNUMBER(B473),B473,TODAY())+IF(ISNUMBER(C473),C473,0)))))</f>
        <v/>
      </c>
      <c r="Y473" s="27">
        <f>IF(A473="","",IF(Q473="Closed","Closed",IF(AND(ISNUMBER(O473),NOW()&gt;O473+IF(ISNUMBER(P473),P473,0)),"Overdue",IF(AND(NOT(ISNUMBER(O473)),X473&gt;'Lists and Settings'!$B$7),"Overdue","On Track"))))</f>
        <v/>
      </c>
      <c r="Z473" s="28">
        <f>IF(A473="","",IF(NOT(ISNUMBER(B473)),"Missing date opened",IF(D473="","Missing shift",IF(K473="","Missing description",IF(M473="","Missing assigned department",IF(AND(Q473="Closed",U473=""),"Closed without resolution",IF(AND(Q473="Closed",NOT(ISNUMBER(V473))),"Closed without close date",IF(AND(ISNUMBER(V473),ISNUMBER(B473),V473&lt;B473),"Close date before open date",IF(AND(S473="Yes",N473=""),"Handoff needs assignment",IF(AND(R473="Yes",Q473&lt;&gt;"Closed",NOT(ISNUMBER(O473))),"Guest follow-up needs due date","OK"))))))))))</f>
        <v/>
      </c>
    </row>
    <row r="474">
      <c r="A474" s="21" t="n"/>
      <c r="B474" s="42" t="n"/>
      <c r="C474" s="23" t="n"/>
      <c r="D474" s="21" t="n"/>
      <c r="E474" s="21" t="n"/>
      <c r="F474" s="21" t="n"/>
      <c r="G474" s="21" t="n"/>
      <c r="H474" s="21" t="n"/>
      <c r="I474" s="21" t="n"/>
      <c r="J474" s="21" t="n"/>
      <c r="K474" s="24" t="n"/>
      <c r="L474" s="24" t="n"/>
      <c r="M474" s="21" t="n"/>
      <c r="N474" s="21" t="n"/>
      <c r="O474" s="42" t="n"/>
      <c r="P474" s="23" t="n"/>
      <c r="Q474" s="21" t="n"/>
      <c r="R474" s="21" t="n"/>
      <c r="S474" s="21" t="n"/>
      <c r="T474" s="43" t="n"/>
      <c r="U474" s="24" t="n"/>
      <c r="V474" s="42" t="n"/>
      <c r="W474" s="23" t="n"/>
      <c r="X474" s="26">
        <f>IF(A474="","",MAX(0,24*(IF(ISNUMBER(V474),V474+IF(ISNUMBER(W474),W474,0),NOW())-(IF(ISNUMBER(B474),B474,TODAY())+IF(ISNUMBER(C474),C474,0)))))</f>
        <v/>
      </c>
      <c r="Y474" s="27">
        <f>IF(A474="","",IF(Q474="Closed","Closed",IF(AND(ISNUMBER(O474),NOW()&gt;O474+IF(ISNUMBER(P474),P474,0)),"Overdue",IF(AND(NOT(ISNUMBER(O474)),X474&gt;'Lists and Settings'!$B$7),"Overdue","On Track"))))</f>
        <v/>
      </c>
      <c r="Z474" s="28">
        <f>IF(A474="","",IF(NOT(ISNUMBER(B474)),"Missing date opened",IF(D474="","Missing shift",IF(K474="","Missing description",IF(M474="","Missing assigned department",IF(AND(Q474="Closed",U474=""),"Closed without resolution",IF(AND(Q474="Closed",NOT(ISNUMBER(V474))),"Closed without close date",IF(AND(ISNUMBER(V474),ISNUMBER(B474),V474&lt;B474),"Close date before open date",IF(AND(S474="Yes",N474=""),"Handoff needs assignment",IF(AND(R474="Yes",Q474&lt;&gt;"Closed",NOT(ISNUMBER(O474))),"Guest follow-up needs due date","OK"))))))))))</f>
        <v/>
      </c>
    </row>
    <row r="475">
      <c r="A475" s="21" t="n"/>
      <c r="B475" s="42" t="n"/>
      <c r="C475" s="23" t="n"/>
      <c r="D475" s="21" t="n"/>
      <c r="E475" s="21" t="n"/>
      <c r="F475" s="21" t="n"/>
      <c r="G475" s="21" t="n"/>
      <c r="H475" s="21" t="n"/>
      <c r="I475" s="21" t="n"/>
      <c r="J475" s="21" t="n"/>
      <c r="K475" s="24" t="n"/>
      <c r="L475" s="24" t="n"/>
      <c r="M475" s="21" t="n"/>
      <c r="N475" s="21" t="n"/>
      <c r="O475" s="42" t="n"/>
      <c r="P475" s="23" t="n"/>
      <c r="Q475" s="21" t="n"/>
      <c r="R475" s="21" t="n"/>
      <c r="S475" s="21" t="n"/>
      <c r="T475" s="43" t="n"/>
      <c r="U475" s="24" t="n"/>
      <c r="V475" s="42" t="n"/>
      <c r="W475" s="23" t="n"/>
      <c r="X475" s="26">
        <f>IF(A475="","",MAX(0,24*(IF(ISNUMBER(V475),V475+IF(ISNUMBER(W475),W475,0),NOW())-(IF(ISNUMBER(B475),B475,TODAY())+IF(ISNUMBER(C475),C475,0)))))</f>
        <v/>
      </c>
      <c r="Y475" s="27">
        <f>IF(A475="","",IF(Q475="Closed","Closed",IF(AND(ISNUMBER(O475),NOW()&gt;O475+IF(ISNUMBER(P475),P475,0)),"Overdue",IF(AND(NOT(ISNUMBER(O475)),X475&gt;'Lists and Settings'!$B$7),"Overdue","On Track"))))</f>
        <v/>
      </c>
      <c r="Z475" s="28">
        <f>IF(A475="","",IF(NOT(ISNUMBER(B475)),"Missing date opened",IF(D475="","Missing shift",IF(K475="","Missing description",IF(M475="","Missing assigned department",IF(AND(Q475="Closed",U475=""),"Closed without resolution",IF(AND(Q475="Closed",NOT(ISNUMBER(V475))),"Closed without close date",IF(AND(ISNUMBER(V475),ISNUMBER(B475),V475&lt;B475),"Close date before open date",IF(AND(S475="Yes",N475=""),"Handoff needs assignment",IF(AND(R475="Yes",Q475&lt;&gt;"Closed",NOT(ISNUMBER(O475))),"Guest follow-up needs due date","OK"))))))))))</f>
        <v/>
      </c>
    </row>
    <row r="476">
      <c r="A476" s="21" t="n"/>
      <c r="B476" s="42" t="n"/>
      <c r="C476" s="23" t="n"/>
      <c r="D476" s="21" t="n"/>
      <c r="E476" s="21" t="n"/>
      <c r="F476" s="21" t="n"/>
      <c r="G476" s="21" t="n"/>
      <c r="H476" s="21" t="n"/>
      <c r="I476" s="21" t="n"/>
      <c r="J476" s="21" t="n"/>
      <c r="K476" s="24" t="n"/>
      <c r="L476" s="24" t="n"/>
      <c r="M476" s="21" t="n"/>
      <c r="N476" s="21" t="n"/>
      <c r="O476" s="42" t="n"/>
      <c r="P476" s="23" t="n"/>
      <c r="Q476" s="21" t="n"/>
      <c r="R476" s="21" t="n"/>
      <c r="S476" s="21" t="n"/>
      <c r="T476" s="43" t="n"/>
      <c r="U476" s="24" t="n"/>
      <c r="V476" s="42" t="n"/>
      <c r="W476" s="23" t="n"/>
      <c r="X476" s="26">
        <f>IF(A476="","",MAX(0,24*(IF(ISNUMBER(V476),V476+IF(ISNUMBER(W476),W476,0),NOW())-(IF(ISNUMBER(B476),B476,TODAY())+IF(ISNUMBER(C476),C476,0)))))</f>
        <v/>
      </c>
      <c r="Y476" s="27">
        <f>IF(A476="","",IF(Q476="Closed","Closed",IF(AND(ISNUMBER(O476),NOW()&gt;O476+IF(ISNUMBER(P476),P476,0)),"Overdue",IF(AND(NOT(ISNUMBER(O476)),X476&gt;'Lists and Settings'!$B$7),"Overdue","On Track"))))</f>
        <v/>
      </c>
      <c r="Z476" s="28">
        <f>IF(A476="","",IF(NOT(ISNUMBER(B476)),"Missing date opened",IF(D476="","Missing shift",IF(K476="","Missing description",IF(M476="","Missing assigned department",IF(AND(Q476="Closed",U476=""),"Closed without resolution",IF(AND(Q476="Closed",NOT(ISNUMBER(V476))),"Closed without close date",IF(AND(ISNUMBER(V476),ISNUMBER(B476),V476&lt;B476),"Close date before open date",IF(AND(S476="Yes",N476=""),"Handoff needs assignment",IF(AND(R476="Yes",Q476&lt;&gt;"Closed",NOT(ISNUMBER(O476))),"Guest follow-up needs due date","OK"))))))))))</f>
        <v/>
      </c>
    </row>
    <row r="477">
      <c r="A477" s="21" t="n"/>
      <c r="B477" s="42" t="n"/>
      <c r="C477" s="23" t="n"/>
      <c r="D477" s="21" t="n"/>
      <c r="E477" s="21" t="n"/>
      <c r="F477" s="21" t="n"/>
      <c r="G477" s="21" t="n"/>
      <c r="H477" s="21" t="n"/>
      <c r="I477" s="21" t="n"/>
      <c r="J477" s="21" t="n"/>
      <c r="K477" s="24" t="n"/>
      <c r="L477" s="24" t="n"/>
      <c r="M477" s="21" t="n"/>
      <c r="N477" s="21" t="n"/>
      <c r="O477" s="42" t="n"/>
      <c r="P477" s="23" t="n"/>
      <c r="Q477" s="21" t="n"/>
      <c r="R477" s="21" t="n"/>
      <c r="S477" s="21" t="n"/>
      <c r="T477" s="43" t="n"/>
      <c r="U477" s="24" t="n"/>
      <c r="V477" s="42" t="n"/>
      <c r="W477" s="23" t="n"/>
      <c r="X477" s="26">
        <f>IF(A477="","",MAX(0,24*(IF(ISNUMBER(V477),V477+IF(ISNUMBER(W477),W477,0),NOW())-(IF(ISNUMBER(B477),B477,TODAY())+IF(ISNUMBER(C477),C477,0)))))</f>
        <v/>
      </c>
      <c r="Y477" s="27">
        <f>IF(A477="","",IF(Q477="Closed","Closed",IF(AND(ISNUMBER(O477),NOW()&gt;O477+IF(ISNUMBER(P477),P477,0)),"Overdue",IF(AND(NOT(ISNUMBER(O477)),X477&gt;'Lists and Settings'!$B$7),"Overdue","On Track"))))</f>
        <v/>
      </c>
      <c r="Z477" s="28">
        <f>IF(A477="","",IF(NOT(ISNUMBER(B477)),"Missing date opened",IF(D477="","Missing shift",IF(K477="","Missing description",IF(M477="","Missing assigned department",IF(AND(Q477="Closed",U477=""),"Closed without resolution",IF(AND(Q477="Closed",NOT(ISNUMBER(V477))),"Closed without close date",IF(AND(ISNUMBER(V477),ISNUMBER(B477),V477&lt;B477),"Close date before open date",IF(AND(S477="Yes",N477=""),"Handoff needs assignment",IF(AND(R477="Yes",Q477&lt;&gt;"Closed",NOT(ISNUMBER(O477))),"Guest follow-up needs due date","OK"))))))))))</f>
        <v/>
      </c>
    </row>
    <row r="478">
      <c r="A478" s="21" t="n"/>
      <c r="B478" s="42" t="n"/>
      <c r="C478" s="23" t="n"/>
      <c r="D478" s="21" t="n"/>
      <c r="E478" s="21" t="n"/>
      <c r="F478" s="21" t="n"/>
      <c r="G478" s="21" t="n"/>
      <c r="H478" s="21" t="n"/>
      <c r="I478" s="21" t="n"/>
      <c r="J478" s="21" t="n"/>
      <c r="K478" s="24" t="n"/>
      <c r="L478" s="24" t="n"/>
      <c r="M478" s="21" t="n"/>
      <c r="N478" s="21" t="n"/>
      <c r="O478" s="42" t="n"/>
      <c r="P478" s="23" t="n"/>
      <c r="Q478" s="21" t="n"/>
      <c r="R478" s="21" t="n"/>
      <c r="S478" s="21" t="n"/>
      <c r="T478" s="43" t="n"/>
      <c r="U478" s="24" t="n"/>
      <c r="V478" s="42" t="n"/>
      <c r="W478" s="23" t="n"/>
      <c r="X478" s="26">
        <f>IF(A478="","",MAX(0,24*(IF(ISNUMBER(V478),V478+IF(ISNUMBER(W478),W478,0),NOW())-(IF(ISNUMBER(B478),B478,TODAY())+IF(ISNUMBER(C478),C478,0)))))</f>
        <v/>
      </c>
      <c r="Y478" s="27">
        <f>IF(A478="","",IF(Q478="Closed","Closed",IF(AND(ISNUMBER(O478),NOW()&gt;O478+IF(ISNUMBER(P478),P478,0)),"Overdue",IF(AND(NOT(ISNUMBER(O478)),X478&gt;'Lists and Settings'!$B$7),"Overdue","On Track"))))</f>
        <v/>
      </c>
      <c r="Z478" s="28">
        <f>IF(A478="","",IF(NOT(ISNUMBER(B478)),"Missing date opened",IF(D478="","Missing shift",IF(K478="","Missing description",IF(M478="","Missing assigned department",IF(AND(Q478="Closed",U478=""),"Closed without resolution",IF(AND(Q478="Closed",NOT(ISNUMBER(V478))),"Closed without close date",IF(AND(ISNUMBER(V478),ISNUMBER(B478),V478&lt;B478),"Close date before open date",IF(AND(S478="Yes",N478=""),"Handoff needs assignment",IF(AND(R478="Yes",Q478&lt;&gt;"Closed",NOT(ISNUMBER(O478))),"Guest follow-up needs due date","OK"))))))))))</f>
        <v/>
      </c>
    </row>
    <row r="479">
      <c r="A479" s="21" t="n"/>
      <c r="B479" s="42" t="n"/>
      <c r="C479" s="23" t="n"/>
      <c r="D479" s="21" t="n"/>
      <c r="E479" s="21" t="n"/>
      <c r="F479" s="21" t="n"/>
      <c r="G479" s="21" t="n"/>
      <c r="H479" s="21" t="n"/>
      <c r="I479" s="21" t="n"/>
      <c r="J479" s="21" t="n"/>
      <c r="K479" s="24" t="n"/>
      <c r="L479" s="24" t="n"/>
      <c r="M479" s="21" t="n"/>
      <c r="N479" s="21" t="n"/>
      <c r="O479" s="42" t="n"/>
      <c r="P479" s="23" t="n"/>
      <c r="Q479" s="21" t="n"/>
      <c r="R479" s="21" t="n"/>
      <c r="S479" s="21" t="n"/>
      <c r="T479" s="43" t="n"/>
      <c r="U479" s="24" t="n"/>
      <c r="V479" s="42" t="n"/>
      <c r="W479" s="23" t="n"/>
      <c r="X479" s="26">
        <f>IF(A479="","",MAX(0,24*(IF(ISNUMBER(V479),V479+IF(ISNUMBER(W479),W479,0),NOW())-(IF(ISNUMBER(B479),B479,TODAY())+IF(ISNUMBER(C479),C479,0)))))</f>
        <v/>
      </c>
      <c r="Y479" s="27">
        <f>IF(A479="","",IF(Q479="Closed","Closed",IF(AND(ISNUMBER(O479),NOW()&gt;O479+IF(ISNUMBER(P479),P479,0)),"Overdue",IF(AND(NOT(ISNUMBER(O479)),X479&gt;'Lists and Settings'!$B$7),"Overdue","On Track"))))</f>
        <v/>
      </c>
      <c r="Z479" s="28">
        <f>IF(A479="","",IF(NOT(ISNUMBER(B479)),"Missing date opened",IF(D479="","Missing shift",IF(K479="","Missing description",IF(M479="","Missing assigned department",IF(AND(Q479="Closed",U479=""),"Closed without resolution",IF(AND(Q479="Closed",NOT(ISNUMBER(V479))),"Closed without close date",IF(AND(ISNUMBER(V479),ISNUMBER(B479),V479&lt;B479),"Close date before open date",IF(AND(S479="Yes",N479=""),"Handoff needs assignment",IF(AND(R479="Yes",Q479&lt;&gt;"Closed",NOT(ISNUMBER(O479))),"Guest follow-up needs due date","OK"))))))))))</f>
        <v/>
      </c>
    </row>
    <row r="480">
      <c r="A480" s="21" t="n"/>
      <c r="B480" s="42" t="n"/>
      <c r="C480" s="23" t="n"/>
      <c r="D480" s="21" t="n"/>
      <c r="E480" s="21" t="n"/>
      <c r="F480" s="21" t="n"/>
      <c r="G480" s="21" t="n"/>
      <c r="H480" s="21" t="n"/>
      <c r="I480" s="21" t="n"/>
      <c r="J480" s="21" t="n"/>
      <c r="K480" s="24" t="n"/>
      <c r="L480" s="24" t="n"/>
      <c r="M480" s="21" t="n"/>
      <c r="N480" s="21" t="n"/>
      <c r="O480" s="42" t="n"/>
      <c r="P480" s="23" t="n"/>
      <c r="Q480" s="21" t="n"/>
      <c r="R480" s="21" t="n"/>
      <c r="S480" s="21" t="n"/>
      <c r="T480" s="43" t="n"/>
      <c r="U480" s="24" t="n"/>
      <c r="V480" s="42" t="n"/>
      <c r="W480" s="23" t="n"/>
      <c r="X480" s="26">
        <f>IF(A480="","",MAX(0,24*(IF(ISNUMBER(V480),V480+IF(ISNUMBER(W480),W480,0),NOW())-(IF(ISNUMBER(B480),B480,TODAY())+IF(ISNUMBER(C480),C480,0)))))</f>
        <v/>
      </c>
      <c r="Y480" s="27">
        <f>IF(A480="","",IF(Q480="Closed","Closed",IF(AND(ISNUMBER(O480),NOW()&gt;O480+IF(ISNUMBER(P480),P480,0)),"Overdue",IF(AND(NOT(ISNUMBER(O480)),X480&gt;'Lists and Settings'!$B$7),"Overdue","On Track"))))</f>
        <v/>
      </c>
      <c r="Z480" s="28">
        <f>IF(A480="","",IF(NOT(ISNUMBER(B480)),"Missing date opened",IF(D480="","Missing shift",IF(K480="","Missing description",IF(M480="","Missing assigned department",IF(AND(Q480="Closed",U480=""),"Closed without resolution",IF(AND(Q480="Closed",NOT(ISNUMBER(V480))),"Closed without close date",IF(AND(ISNUMBER(V480),ISNUMBER(B480),V480&lt;B480),"Close date before open date",IF(AND(S480="Yes",N480=""),"Handoff needs assignment",IF(AND(R480="Yes",Q480&lt;&gt;"Closed",NOT(ISNUMBER(O480))),"Guest follow-up needs due date","OK"))))))))))</f>
        <v/>
      </c>
    </row>
    <row r="481">
      <c r="A481" s="21" t="n"/>
      <c r="B481" s="42" t="n"/>
      <c r="C481" s="23" t="n"/>
      <c r="D481" s="21" t="n"/>
      <c r="E481" s="21" t="n"/>
      <c r="F481" s="21" t="n"/>
      <c r="G481" s="21" t="n"/>
      <c r="H481" s="21" t="n"/>
      <c r="I481" s="21" t="n"/>
      <c r="J481" s="21" t="n"/>
      <c r="K481" s="24" t="n"/>
      <c r="L481" s="24" t="n"/>
      <c r="M481" s="21" t="n"/>
      <c r="N481" s="21" t="n"/>
      <c r="O481" s="42" t="n"/>
      <c r="P481" s="23" t="n"/>
      <c r="Q481" s="21" t="n"/>
      <c r="R481" s="21" t="n"/>
      <c r="S481" s="21" t="n"/>
      <c r="T481" s="43" t="n"/>
      <c r="U481" s="24" t="n"/>
      <c r="V481" s="42" t="n"/>
      <c r="W481" s="23" t="n"/>
      <c r="X481" s="26">
        <f>IF(A481="","",MAX(0,24*(IF(ISNUMBER(V481),V481+IF(ISNUMBER(W481),W481,0),NOW())-(IF(ISNUMBER(B481),B481,TODAY())+IF(ISNUMBER(C481),C481,0)))))</f>
        <v/>
      </c>
      <c r="Y481" s="27">
        <f>IF(A481="","",IF(Q481="Closed","Closed",IF(AND(ISNUMBER(O481),NOW()&gt;O481+IF(ISNUMBER(P481),P481,0)),"Overdue",IF(AND(NOT(ISNUMBER(O481)),X481&gt;'Lists and Settings'!$B$7),"Overdue","On Track"))))</f>
        <v/>
      </c>
      <c r="Z481" s="28">
        <f>IF(A481="","",IF(NOT(ISNUMBER(B481)),"Missing date opened",IF(D481="","Missing shift",IF(K481="","Missing description",IF(M481="","Missing assigned department",IF(AND(Q481="Closed",U481=""),"Closed without resolution",IF(AND(Q481="Closed",NOT(ISNUMBER(V481))),"Closed without close date",IF(AND(ISNUMBER(V481),ISNUMBER(B481),V481&lt;B481),"Close date before open date",IF(AND(S481="Yes",N481=""),"Handoff needs assignment",IF(AND(R481="Yes",Q481&lt;&gt;"Closed",NOT(ISNUMBER(O481))),"Guest follow-up needs due date","OK"))))))))))</f>
        <v/>
      </c>
    </row>
    <row r="482">
      <c r="A482" s="21" t="n"/>
      <c r="B482" s="42" t="n"/>
      <c r="C482" s="23" t="n"/>
      <c r="D482" s="21" t="n"/>
      <c r="E482" s="21" t="n"/>
      <c r="F482" s="21" t="n"/>
      <c r="G482" s="21" t="n"/>
      <c r="H482" s="21" t="n"/>
      <c r="I482" s="21" t="n"/>
      <c r="J482" s="21" t="n"/>
      <c r="K482" s="24" t="n"/>
      <c r="L482" s="24" t="n"/>
      <c r="M482" s="21" t="n"/>
      <c r="N482" s="21" t="n"/>
      <c r="O482" s="42" t="n"/>
      <c r="P482" s="23" t="n"/>
      <c r="Q482" s="21" t="n"/>
      <c r="R482" s="21" t="n"/>
      <c r="S482" s="21" t="n"/>
      <c r="T482" s="43" t="n"/>
      <c r="U482" s="24" t="n"/>
      <c r="V482" s="42" t="n"/>
      <c r="W482" s="23" t="n"/>
      <c r="X482" s="26">
        <f>IF(A482="","",MAX(0,24*(IF(ISNUMBER(V482),V482+IF(ISNUMBER(W482),W482,0),NOW())-(IF(ISNUMBER(B482),B482,TODAY())+IF(ISNUMBER(C482),C482,0)))))</f>
        <v/>
      </c>
      <c r="Y482" s="27">
        <f>IF(A482="","",IF(Q482="Closed","Closed",IF(AND(ISNUMBER(O482),NOW()&gt;O482+IF(ISNUMBER(P482),P482,0)),"Overdue",IF(AND(NOT(ISNUMBER(O482)),X482&gt;'Lists and Settings'!$B$7),"Overdue","On Track"))))</f>
        <v/>
      </c>
      <c r="Z482" s="28">
        <f>IF(A482="","",IF(NOT(ISNUMBER(B482)),"Missing date opened",IF(D482="","Missing shift",IF(K482="","Missing description",IF(M482="","Missing assigned department",IF(AND(Q482="Closed",U482=""),"Closed without resolution",IF(AND(Q482="Closed",NOT(ISNUMBER(V482))),"Closed without close date",IF(AND(ISNUMBER(V482),ISNUMBER(B482),V482&lt;B482),"Close date before open date",IF(AND(S482="Yes",N482=""),"Handoff needs assignment",IF(AND(R482="Yes",Q482&lt;&gt;"Closed",NOT(ISNUMBER(O482))),"Guest follow-up needs due date","OK"))))))))))</f>
        <v/>
      </c>
    </row>
    <row r="483">
      <c r="A483" s="21" t="n"/>
      <c r="B483" s="42" t="n"/>
      <c r="C483" s="23" t="n"/>
      <c r="D483" s="21" t="n"/>
      <c r="E483" s="21" t="n"/>
      <c r="F483" s="21" t="n"/>
      <c r="G483" s="21" t="n"/>
      <c r="H483" s="21" t="n"/>
      <c r="I483" s="21" t="n"/>
      <c r="J483" s="21" t="n"/>
      <c r="K483" s="24" t="n"/>
      <c r="L483" s="24" t="n"/>
      <c r="M483" s="21" t="n"/>
      <c r="N483" s="21" t="n"/>
      <c r="O483" s="42" t="n"/>
      <c r="P483" s="23" t="n"/>
      <c r="Q483" s="21" t="n"/>
      <c r="R483" s="21" t="n"/>
      <c r="S483" s="21" t="n"/>
      <c r="T483" s="43" t="n"/>
      <c r="U483" s="24" t="n"/>
      <c r="V483" s="42" t="n"/>
      <c r="W483" s="23" t="n"/>
      <c r="X483" s="26">
        <f>IF(A483="","",MAX(0,24*(IF(ISNUMBER(V483),V483+IF(ISNUMBER(W483),W483,0),NOW())-(IF(ISNUMBER(B483),B483,TODAY())+IF(ISNUMBER(C483),C483,0)))))</f>
        <v/>
      </c>
      <c r="Y483" s="27">
        <f>IF(A483="","",IF(Q483="Closed","Closed",IF(AND(ISNUMBER(O483),NOW()&gt;O483+IF(ISNUMBER(P483),P483,0)),"Overdue",IF(AND(NOT(ISNUMBER(O483)),X483&gt;'Lists and Settings'!$B$7),"Overdue","On Track"))))</f>
        <v/>
      </c>
      <c r="Z483" s="28">
        <f>IF(A483="","",IF(NOT(ISNUMBER(B483)),"Missing date opened",IF(D483="","Missing shift",IF(K483="","Missing description",IF(M483="","Missing assigned department",IF(AND(Q483="Closed",U483=""),"Closed without resolution",IF(AND(Q483="Closed",NOT(ISNUMBER(V483))),"Closed without close date",IF(AND(ISNUMBER(V483),ISNUMBER(B483),V483&lt;B483),"Close date before open date",IF(AND(S483="Yes",N483=""),"Handoff needs assignment",IF(AND(R483="Yes",Q483&lt;&gt;"Closed",NOT(ISNUMBER(O483))),"Guest follow-up needs due date","OK"))))))))))</f>
        <v/>
      </c>
    </row>
    <row r="484">
      <c r="A484" s="21" t="n"/>
      <c r="B484" s="42" t="n"/>
      <c r="C484" s="23" t="n"/>
      <c r="D484" s="21" t="n"/>
      <c r="E484" s="21" t="n"/>
      <c r="F484" s="21" t="n"/>
      <c r="G484" s="21" t="n"/>
      <c r="H484" s="21" t="n"/>
      <c r="I484" s="21" t="n"/>
      <c r="J484" s="21" t="n"/>
      <c r="K484" s="24" t="n"/>
      <c r="L484" s="24" t="n"/>
      <c r="M484" s="21" t="n"/>
      <c r="N484" s="21" t="n"/>
      <c r="O484" s="42" t="n"/>
      <c r="P484" s="23" t="n"/>
      <c r="Q484" s="21" t="n"/>
      <c r="R484" s="21" t="n"/>
      <c r="S484" s="21" t="n"/>
      <c r="T484" s="43" t="n"/>
      <c r="U484" s="24" t="n"/>
      <c r="V484" s="42" t="n"/>
      <c r="W484" s="23" t="n"/>
      <c r="X484" s="26">
        <f>IF(A484="","",MAX(0,24*(IF(ISNUMBER(V484),V484+IF(ISNUMBER(W484),W484,0),NOW())-(IF(ISNUMBER(B484),B484,TODAY())+IF(ISNUMBER(C484),C484,0)))))</f>
        <v/>
      </c>
      <c r="Y484" s="27">
        <f>IF(A484="","",IF(Q484="Closed","Closed",IF(AND(ISNUMBER(O484),NOW()&gt;O484+IF(ISNUMBER(P484),P484,0)),"Overdue",IF(AND(NOT(ISNUMBER(O484)),X484&gt;'Lists and Settings'!$B$7),"Overdue","On Track"))))</f>
        <v/>
      </c>
      <c r="Z484" s="28">
        <f>IF(A484="","",IF(NOT(ISNUMBER(B484)),"Missing date opened",IF(D484="","Missing shift",IF(K484="","Missing description",IF(M484="","Missing assigned department",IF(AND(Q484="Closed",U484=""),"Closed without resolution",IF(AND(Q484="Closed",NOT(ISNUMBER(V484))),"Closed without close date",IF(AND(ISNUMBER(V484),ISNUMBER(B484),V484&lt;B484),"Close date before open date",IF(AND(S484="Yes",N484=""),"Handoff needs assignment",IF(AND(R484="Yes",Q484&lt;&gt;"Closed",NOT(ISNUMBER(O484))),"Guest follow-up needs due date","OK"))))))))))</f>
        <v/>
      </c>
    </row>
    <row r="485">
      <c r="A485" s="21" t="n"/>
      <c r="B485" s="42" t="n"/>
      <c r="C485" s="23" t="n"/>
      <c r="D485" s="21" t="n"/>
      <c r="E485" s="21" t="n"/>
      <c r="F485" s="21" t="n"/>
      <c r="G485" s="21" t="n"/>
      <c r="H485" s="21" t="n"/>
      <c r="I485" s="21" t="n"/>
      <c r="J485" s="21" t="n"/>
      <c r="K485" s="24" t="n"/>
      <c r="L485" s="24" t="n"/>
      <c r="M485" s="21" t="n"/>
      <c r="N485" s="21" t="n"/>
      <c r="O485" s="42" t="n"/>
      <c r="P485" s="23" t="n"/>
      <c r="Q485" s="21" t="n"/>
      <c r="R485" s="21" t="n"/>
      <c r="S485" s="21" t="n"/>
      <c r="T485" s="43" t="n"/>
      <c r="U485" s="24" t="n"/>
      <c r="V485" s="42" t="n"/>
      <c r="W485" s="23" t="n"/>
      <c r="X485" s="26">
        <f>IF(A485="","",MAX(0,24*(IF(ISNUMBER(V485),V485+IF(ISNUMBER(W485),W485,0),NOW())-(IF(ISNUMBER(B485),B485,TODAY())+IF(ISNUMBER(C485),C485,0)))))</f>
        <v/>
      </c>
      <c r="Y485" s="27">
        <f>IF(A485="","",IF(Q485="Closed","Closed",IF(AND(ISNUMBER(O485),NOW()&gt;O485+IF(ISNUMBER(P485),P485,0)),"Overdue",IF(AND(NOT(ISNUMBER(O485)),X485&gt;'Lists and Settings'!$B$7),"Overdue","On Track"))))</f>
        <v/>
      </c>
      <c r="Z485" s="28">
        <f>IF(A485="","",IF(NOT(ISNUMBER(B485)),"Missing date opened",IF(D485="","Missing shift",IF(K485="","Missing description",IF(M485="","Missing assigned department",IF(AND(Q485="Closed",U485=""),"Closed without resolution",IF(AND(Q485="Closed",NOT(ISNUMBER(V485))),"Closed without close date",IF(AND(ISNUMBER(V485),ISNUMBER(B485),V485&lt;B485),"Close date before open date",IF(AND(S485="Yes",N485=""),"Handoff needs assignment",IF(AND(R485="Yes",Q485&lt;&gt;"Closed",NOT(ISNUMBER(O485))),"Guest follow-up needs due date","OK"))))))))))</f>
        <v/>
      </c>
    </row>
    <row r="486">
      <c r="A486" s="21" t="n"/>
      <c r="B486" s="42" t="n"/>
      <c r="C486" s="23" t="n"/>
      <c r="D486" s="21" t="n"/>
      <c r="E486" s="21" t="n"/>
      <c r="F486" s="21" t="n"/>
      <c r="G486" s="21" t="n"/>
      <c r="H486" s="21" t="n"/>
      <c r="I486" s="21" t="n"/>
      <c r="J486" s="21" t="n"/>
      <c r="K486" s="24" t="n"/>
      <c r="L486" s="24" t="n"/>
      <c r="M486" s="21" t="n"/>
      <c r="N486" s="21" t="n"/>
      <c r="O486" s="42" t="n"/>
      <c r="P486" s="23" t="n"/>
      <c r="Q486" s="21" t="n"/>
      <c r="R486" s="21" t="n"/>
      <c r="S486" s="21" t="n"/>
      <c r="T486" s="43" t="n"/>
      <c r="U486" s="24" t="n"/>
      <c r="V486" s="42" t="n"/>
      <c r="W486" s="23" t="n"/>
      <c r="X486" s="26">
        <f>IF(A486="","",MAX(0,24*(IF(ISNUMBER(V486),V486+IF(ISNUMBER(W486),W486,0),NOW())-(IF(ISNUMBER(B486),B486,TODAY())+IF(ISNUMBER(C486),C486,0)))))</f>
        <v/>
      </c>
      <c r="Y486" s="27">
        <f>IF(A486="","",IF(Q486="Closed","Closed",IF(AND(ISNUMBER(O486),NOW()&gt;O486+IF(ISNUMBER(P486),P486,0)),"Overdue",IF(AND(NOT(ISNUMBER(O486)),X486&gt;'Lists and Settings'!$B$7),"Overdue","On Track"))))</f>
        <v/>
      </c>
      <c r="Z486" s="28">
        <f>IF(A486="","",IF(NOT(ISNUMBER(B486)),"Missing date opened",IF(D486="","Missing shift",IF(K486="","Missing description",IF(M486="","Missing assigned department",IF(AND(Q486="Closed",U486=""),"Closed without resolution",IF(AND(Q486="Closed",NOT(ISNUMBER(V486))),"Closed without close date",IF(AND(ISNUMBER(V486),ISNUMBER(B486),V486&lt;B486),"Close date before open date",IF(AND(S486="Yes",N486=""),"Handoff needs assignment",IF(AND(R486="Yes",Q486&lt;&gt;"Closed",NOT(ISNUMBER(O486))),"Guest follow-up needs due date","OK"))))))))))</f>
        <v/>
      </c>
    </row>
    <row r="487">
      <c r="A487" s="21" t="n"/>
      <c r="B487" s="42" t="n"/>
      <c r="C487" s="23" t="n"/>
      <c r="D487" s="21" t="n"/>
      <c r="E487" s="21" t="n"/>
      <c r="F487" s="21" t="n"/>
      <c r="G487" s="21" t="n"/>
      <c r="H487" s="21" t="n"/>
      <c r="I487" s="21" t="n"/>
      <c r="J487" s="21" t="n"/>
      <c r="K487" s="24" t="n"/>
      <c r="L487" s="24" t="n"/>
      <c r="M487" s="21" t="n"/>
      <c r="N487" s="21" t="n"/>
      <c r="O487" s="42" t="n"/>
      <c r="P487" s="23" t="n"/>
      <c r="Q487" s="21" t="n"/>
      <c r="R487" s="21" t="n"/>
      <c r="S487" s="21" t="n"/>
      <c r="T487" s="43" t="n"/>
      <c r="U487" s="24" t="n"/>
      <c r="V487" s="42" t="n"/>
      <c r="W487" s="23" t="n"/>
      <c r="X487" s="26">
        <f>IF(A487="","",MAX(0,24*(IF(ISNUMBER(V487),V487+IF(ISNUMBER(W487),W487,0),NOW())-(IF(ISNUMBER(B487),B487,TODAY())+IF(ISNUMBER(C487),C487,0)))))</f>
        <v/>
      </c>
      <c r="Y487" s="27">
        <f>IF(A487="","",IF(Q487="Closed","Closed",IF(AND(ISNUMBER(O487),NOW()&gt;O487+IF(ISNUMBER(P487),P487,0)),"Overdue",IF(AND(NOT(ISNUMBER(O487)),X487&gt;'Lists and Settings'!$B$7),"Overdue","On Track"))))</f>
        <v/>
      </c>
      <c r="Z487" s="28">
        <f>IF(A487="","",IF(NOT(ISNUMBER(B487)),"Missing date opened",IF(D487="","Missing shift",IF(K487="","Missing description",IF(M487="","Missing assigned department",IF(AND(Q487="Closed",U487=""),"Closed without resolution",IF(AND(Q487="Closed",NOT(ISNUMBER(V487))),"Closed without close date",IF(AND(ISNUMBER(V487),ISNUMBER(B487),V487&lt;B487),"Close date before open date",IF(AND(S487="Yes",N487=""),"Handoff needs assignment",IF(AND(R487="Yes",Q487&lt;&gt;"Closed",NOT(ISNUMBER(O487))),"Guest follow-up needs due date","OK"))))))))))</f>
        <v/>
      </c>
    </row>
    <row r="488">
      <c r="A488" s="21" t="n"/>
      <c r="B488" s="42" t="n"/>
      <c r="C488" s="23" t="n"/>
      <c r="D488" s="21" t="n"/>
      <c r="E488" s="21" t="n"/>
      <c r="F488" s="21" t="n"/>
      <c r="G488" s="21" t="n"/>
      <c r="H488" s="21" t="n"/>
      <c r="I488" s="21" t="n"/>
      <c r="J488" s="21" t="n"/>
      <c r="K488" s="24" t="n"/>
      <c r="L488" s="24" t="n"/>
      <c r="M488" s="21" t="n"/>
      <c r="N488" s="21" t="n"/>
      <c r="O488" s="42" t="n"/>
      <c r="P488" s="23" t="n"/>
      <c r="Q488" s="21" t="n"/>
      <c r="R488" s="21" t="n"/>
      <c r="S488" s="21" t="n"/>
      <c r="T488" s="43" t="n"/>
      <c r="U488" s="24" t="n"/>
      <c r="V488" s="42" t="n"/>
      <c r="W488" s="23" t="n"/>
      <c r="X488" s="26">
        <f>IF(A488="","",MAX(0,24*(IF(ISNUMBER(V488),V488+IF(ISNUMBER(W488),W488,0),NOW())-(IF(ISNUMBER(B488),B488,TODAY())+IF(ISNUMBER(C488),C488,0)))))</f>
        <v/>
      </c>
      <c r="Y488" s="27">
        <f>IF(A488="","",IF(Q488="Closed","Closed",IF(AND(ISNUMBER(O488),NOW()&gt;O488+IF(ISNUMBER(P488),P488,0)),"Overdue",IF(AND(NOT(ISNUMBER(O488)),X488&gt;'Lists and Settings'!$B$7),"Overdue","On Track"))))</f>
        <v/>
      </c>
      <c r="Z488" s="28">
        <f>IF(A488="","",IF(NOT(ISNUMBER(B488)),"Missing date opened",IF(D488="","Missing shift",IF(K488="","Missing description",IF(M488="","Missing assigned department",IF(AND(Q488="Closed",U488=""),"Closed without resolution",IF(AND(Q488="Closed",NOT(ISNUMBER(V488))),"Closed without close date",IF(AND(ISNUMBER(V488),ISNUMBER(B488),V488&lt;B488),"Close date before open date",IF(AND(S488="Yes",N488=""),"Handoff needs assignment",IF(AND(R488="Yes",Q488&lt;&gt;"Closed",NOT(ISNUMBER(O488))),"Guest follow-up needs due date","OK"))))))))))</f>
        <v/>
      </c>
    </row>
    <row r="489">
      <c r="A489" s="21" t="n"/>
      <c r="B489" s="42" t="n"/>
      <c r="C489" s="23" t="n"/>
      <c r="D489" s="21" t="n"/>
      <c r="E489" s="21" t="n"/>
      <c r="F489" s="21" t="n"/>
      <c r="G489" s="21" t="n"/>
      <c r="H489" s="21" t="n"/>
      <c r="I489" s="21" t="n"/>
      <c r="J489" s="21" t="n"/>
      <c r="K489" s="24" t="n"/>
      <c r="L489" s="24" t="n"/>
      <c r="M489" s="21" t="n"/>
      <c r="N489" s="21" t="n"/>
      <c r="O489" s="42" t="n"/>
      <c r="P489" s="23" t="n"/>
      <c r="Q489" s="21" t="n"/>
      <c r="R489" s="21" t="n"/>
      <c r="S489" s="21" t="n"/>
      <c r="T489" s="43" t="n"/>
      <c r="U489" s="24" t="n"/>
      <c r="V489" s="42" t="n"/>
      <c r="W489" s="23" t="n"/>
      <c r="X489" s="26">
        <f>IF(A489="","",MAX(0,24*(IF(ISNUMBER(V489),V489+IF(ISNUMBER(W489),W489,0),NOW())-(IF(ISNUMBER(B489),B489,TODAY())+IF(ISNUMBER(C489),C489,0)))))</f>
        <v/>
      </c>
      <c r="Y489" s="27">
        <f>IF(A489="","",IF(Q489="Closed","Closed",IF(AND(ISNUMBER(O489),NOW()&gt;O489+IF(ISNUMBER(P489),P489,0)),"Overdue",IF(AND(NOT(ISNUMBER(O489)),X489&gt;'Lists and Settings'!$B$7),"Overdue","On Track"))))</f>
        <v/>
      </c>
      <c r="Z489" s="28">
        <f>IF(A489="","",IF(NOT(ISNUMBER(B489)),"Missing date opened",IF(D489="","Missing shift",IF(K489="","Missing description",IF(M489="","Missing assigned department",IF(AND(Q489="Closed",U489=""),"Closed without resolution",IF(AND(Q489="Closed",NOT(ISNUMBER(V489))),"Closed without close date",IF(AND(ISNUMBER(V489),ISNUMBER(B489),V489&lt;B489),"Close date before open date",IF(AND(S489="Yes",N489=""),"Handoff needs assignment",IF(AND(R489="Yes",Q489&lt;&gt;"Closed",NOT(ISNUMBER(O489))),"Guest follow-up needs due date","OK"))))))))))</f>
        <v/>
      </c>
    </row>
    <row r="490">
      <c r="A490" s="21" t="n"/>
      <c r="B490" s="42" t="n"/>
      <c r="C490" s="23" t="n"/>
      <c r="D490" s="21" t="n"/>
      <c r="E490" s="21" t="n"/>
      <c r="F490" s="21" t="n"/>
      <c r="G490" s="21" t="n"/>
      <c r="H490" s="21" t="n"/>
      <c r="I490" s="21" t="n"/>
      <c r="J490" s="21" t="n"/>
      <c r="K490" s="24" t="n"/>
      <c r="L490" s="24" t="n"/>
      <c r="M490" s="21" t="n"/>
      <c r="N490" s="21" t="n"/>
      <c r="O490" s="42" t="n"/>
      <c r="P490" s="23" t="n"/>
      <c r="Q490" s="21" t="n"/>
      <c r="R490" s="21" t="n"/>
      <c r="S490" s="21" t="n"/>
      <c r="T490" s="43" t="n"/>
      <c r="U490" s="24" t="n"/>
      <c r="V490" s="42" t="n"/>
      <c r="W490" s="23" t="n"/>
      <c r="X490" s="26">
        <f>IF(A490="","",MAX(0,24*(IF(ISNUMBER(V490),V490+IF(ISNUMBER(W490),W490,0),NOW())-(IF(ISNUMBER(B490),B490,TODAY())+IF(ISNUMBER(C490),C490,0)))))</f>
        <v/>
      </c>
      <c r="Y490" s="27">
        <f>IF(A490="","",IF(Q490="Closed","Closed",IF(AND(ISNUMBER(O490),NOW()&gt;O490+IF(ISNUMBER(P490),P490,0)),"Overdue",IF(AND(NOT(ISNUMBER(O490)),X490&gt;'Lists and Settings'!$B$7),"Overdue","On Track"))))</f>
        <v/>
      </c>
      <c r="Z490" s="28">
        <f>IF(A490="","",IF(NOT(ISNUMBER(B490)),"Missing date opened",IF(D490="","Missing shift",IF(K490="","Missing description",IF(M490="","Missing assigned department",IF(AND(Q490="Closed",U490=""),"Closed without resolution",IF(AND(Q490="Closed",NOT(ISNUMBER(V490))),"Closed without close date",IF(AND(ISNUMBER(V490),ISNUMBER(B490),V490&lt;B490),"Close date before open date",IF(AND(S490="Yes",N490=""),"Handoff needs assignment",IF(AND(R490="Yes",Q490&lt;&gt;"Closed",NOT(ISNUMBER(O490))),"Guest follow-up needs due date","OK"))))))))))</f>
        <v/>
      </c>
    </row>
    <row r="491">
      <c r="A491" s="21" t="n"/>
      <c r="B491" s="42" t="n"/>
      <c r="C491" s="23" t="n"/>
      <c r="D491" s="21" t="n"/>
      <c r="E491" s="21" t="n"/>
      <c r="F491" s="21" t="n"/>
      <c r="G491" s="21" t="n"/>
      <c r="H491" s="21" t="n"/>
      <c r="I491" s="21" t="n"/>
      <c r="J491" s="21" t="n"/>
      <c r="K491" s="24" t="n"/>
      <c r="L491" s="24" t="n"/>
      <c r="M491" s="21" t="n"/>
      <c r="N491" s="21" t="n"/>
      <c r="O491" s="42" t="n"/>
      <c r="P491" s="23" t="n"/>
      <c r="Q491" s="21" t="n"/>
      <c r="R491" s="21" t="n"/>
      <c r="S491" s="21" t="n"/>
      <c r="T491" s="43" t="n"/>
      <c r="U491" s="24" t="n"/>
      <c r="V491" s="42" t="n"/>
      <c r="W491" s="23" t="n"/>
      <c r="X491" s="26">
        <f>IF(A491="","",MAX(0,24*(IF(ISNUMBER(V491),V491+IF(ISNUMBER(W491),W491,0),NOW())-(IF(ISNUMBER(B491),B491,TODAY())+IF(ISNUMBER(C491),C491,0)))))</f>
        <v/>
      </c>
      <c r="Y491" s="27">
        <f>IF(A491="","",IF(Q491="Closed","Closed",IF(AND(ISNUMBER(O491),NOW()&gt;O491+IF(ISNUMBER(P491),P491,0)),"Overdue",IF(AND(NOT(ISNUMBER(O491)),X491&gt;'Lists and Settings'!$B$7),"Overdue","On Track"))))</f>
        <v/>
      </c>
      <c r="Z491" s="28">
        <f>IF(A491="","",IF(NOT(ISNUMBER(B491)),"Missing date opened",IF(D491="","Missing shift",IF(K491="","Missing description",IF(M491="","Missing assigned department",IF(AND(Q491="Closed",U491=""),"Closed without resolution",IF(AND(Q491="Closed",NOT(ISNUMBER(V491))),"Closed without close date",IF(AND(ISNUMBER(V491),ISNUMBER(B491),V491&lt;B491),"Close date before open date",IF(AND(S491="Yes",N491=""),"Handoff needs assignment",IF(AND(R491="Yes",Q491&lt;&gt;"Closed",NOT(ISNUMBER(O491))),"Guest follow-up needs due date","OK"))))))))))</f>
        <v/>
      </c>
    </row>
    <row r="492">
      <c r="A492" s="21" t="n"/>
      <c r="B492" s="42" t="n"/>
      <c r="C492" s="23" t="n"/>
      <c r="D492" s="21" t="n"/>
      <c r="E492" s="21" t="n"/>
      <c r="F492" s="21" t="n"/>
      <c r="G492" s="21" t="n"/>
      <c r="H492" s="21" t="n"/>
      <c r="I492" s="21" t="n"/>
      <c r="J492" s="21" t="n"/>
      <c r="K492" s="24" t="n"/>
      <c r="L492" s="24" t="n"/>
      <c r="M492" s="21" t="n"/>
      <c r="N492" s="21" t="n"/>
      <c r="O492" s="42" t="n"/>
      <c r="P492" s="23" t="n"/>
      <c r="Q492" s="21" t="n"/>
      <c r="R492" s="21" t="n"/>
      <c r="S492" s="21" t="n"/>
      <c r="T492" s="43" t="n"/>
      <c r="U492" s="24" t="n"/>
      <c r="V492" s="42" t="n"/>
      <c r="W492" s="23" t="n"/>
      <c r="X492" s="26">
        <f>IF(A492="","",MAX(0,24*(IF(ISNUMBER(V492),V492+IF(ISNUMBER(W492),W492,0),NOW())-(IF(ISNUMBER(B492),B492,TODAY())+IF(ISNUMBER(C492),C492,0)))))</f>
        <v/>
      </c>
      <c r="Y492" s="27">
        <f>IF(A492="","",IF(Q492="Closed","Closed",IF(AND(ISNUMBER(O492),NOW()&gt;O492+IF(ISNUMBER(P492),P492,0)),"Overdue",IF(AND(NOT(ISNUMBER(O492)),X492&gt;'Lists and Settings'!$B$7),"Overdue","On Track"))))</f>
        <v/>
      </c>
      <c r="Z492" s="28">
        <f>IF(A492="","",IF(NOT(ISNUMBER(B492)),"Missing date opened",IF(D492="","Missing shift",IF(K492="","Missing description",IF(M492="","Missing assigned department",IF(AND(Q492="Closed",U492=""),"Closed without resolution",IF(AND(Q492="Closed",NOT(ISNUMBER(V492))),"Closed without close date",IF(AND(ISNUMBER(V492),ISNUMBER(B492),V492&lt;B492),"Close date before open date",IF(AND(S492="Yes",N492=""),"Handoff needs assignment",IF(AND(R492="Yes",Q492&lt;&gt;"Closed",NOT(ISNUMBER(O492))),"Guest follow-up needs due date","OK"))))))))))</f>
        <v/>
      </c>
    </row>
    <row r="493">
      <c r="A493" s="21" t="n"/>
      <c r="B493" s="42" t="n"/>
      <c r="C493" s="23" t="n"/>
      <c r="D493" s="21" t="n"/>
      <c r="E493" s="21" t="n"/>
      <c r="F493" s="21" t="n"/>
      <c r="G493" s="21" t="n"/>
      <c r="H493" s="21" t="n"/>
      <c r="I493" s="21" t="n"/>
      <c r="J493" s="21" t="n"/>
      <c r="K493" s="24" t="n"/>
      <c r="L493" s="24" t="n"/>
      <c r="M493" s="21" t="n"/>
      <c r="N493" s="21" t="n"/>
      <c r="O493" s="42" t="n"/>
      <c r="P493" s="23" t="n"/>
      <c r="Q493" s="21" t="n"/>
      <c r="R493" s="21" t="n"/>
      <c r="S493" s="21" t="n"/>
      <c r="T493" s="43" t="n"/>
      <c r="U493" s="24" t="n"/>
      <c r="V493" s="42" t="n"/>
      <c r="W493" s="23" t="n"/>
      <c r="X493" s="26">
        <f>IF(A493="","",MAX(0,24*(IF(ISNUMBER(V493),V493+IF(ISNUMBER(W493),W493,0),NOW())-(IF(ISNUMBER(B493),B493,TODAY())+IF(ISNUMBER(C493),C493,0)))))</f>
        <v/>
      </c>
      <c r="Y493" s="27">
        <f>IF(A493="","",IF(Q493="Closed","Closed",IF(AND(ISNUMBER(O493),NOW()&gt;O493+IF(ISNUMBER(P493),P493,0)),"Overdue",IF(AND(NOT(ISNUMBER(O493)),X493&gt;'Lists and Settings'!$B$7),"Overdue","On Track"))))</f>
        <v/>
      </c>
      <c r="Z493" s="28">
        <f>IF(A493="","",IF(NOT(ISNUMBER(B493)),"Missing date opened",IF(D493="","Missing shift",IF(K493="","Missing description",IF(M493="","Missing assigned department",IF(AND(Q493="Closed",U493=""),"Closed without resolution",IF(AND(Q493="Closed",NOT(ISNUMBER(V493))),"Closed without close date",IF(AND(ISNUMBER(V493),ISNUMBER(B493),V493&lt;B493),"Close date before open date",IF(AND(S493="Yes",N493=""),"Handoff needs assignment",IF(AND(R493="Yes",Q493&lt;&gt;"Closed",NOT(ISNUMBER(O493))),"Guest follow-up needs due date","OK"))))))))))</f>
        <v/>
      </c>
    </row>
    <row r="494">
      <c r="A494" s="21" t="n"/>
      <c r="B494" s="42" t="n"/>
      <c r="C494" s="23" t="n"/>
      <c r="D494" s="21" t="n"/>
      <c r="E494" s="21" t="n"/>
      <c r="F494" s="21" t="n"/>
      <c r="G494" s="21" t="n"/>
      <c r="H494" s="21" t="n"/>
      <c r="I494" s="21" t="n"/>
      <c r="J494" s="21" t="n"/>
      <c r="K494" s="24" t="n"/>
      <c r="L494" s="24" t="n"/>
      <c r="M494" s="21" t="n"/>
      <c r="N494" s="21" t="n"/>
      <c r="O494" s="42" t="n"/>
      <c r="P494" s="23" t="n"/>
      <c r="Q494" s="21" t="n"/>
      <c r="R494" s="21" t="n"/>
      <c r="S494" s="21" t="n"/>
      <c r="T494" s="43" t="n"/>
      <c r="U494" s="24" t="n"/>
      <c r="V494" s="42" t="n"/>
      <c r="W494" s="23" t="n"/>
      <c r="X494" s="26">
        <f>IF(A494="","",MAX(0,24*(IF(ISNUMBER(V494),V494+IF(ISNUMBER(W494),W494,0),NOW())-(IF(ISNUMBER(B494),B494,TODAY())+IF(ISNUMBER(C494),C494,0)))))</f>
        <v/>
      </c>
      <c r="Y494" s="27">
        <f>IF(A494="","",IF(Q494="Closed","Closed",IF(AND(ISNUMBER(O494),NOW()&gt;O494+IF(ISNUMBER(P494),P494,0)),"Overdue",IF(AND(NOT(ISNUMBER(O494)),X494&gt;'Lists and Settings'!$B$7),"Overdue","On Track"))))</f>
        <v/>
      </c>
      <c r="Z494" s="28">
        <f>IF(A494="","",IF(NOT(ISNUMBER(B494)),"Missing date opened",IF(D494="","Missing shift",IF(K494="","Missing description",IF(M494="","Missing assigned department",IF(AND(Q494="Closed",U494=""),"Closed without resolution",IF(AND(Q494="Closed",NOT(ISNUMBER(V494))),"Closed without close date",IF(AND(ISNUMBER(V494),ISNUMBER(B494),V494&lt;B494),"Close date before open date",IF(AND(S494="Yes",N494=""),"Handoff needs assignment",IF(AND(R494="Yes",Q494&lt;&gt;"Closed",NOT(ISNUMBER(O494))),"Guest follow-up needs due date","OK"))))))))))</f>
        <v/>
      </c>
    </row>
    <row r="495">
      <c r="A495" s="21" t="n"/>
      <c r="B495" s="42" t="n"/>
      <c r="C495" s="23" t="n"/>
      <c r="D495" s="21" t="n"/>
      <c r="E495" s="21" t="n"/>
      <c r="F495" s="21" t="n"/>
      <c r="G495" s="21" t="n"/>
      <c r="H495" s="21" t="n"/>
      <c r="I495" s="21" t="n"/>
      <c r="J495" s="21" t="n"/>
      <c r="K495" s="24" t="n"/>
      <c r="L495" s="24" t="n"/>
      <c r="M495" s="21" t="n"/>
      <c r="N495" s="21" t="n"/>
      <c r="O495" s="42" t="n"/>
      <c r="P495" s="23" t="n"/>
      <c r="Q495" s="21" t="n"/>
      <c r="R495" s="21" t="n"/>
      <c r="S495" s="21" t="n"/>
      <c r="T495" s="43" t="n"/>
      <c r="U495" s="24" t="n"/>
      <c r="V495" s="42" t="n"/>
      <c r="W495" s="23" t="n"/>
      <c r="X495" s="26">
        <f>IF(A495="","",MAX(0,24*(IF(ISNUMBER(V495),V495+IF(ISNUMBER(W495),W495,0),NOW())-(IF(ISNUMBER(B495),B495,TODAY())+IF(ISNUMBER(C495),C495,0)))))</f>
        <v/>
      </c>
      <c r="Y495" s="27">
        <f>IF(A495="","",IF(Q495="Closed","Closed",IF(AND(ISNUMBER(O495),NOW()&gt;O495+IF(ISNUMBER(P495),P495,0)),"Overdue",IF(AND(NOT(ISNUMBER(O495)),X495&gt;'Lists and Settings'!$B$7),"Overdue","On Track"))))</f>
        <v/>
      </c>
      <c r="Z495" s="28">
        <f>IF(A495="","",IF(NOT(ISNUMBER(B495)),"Missing date opened",IF(D495="","Missing shift",IF(K495="","Missing description",IF(M495="","Missing assigned department",IF(AND(Q495="Closed",U495=""),"Closed without resolution",IF(AND(Q495="Closed",NOT(ISNUMBER(V495))),"Closed without close date",IF(AND(ISNUMBER(V495),ISNUMBER(B495),V495&lt;B495),"Close date before open date",IF(AND(S495="Yes",N495=""),"Handoff needs assignment",IF(AND(R495="Yes",Q495&lt;&gt;"Closed",NOT(ISNUMBER(O495))),"Guest follow-up needs due date","OK"))))))))))</f>
        <v/>
      </c>
    </row>
    <row r="496">
      <c r="A496" s="21" t="n"/>
      <c r="B496" s="42" t="n"/>
      <c r="C496" s="23" t="n"/>
      <c r="D496" s="21" t="n"/>
      <c r="E496" s="21" t="n"/>
      <c r="F496" s="21" t="n"/>
      <c r="G496" s="21" t="n"/>
      <c r="H496" s="21" t="n"/>
      <c r="I496" s="21" t="n"/>
      <c r="J496" s="21" t="n"/>
      <c r="K496" s="24" t="n"/>
      <c r="L496" s="24" t="n"/>
      <c r="M496" s="21" t="n"/>
      <c r="N496" s="21" t="n"/>
      <c r="O496" s="42" t="n"/>
      <c r="P496" s="23" t="n"/>
      <c r="Q496" s="21" t="n"/>
      <c r="R496" s="21" t="n"/>
      <c r="S496" s="21" t="n"/>
      <c r="T496" s="43" t="n"/>
      <c r="U496" s="24" t="n"/>
      <c r="V496" s="42" t="n"/>
      <c r="W496" s="23" t="n"/>
      <c r="X496" s="26">
        <f>IF(A496="","",MAX(0,24*(IF(ISNUMBER(V496),V496+IF(ISNUMBER(W496),W496,0),NOW())-(IF(ISNUMBER(B496),B496,TODAY())+IF(ISNUMBER(C496),C496,0)))))</f>
        <v/>
      </c>
      <c r="Y496" s="27">
        <f>IF(A496="","",IF(Q496="Closed","Closed",IF(AND(ISNUMBER(O496),NOW()&gt;O496+IF(ISNUMBER(P496),P496,0)),"Overdue",IF(AND(NOT(ISNUMBER(O496)),X496&gt;'Lists and Settings'!$B$7),"Overdue","On Track"))))</f>
        <v/>
      </c>
      <c r="Z496" s="28">
        <f>IF(A496="","",IF(NOT(ISNUMBER(B496)),"Missing date opened",IF(D496="","Missing shift",IF(K496="","Missing description",IF(M496="","Missing assigned department",IF(AND(Q496="Closed",U496=""),"Closed without resolution",IF(AND(Q496="Closed",NOT(ISNUMBER(V496))),"Closed without close date",IF(AND(ISNUMBER(V496),ISNUMBER(B496),V496&lt;B496),"Close date before open date",IF(AND(S496="Yes",N496=""),"Handoff needs assignment",IF(AND(R496="Yes",Q496&lt;&gt;"Closed",NOT(ISNUMBER(O496))),"Guest follow-up needs due date","OK"))))))))))</f>
        <v/>
      </c>
    </row>
    <row r="497">
      <c r="A497" s="21" t="n"/>
      <c r="B497" s="42" t="n"/>
      <c r="C497" s="23" t="n"/>
      <c r="D497" s="21" t="n"/>
      <c r="E497" s="21" t="n"/>
      <c r="F497" s="21" t="n"/>
      <c r="G497" s="21" t="n"/>
      <c r="H497" s="21" t="n"/>
      <c r="I497" s="21" t="n"/>
      <c r="J497" s="21" t="n"/>
      <c r="K497" s="24" t="n"/>
      <c r="L497" s="24" t="n"/>
      <c r="M497" s="21" t="n"/>
      <c r="N497" s="21" t="n"/>
      <c r="O497" s="42" t="n"/>
      <c r="P497" s="23" t="n"/>
      <c r="Q497" s="21" t="n"/>
      <c r="R497" s="21" t="n"/>
      <c r="S497" s="21" t="n"/>
      <c r="T497" s="43" t="n"/>
      <c r="U497" s="24" t="n"/>
      <c r="V497" s="42" t="n"/>
      <c r="W497" s="23" t="n"/>
      <c r="X497" s="26">
        <f>IF(A497="","",MAX(0,24*(IF(ISNUMBER(V497),V497+IF(ISNUMBER(W497),W497,0),NOW())-(IF(ISNUMBER(B497),B497,TODAY())+IF(ISNUMBER(C497),C497,0)))))</f>
        <v/>
      </c>
      <c r="Y497" s="27">
        <f>IF(A497="","",IF(Q497="Closed","Closed",IF(AND(ISNUMBER(O497),NOW()&gt;O497+IF(ISNUMBER(P497),P497,0)),"Overdue",IF(AND(NOT(ISNUMBER(O497)),X497&gt;'Lists and Settings'!$B$7),"Overdue","On Track"))))</f>
        <v/>
      </c>
      <c r="Z497" s="28">
        <f>IF(A497="","",IF(NOT(ISNUMBER(B497)),"Missing date opened",IF(D497="","Missing shift",IF(K497="","Missing description",IF(M497="","Missing assigned department",IF(AND(Q497="Closed",U497=""),"Closed without resolution",IF(AND(Q497="Closed",NOT(ISNUMBER(V497))),"Closed without close date",IF(AND(ISNUMBER(V497),ISNUMBER(B497),V497&lt;B497),"Close date before open date",IF(AND(S497="Yes",N497=""),"Handoff needs assignment",IF(AND(R497="Yes",Q497&lt;&gt;"Closed",NOT(ISNUMBER(O497))),"Guest follow-up needs due date","OK"))))))))))</f>
        <v/>
      </c>
    </row>
    <row r="498">
      <c r="A498" s="21" t="n"/>
      <c r="B498" s="42" t="n"/>
      <c r="C498" s="23" t="n"/>
      <c r="D498" s="21" t="n"/>
      <c r="E498" s="21" t="n"/>
      <c r="F498" s="21" t="n"/>
      <c r="G498" s="21" t="n"/>
      <c r="H498" s="21" t="n"/>
      <c r="I498" s="21" t="n"/>
      <c r="J498" s="21" t="n"/>
      <c r="K498" s="24" t="n"/>
      <c r="L498" s="24" t="n"/>
      <c r="M498" s="21" t="n"/>
      <c r="N498" s="21" t="n"/>
      <c r="O498" s="42" t="n"/>
      <c r="P498" s="23" t="n"/>
      <c r="Q498" s="21" t="n"/>
      <c r="R498" s="21" t="n"/>
      <c r="S498" s="21" t="n"/>
      <c r="T498" s="43" t="n"/>
      <c r="U498" s="24" t="n"/>
      <c r="V498" s="42" t="n"/>
      <c r="W498" s="23" t="n"/>
      <c r="X498" s="26">
        <f>IF(A498="","",MAX(0,24*(IF(ISNUMBER(V498),V498+IF(ISNUMBER(W498),W498,0),NOW())-(IF(ISNUMBER(B498),B498,TODAY())+IF(ISNUMBER(C498),C498,0)))))</f>
        <v/>
      </c>
      <c r="Y498" s="27">
        <f>IF(A498="","",IF(Q498="Closed","Closed",IF(AND(ISNUMBER(O498),NOW()&gt;O498+IF(ISNUMBER(P498),P498,0)),"Overdue",IF(AND(NOT(ISNUMBER(O498)),X498&gt;'Lists and Settings'!$B$7),"Overdue","On Track"))))</f>
        <v/>
      </c>
      <c r="Z498" s="28">
        <f>IF(A498="","",IF(NOT(ISNUMBER(B498)),"Missing date opened",IF(D498="","Missing shift",IF(K498="","Missing description",IF(M498="","Missing assigned department",IF(AND(Q498="Closed",U498=""),"Closed without resolution",IF(AND(Q498="Closed",NOT(ISNUMBER(V498))),"Closed without close date",IF(AND(ISNUMBER(V498),ISNUMBER(B498),V498&lt;B498),"Close date before open date",IF(AND(S498="Yes",N498=""),"Handoff needs assignment",IF(AND(R498="Yes",Q498&lt;&gt;"Closed",NOT(ISNUMBER(O498))),"Guest follow-up needs due date","OK"))))))))))</f>
        <v/>
      </c>
    </row>
    <row r="499">
      <c r="A499" s="21" t="n"/>
      <c r="B499" s="42" t="n"/>
      <c r="C499" s="23" t="n"/>
      <c r="D499" s="21" t="n"/>
      <c r="E499" s="21" t="n"/>
      <c r="F499" s="21" t="n"/>
      <c r="G499" s="21" t="n"/>
      <c r="H499" s="21" t="n"/>
      <c r="I499" s="21" t="n"/>
      <c r="J499" s="21" t="n"/>
      <c r="K499" s="24" t="n"/>
      <c r="L499" s="24" t="n"/>
      <c r="M499" s="21" t="n"/>
      <c r="N499" s="21" t="n"/>
      <c r="O499" s="42" t="n"/>
      <c r="P499" s="23" t="n"/>
      <c r="Q499" s="21" t="n"/>
      <c r="R499" s="21" t="n"/>
      <c r="S499" s="21" t="n"/>
      <c r="T499" s="43" t="n"/>
      <c r="U499" s="24" t="n"/>
      <c r="V499" s="42" t="n"/>
      <c r="W499" s="23" t="n"/>
      <c r="X499" s="26">
        <f>IF(A499="","",MAX(0,24*(IF(ISNUMBER(V499),V499+IF(ISNUMBER(W499),W499,0),NOW())-(IF(ISNUMBER(B499),B499,TODAY())+IF(ISNUMBER(C499),C499,0)))))</f>
        <v/>
      </c>
      <c r="Y499" s="27">
        <f>IF(A499="","",IF(Q499="Closed","Closed",IF(AND(ISNUMBER(O499),NOW()&gt;O499+IF(ISNUMBER(P499),P499,0)),"Overdue",IF(AND(NOT(ISNUMBER(O499)),X499&gt;'Lists and Settings'!$B$7),"Overdue","On Track"))))</f>
        <v/>
      </c>
      <c r="Z499" s="28">
        <f>IF(A499="","",IF(NOT(ISNUMBER(B499)),"Missing date opened",IF(D499="","Missing shift",IF(K499="","Missing description",IF(M499="","Missing assigned department",IF(AND(Q499="Closed",U499=""),"Closed without resolution",IF(AND(Q499="Closed",NOT(ISNUMBER(V499))),"Closed without close date",IF(AND(ISNUMBER(V499),ISNUMBER(B499),V499&lt;B499),"Close date before open date",IF(AND(S499="Yes",N499=""),"Handoff needs assignment",IF(AND(R499="Yes",Q499&lt;&gt;"Closed",NOT(ISNUMBER(O499))),"Guest follow-up needs due date","OK"))))))))))</f>
        <v/>
      </c>
    </row>
    <row r="500">
      <c r="A500" s="21" t="n"/>
      <c r="B500" s="42" t="n"/>
      <c r="C500" s="23" t="n"/>
      <c r="D500" s="21" t="n"/>
      <c r="E500" s="21" t="n"/>
      <c r="F500" s="21" t="n"/>
      <c r="G500" s="21" t="n"/>
      <c r="H500" s="21" t="n"/>
      <c r="I500" s="21" t="n"/>
      <c r="J500" s="21" t="n"/>
      <c r="K500" s="24" t="n"/>
      <c r="L500" s="24" t="n"/>
      <c r="M500" s="21" t="n"/>
      <c r="N500" s="21" t="n"/>
      <c r="O500" s="42" t="n"/>
      <c r="P500" s="23" t="n"/>
      <c r="Q500" s="21" t="n"/>
      <c r="R500" s="21" t="n"/>
      <c r="S500" s="21" t="n"/>
      <c r="T500" s="43" t="n"/>
      <c r="U500" s="24" t="n"/>
      <c r="V500" s="42" t="n"/>
      <c r="W500" s="23" t="n"/>
      <c r="X500" s="26">
        <f>IF(A500="","",MAX(0,24*(IF(ISNUMBER(V500),V500+IF(ISNUMBER(W500),W500,0),NOW())-(IF(ISNUMBER(B500),B500,TODAY())+IF(ISNUMBER(C500),C500,0)))))</f>
        <v/>
      </c>
      <c r="Y500" s="27">
        <f>IF(A500="","",IF(Q500="Closed","Closed",IF(AND(ISNUMBER(O500),NOW()&gt;O500+IF(ISNUMBER(P500),P500,0)),"Overdue",IF(AND(NOT(ISNUMBER(O500)),X500&gt;'Lists and Settings'!$B$7),"Overdue","On Track"))))</f>
        <v/>
      </c>
      <c r="Z500" s="28">
        <f>IF(A500="","",IF(NOT(ISNUMBER(B500)),"Missing date opened",IF(D500="","Missing shift",IF(K500="","Missing description",IF(M500="","Missing assigned department",IF(AND(Q500="Closed",U500=""),"Closed without resolution",IF(AND(Q500="Closed",NOT(ISNUMBER(V500))),"Closed without close date",IF(AND(ISNUMBER(V500),ISNUMBER(B500),V500&lt;B500),"Close date before open date",IF(AND(S500="Yes",N500=""),"Handoff needs assignment",IF(AND(R500="Yes",Q500&lt;&gt;"Closed",NOT(ISNUMBER(O500))),"Guest follow-up needs due date","OK"))))))))))</f>
        <v/>
      </c>
    </row>
    <row r="501">
      <c r="A501" s="21" t="n"/>
      <c r="B501" s="42" t="n"/>
      <c r="C501" s="23" t="n"/>
      <c r="D501" s="21" t="n"/>
      <c r="E501" s="21" t="n"/>
      <c r="F501" s="21" t="n"/>
      <c r="G501" s="21" t="n"/>
      <c r="H501" s="21" t="n"/>
      <c r="I501" s="21" t="n"/>
      <c r="J501" s="21" t="n"/>
      <c r="K501" s="24" t="n"/>
      <c r="L501" s="24" t="n"/>
      <c r="M501" s="21" t="n"/>
      <c r="N501" s="21" t="n"/>
      <c r="O501" s="42" t="n"/>
      <c r="P501" s="23" t="n"/>
      <c r="Q501" s="21" t="n"/>
      <c r="R501" s="21" t="n"/>
      <c r="S501" s="21" t="n"/>
      <c r="T501" s="43" t="n"/>
      <c r="U501" s="24" t="n"/>
      <c r="V501" s="42" t="n"/>
      <c r="W501" s="23" t="n"/>
      <c r="X501" s="26">
        <f>IF(A501="","",MAX(0,24*(IF(ISNUMBER(V501),V501+IF(ISNUMBER(W501),W501,0),NOW())-(IF(ISNUMBER(B501),B501,TODAY())+IF(ISNUMBER(C501),C501,0)))))</f>
        <v/>
      </c>
      <c r="Y501" s="27">
        <f>IF(A501="","",IF(Q501="Closed","Closed",IF(AND(ISNUMBER(O501),NOW()&gt;O501+IF(ISNUMBER(P501),P501,0)),"Overdue",IF(AND(NOT(ISNUMBER(O501)),X501&gt;'Lists and Settings'!$B$7),"Overdue","On Track"))))</f>
        <v/>
      </c>
      <c r="Z501" s="28">
        <f>IF(A501="","",IF(NOT(ISNUMBER(B501)),"Missing date opened",IF(D501="","Missing shift",IF(K501="","Missing description",IF(M501="","Missing assigned department",IF(AND(Q501="Closed",U501=""),"Closed without resolution",IF(AND(Q501="Closed",NOT(ISNUMBER(V501))),"Closed without close date",IF(AND(ISNUMBER(V501),ISNUMBER(B501),V501&lt;B501),"Close date before open date",IF(AND(S501="Yes",N501=""),"Handoff needs assignment",IF(AND(R501="Yes",Q501&lt;&gt;"Closed",NOT(ISNUMBER(O501))),"Guest follow-up needs due date","OK"))))))))))</f>
        <v/>
      </c>
    </row>
    <row r="502">
      <c r="A502" s="21" t="n"/>
      <c r="B502" s="42" t="n"/>
      <c r="C502" s="23" t="n"/>
      <c r="D502" s="21" t="n"/>
      <c r="E502" s="21" t="n"/>
      <c r="F502" s="21" t="n"/>
      <c r="G502" s="21" t="n"/>
      <c r="H502" s="21" t="n"/>
      <c r="I502" s="21" t="n"/>
      <c r="J502" s="21" t="n"/>
      <c r="K502" s="24" t="n"/>
      <c r="L502" s="24" t="n"/>
      <c r="M502" s="21" t="n"/>
      <c r="N502" s="21" t="n"/>
      <c r="O502" s="42" t="n"/>
      <c r="P502" s="23" t="n"/>
      <c r="Q502" s="21" t="n"/>
      <c r="R502" s="21" t="n"/>
      <c r="S502" s="21" t="n"/>
      <c r="T502" s="43" t="n"/>
      <c r="U502" s="24" t="n"/>
      <c r="V502" s="42" t="n"/>
      <c r="W502" s="23" t="n"/>
      <c r="X502" s="26">
        <f>IF(A502="","",MAX(0,24*(IF(ISNUMBER(V502),V502+IF(ISNUMBER(W502),W502,0),NOW())-(IF(ISNUMBER(B502),B502,TODAY())+IF(ISNUMBER(C502),C502,0)))))</f>
        <v/>
      </c>
      <c r="Y502" s="27">
        <f>IF(A502="","",IF(Q502="Closed","Closed",IF(AND(ISNUMBER(O502),NOW()&gt;O502+IF(ISNUMBER(P502),P502,0)),"Overdue",IF(AND(NOT(ISNUMBER(O502)),X502&gt;'Lists and Settings'!$B$7),"Overdue","On Track"))))</f>
        <v/>
      </c>
      <c r="Z502" s="28">
        <f>IF(A502="","",IF(NOT(ISNUMBER(B502)),"Missing date opened",IF(D502="","Missing shift",IF(K502="","Missing description",IF(M502="","Missing assigned department",IF(AND(Q502="Closed",U502=""),"Closed without resolution",IF(AND(Q502="Closed",NOT(ISNUMBER(V502))),"Closed without close date",IF(AND(ISNUMBER(V502),ISNUMBER(B502),V502&lt;B502),"Close date before open date",IF(AND(S502="Yes",N502=""),"Handoff needs assignment",IF(AND(R502="Yes",Q502&lt;&gt;"Closed",NOT(ISNUMBER(O502))),"Guest follow-up needs due date","OK"))))))))))</f>
        <v/>
      </c>
    </row>
    <row r="503">
      <c r="A503" s="21" t="n"/>
      <c r="B503" s="42" t="n"/>
      <c r="C503" s="23" t="n"/>
      <c r="D503" s="21" t="n"/>
      <c r="E503" s="21" t="n"/>
      <c r="F503" s="21" t="n"/>
      <c r="G503" s="21" t="n"/>
      <c r="H503" s="21" t="n"/>
      <c r="I503" s="21" t="n"/>
      <c r="J503" s="21" t="n"/>
      <c r="K503" s="24" t="n"/>
      <c r="L503" s="24" t="n"/>
      <c r="M503" s="21" t="n"/>
      <c r="N503" s="21" t="n"/>
      <c r="O503" s="42" t="n"/>
      <c r="P503" s="23" t="n"/>
      <c r="Q503" s="21" t="n"/>
      <c r="R503" s="21" t="n"/>
      <c r="S503" s="21" t="n"/>
      <c r="T503" s="43" t="n"/>
      <c r="U503" s="24" t="n"/>
      <c r="V503" s="42" t="n"/>
      <c r="W503" s="23" t="n"/>
      <c r="X503" s="26">
        <f>IF(A503="","",MAX(0,24*(IF(ISNUMBER(V503),V503+IF(ISNUMBER(W503),W503,0),NOW())-(IF(ISNUMBER(B503),B503,TODAY())+IF(ISNUMBER(C503),C503,0)))))</f>
        <v/>
      </c>
      <c r="Y503" s="27">
        <f>IF(A503="","",IF(Q503="Closed","Closed",IF(AND(ISNUMBER(O503),NOW()&gt;O503+IF(ISNUMBER(P503),P503,0)),"Overdue",IF(AND(NOT(ISNUMBER(O503)),X503&gt;'Lists and Settings'!$B$7),"Overdue","On Track"))))</f>
        <v/>
      </c>
      <c r="Z503" s="28">
        <f>IF(A503="","",IF(NOT(ISNUMBER(B503)),"Missing date opened",IF(D503="","Missing shift",IF(K503="","Missing description",IF(M503="","Missing assigned department",IF(AND(Q503="Closed",U503=""),"Closed without resolution",IF(AND(Q503="Closed",NOT(ISNUMBER(V503))),"Closed without close date",IF(AND(ISNUMBER(V503),ISNUMBER(B503),V503&lt;B503),"Close date before open date",IF(AND(S503="Yes",N503=""),"Handoff needs assignment",IF(AND(R503="Yes",Q503&lt;&gt;"Closed",NOT(ISNUMBER(O503))),"Guest follow-up needs due date","OK"))))))))))</f>
        <v/>
      </c>
    </row>
    <row r="504">
      <c r="A504" s="21" t="n"/>
      <c r="B504" s="42" t="n"/>
      <c r="C504" s="23" t="n"/>
      <c r="D504" s="21" t="n"/>
      <c r="E504" s="21" t="n"/>
      <c r="F504" s="21" t="n"/>
      <c r="G504" s="21" t="n"/>
      <c r="H504" s="21" t="n"/>
      <c r="I504" s="21" t="n"/>
      <c r="J504" s="21" t="n"/>
      <c r="K504" s="24" t="n"/>
      <c r="L504" s="24" t="n"/>
      <c r="M504" s="21" t="n"/>
      <c r="N504" s="21" t="n"/>
      <c r="O504" s="42" t="n"/>
      <c r="P504" s="23" t="n"/>
      <c r="Q504" s="21" t="n"/>
      <c r="R504" s="21" t="n"/>
      <c r="S504" s="21" t="n"/>
      <c r="T504" s="43" t="n"/>
      <c r="U504" s="24" t="n"/>
      <c r="V504" s="42" t="n"/>
      <c r="W504" s="23" t="n"/>
      <c r="X504" s="26">
        <f>IF(A504="","",MAX(0,24*(IF(ISNUMBER(V504),V504+IF(ISNUMBER(W504),W504,0),NOW())-(IF(ISNUMBER(B504),B504,TODAY())+IF(ISNUMBER(C504),C504,0)))))</f>
        <v/>
      </c>
      <c r="Y504" s="27">
        <f>IF(A504="","",IF(Q504="Closed","Closed",IF(AND(ISNUMBER(O504),NOW()&gt;O504+IF(ISNUMBER(P504),P504,0)),"Overdue",IF(AND(NOT(ISNUMBER(O504)),X504&gt;'Lists and Settings'!$B$7),"Overdue","On Track"))))</f>
        <v/>
      </c>
      <c r="Z504" s="28">
        <f>IF(A504="","",IF(NOT(ISNUMBER(B504)),"Missing date opened",IF(D504="","Missing shift",IF(K504="","Missing description",IF(M504="","Missing assigned department",IF(AND(Q504="Closed",U504=""),"Closed without resolution",IF(AND(Q504="Closed",NOT(ISNUMBER(V504))),"Closed without close date",IF(AND(ISNUMBER(V504),ISNUMBER(B504),V504&lt;B504),"Close date before open date",IF(AND(S504="Yes",N504=""),"Handoff needs assignment",IF(AND(R504="Yes",Q504&lt;&gt;"Closed",NOT(ISNUMBER(O504))),"Guest follow-up needs due date","OK"))))))))))</f>
        <v/>
      </c>
    </row>
    <row r="505">
      <c r="A505" s="21" t="n"/>
      <c r="B505" s="42" t="n"/>
      <c r="C505" s="23" t="n"/>
      <c r="D505" s="21" t="n"/>
      <c r="E505" s="21" t="n"/>
      <c r="F505" s="21" t="n"/>
      <c r="G505" s="21" t="n"/>
      <c r="H505" s="21" t="n"/>
      <c r="I505" s="21" t="n"/>
      <c r="J505" s="21" t="n"/>
      <c r="K505" s="24" t="n"/>
      <c r="L505" s="24" t="n"/>
      <c r="M505" s="21" t="n"/>
      <c r="N505" s="21" t="n"/>
      <c r="O505" s="42" t="n"/>
      <c r="P505" s="23" t="n"/>
      <c r="Q505" s="21" t="n"/>
      <c r="R505" s="21" t="n"/>
      <c r="S505" s="21" t="n"/>
      <c r="T505" s="43" t="n"/>
      <c r="U505" s="24" t="n"/>
      <c r="V505" s="42" t="n"/>
      <c r="W505" s="23" t="n"/>
      <c r="X505" s="26">
        <f>IF(A505="","",MAX(0,24*(IF(ISNUMBER(V505),V505+IF(ISNUMBER(W505),W505,0),NOW())-(IF(ISNUMBER(B505),B505,TODAY())+IF(ISNUMBER(C505),C505,0)))))</f>
        <v/>
      </c>
      <c r="Y505" s="27">
        <f>IF(A505="","",IF(Q505="Closed","Closed",IF(AND(ISNUMBER(O505),NOW()&gt;O505+IF(ISNUMBER(P505),P505,0)),"Overdue",IF(AND(NOT(ISNUMBER(O505)),X505&gt;'Lists and Settings'!$B$7),"Overdue","On Track"))))</f>
        <v/>
      </c>
      <c r="Z505" s="28">
        <f>IF(A505="","",IF(NOT(ISNUMBER(B505)),"Missing date opened",IF(D505="","Missing shift",IF(K505="","Missing description",IF(M505="","Missing assigned department",IF(AND(Q505="Closed",U505=""),"Closed without resolution",IF(AND(Q505="Closed",NOT(ISNUMBER(V505))),"Closed without close date",IF(AND(ISNUMBER(V505),ISNUMBER(B505),V505&lt;B505),"Close date before open date",IF(AND(S505="Yes",N505=""),"Handoff needs assignment",IF(AND(R505="Yes",Q505&lt;&gt;"Closed",NOT(ISNUMBER(O505))),"Guest follow-up needs due date","OK"))))))))))</f>
        <v/>
      </c>
    </row>
  </sheetData>
  <mergeCells count="3">
    <mergeCell ref="A1:Z1"/>
    <mergeCell ref="A3:Z3"/>
    <mergeCell ref="A2:Z2"/>
  </mergeCells>
  <conditionalFormatting sqref="A6:A505">
    <cfRule type="expression" priority="1" dxfId="0">
      <formula>AND(A6&lt;&gt;"",COUNTIF($A$6:$A$505,A6)&gt;1)</formula>
    </cfRule>
  </conditionalFormatting>
  <conditionalFormatting sqref="G6:G505">
    <cfRule type="expression" priority="2" dxfId="3">
      <formula>G6="Critical"</formula>
    </cfRule>
    <cfRule type="expression" priority="3" dxfId="4">
      <formula>G6="High"</formula>
    </cfRule>
  </conditionalFormatting>
  <conditionalFormatting sqref="Y6:Y505">
    <cfRule type="expression" priority="4" dxfId="0">
      <formula>Y6="Overdue"</formula>
    </cfRule>
  </conditionalFormatting>
  <conditionalFormatting sqref="Q6:Q505">
    <cfRule type="expression" priority="5" dxfId="2">
      <formula>Q6="Closed"</formula>
    </cfRule>
  </conditionalFormatting>
  <conditionalFormatting sqref="S6:S505">
    <cfRule type="expression" priority="6" dxfId="5">
      <formula>S6="Yes"</formula>
    </cfRule>
  </conditionalFormatting>
  <conditionalFormatting sqref="Z6:Z505">
    <cfRule type="expression" priority="7" dxfId="6">
      <formula>AND(Z6&lt;&gt;"",Z6&lt;&gt;"OK")</formula>
    </cfRule>
  </conditionalFormatting>
  <dataValidations count="14">
    <dataValidation sqref="D6:D505" showDropDown="0" showInputMessage="0" showErrorMessage="1" allowBlank="0" errorTitle="Invalid selection" error="Select a value from the dropdown list." type="list">
      <formula1>'Lists and Settings'!$D$5:$D$7</formula1>
    </dataValidation>
    <dataValidation sqref="F6:F505" showDropDown="0" showInputMessage="0" showErrorMessage="1" allowBlank="0" errorTitle="Invalid selection" error="Select a value from the dropdown list." type="list">
      <formula1>'Lists and Settings'!$E$5:$E$15</formula1>
    </dataValidation>
    <dataValidation sqref="G6:G505" showDropDown="0" showInputMessage="0" showErrorMessage="1" allowBlank="0" errorTitle="Invalid selection" error="Select a value from the dropdown list." type="list">
      <formula1>'Lists and Settings'!$F$5:$F$8</formula1>
    </dataValidation>
    <dataValidation sqref="M6:M505" showDropDown="0" showInputMessage="0" showErrorMessage="1" allowBlank="0" errorTitle="Invalid selection" error="Select a value from the dropdown list." type="list">
      <formula1>'Lists and Settings'!$G$5:$G$12</formula1>
    </dataValidation>
    <dataValidation sqref="Q6:Q505" showDropDown="0" showInputMessage="0" showErrorMessage="1" allowBlank="0" errorTitle="Invalid selection" error="Select a value from the dropdown list." type="list">
      <formula1>'Lists and Settings'!$H$5:$H$10</formula1>
    </dataValidation>
    <dataValidation sqref="R6:R505" showDropDown="0" showInputMessage="0" showErrorMessage="1" allowBlank="0" errorTitle="Invalid selection" error="Select a value from the dropdown list." type="list">
      <formula1>'Lists and Settings'!$I$5:$I$6</formula1>
    </dataValidation>
    <dataValidation sqref="S6:S505" showDropDown="0" showInputMessage="0" showErrorMessage="1" allowBlank="0" errorTitle="Invalid selection" error="Select a value from the dropdown list." type="list">
      <formula1>'Lists and Settings'!$I$5:$I$6</formula1>
    </dataValidation>
    <dataValidation sqref="B6:B505" showDropDown="0" showInputMessage="0" showErrorMessage="1" allowBlank="0" errorTitle="Invalid date" error="Enter a valid date." type="date" operator="between">
      <formula1>DATE(2020,1,1)</formula1>
      <formula2>DATE(2035,12,31)</formula2>
    </dataValidation>
    <dataValidation sqref="O6:O505" showDropDown="0" showInputMessage="0" showErrorMessage="1" allowBlank="0" errorTitle="Invalid date" error="Enter a valid date." type="date" operator="between">
      <formula1>DATE(2020,1,1)</formula1>
      <formula2>DATE(2035,12,31)</formula2>
    </dataValidation>
    <dataValidation sqref="V6:V505" showDropDown="0" showInputMessage="0" showErrorMessage="1" allowBlank="0" errorTitle="Invalid date" error="Enter a valid date." type="date" operator="between">
      <formula1>DATE(2020,1,1)</formula1>
      <formula2>DATE(2035,12,31)</formula2>
    </dataValidation>
    <dataValidation sqref="C6:C505" showDropDown="0" showInputMessage="0" showErrorMessage="1" allowBlank="0" errorTitle="Invalid time" error="Enter a valid time." type="time" operator="between">
      <formula1>0</formula1>
      <formula2>0.99999</formula2>
    </dataValidation>
    <dataValidation sqref="P6:P505" showDropDown="0" showInputMessage="0" showErrorMessage="1" allowBlank="0" errorTitle="Invalid time" error="Enter a valid time." type="time" operator="between">
      <formula1>0</formula1>
      <formula2>0.99999</formula2>
    </dataValidation>
    <dataValidation sqref="W6:W505" showDropDown="0" showInputMessage="0" showErrorMessage="1" allowBlank="0" errorTitle="Invalid time" error="Enter a valid time." type="time" operator="between">
      <formula1>0</formula1>
      <formula2>0.99999</formula2>
    </dataValidation>
    <dataValidation sqref="T6:T505" showDropDown="0" showInputMessage="0" showErrorMessage="1" allowBlank="0" errorTitle="Invalid amount" error="Enter a value greater than or equal to zero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showGridLines="0" zoomScale="70" zoomScaleNormal="7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9" customWidth="1" min="1" max="1"/>
    <col width="25" customWidth="1" min="2" max="2"/>
    <col width="17" customWidth="1" min="3" max="3"/>
    <col width="17" customWidth="1" min="4" max="4"/>
    <col width="24" customWidth="1" min="5" max="5"/>
    <col width="17" customWidth="1" min="6" max="6"/>
    <col width="22" customWidth="1" min="7" max="7"/>
    <col width="22" customWidth="1" min="8" max="8"/>
    <col width="17" customWidth="1" min="9" max="9"/>
  </cols>
  <sheetData>
    <row r="1">
      <c r="A1" s="1" t="inlineStr">
        <is>
          <t>Lists and Settings</t>
        </is>
      </c>
    </row>
    <row r="2">
      <c r="A2" s="18" t="inlineStr">
        <is>
          <t>Edit property settings in the gold cells. Thresholds are internal operating assumptions, not legal standards.</t>
        </is>
      </c>
    </row>
    <row r="4">
      <c r="A4" s="29" t="inlineStr">
        <is>
          <t>Editable Property Settings</t>
        </is>
      </c>
      <c r="B4" s="30" t="inlineStr">
        <is>
          <t>Value</t>
        </is>
      </c>
      <c r="D4" s="31" t="inlineStr">
        <is>
          <t>Shifts</t>
        </is>
      </c>
      <c r="E4" s="31" t="inlineStr">
        <is>
          <t>Categories</t>
        </is>
      </c>
      <c r="F4" s="31" t="inlineStr">
        <is>
          <t>Priorities</t>
        </is>
      </c>
      <c r="G4" s="31" t="inlineStr">
        <is>
          <t>Departments</t>
        </is>
      </c>
      <c r="H4" s="31" t="inlineStr">
        <is>
          <t>Statuses</t>
        </is>
      </c>
      <c r="I4" s="31" t="inlineStr">
        <is>
          <t>Yes or No</t>
        </is>
      </c>
    </row>
    <row r="5">
      <c r="A5" s="32" t="inlineStr">
        <is>
          <t>Property Name</t>
        </is>
      </c>
      <c r="B5" s="21" t="inlineStr">
        <is>
          <t>Harbor Point Hotel</t>
        </is>
      </c>
      <c r="D5" s="33" t="inlineStr">
        <is>
          <t>Morning</t>
        </is>
      </c>
      <c r="E5" s="33" t="inlineStr">
        <is>
          <t>Guest Concern</t>
        </is>
      </c>
      <c r="F5" s="33" t="inlineStr">
        <is>
          <t>Low</t>
        </is>
      </c>
      <c r="G5" s="33" t="inlineStr">
        <is>
          <t>Front Desk</t>
        </is>
      </c>
      <c r="H5" s="33" t="inlineStr">
        <is>
          <t>Open</t>
        </is>
      </c>
      <c r="I5" s="33" t="inlineStr">
        <is>
          <t>Yes</t>
        </is>
      </c>
    </row>
    <row r="6">
      <c r="A6" s="32" t="inlineStr">
        <is>
          <t>Property Location</t>
        </is>
      </c>
      <c r="B6" s="21" t="inlineStr">
        <is>
          <t>Portland, Maine</t>
        </is>
      </c>
      <c r="D6" s="34" t="inlineStr">
        <is>
          <t>Evening</t>
        </is>
      </c>
      <c r="E6" s="34" t="inlineStr">
        <is>
          <t>Maintenance</t>
        </is>
      </c>
      <c r="F6" s="34" t="inlineStr">
        <is>
          <t>Normal</t>
        </is>
      </c>
      <c r="G6" s="34" t="inlineStr">
        <is>
          <t>Housekeeping</t>
        </is>
      </c>
      <c r="H6" s="34" t="inlineStr">
        <is>
          <t>In Progress</t>
        </is>
      </c>
      <c r="I6" s="34" t="inlineStr">
        <is>
          <t>No</t>
        </is>
      </c>
    </row>
    <row r="7">
      <c r="A7" s="32" t="inlineStr">
        <is>
          <t>Open Item Alert Threshold in Hours</t>
        </is>
      </c>
      <c r="B7" s="21" t="n">
        <v>24</v>
      </c>
      <c r="D7" s="33" t="inlineStr">
        <is>
          <t>Overnight</t>
        </is>
      </c>
      <c r="E7" s="33" t="inlineStr">
        <is>
          <t>Housekeeping</t>
        </is>
      </c>
      <c r="F7" s="33" t="inlineStr">
        <is>
          <t>High</t>
        </is>
      </c>
      <c r="G7" s="33" t="inlineStr">
        <is>
          <t>Maintenance</t>
        </is>
      </c>
      <c r="H7" s="33" t="inlineStr">
        <is>
          <t>Waiting on Guest</t>
        </is>
      </c>
    </row>
    <row r="8">
      <c r="A8" s="32" t="inlineStr">
        <is>
          <t>Guest Recovery Review Threshold</t>
        </is>
      </c>
      <c r="B8" s="43" t="n">
        <v>50</v>
      </c>
      <c r="E8" s="34" t="inlineStr">
        <is>
          <t>Billing or Payment</t>
        </is>
      </c>
      <c r="F8" s="34" t="inlineStr">
        <is>
          <t>Critical</t>
        </is>
      </c>
      <c r="G8" s="34" t="inlineStr">
        <is>
          <t>Management</t>
        </is>
      </c>
      <c r="H8" s="34" t="inlineStr">
        <is>
          <t>Waiting on Vendor</t>
        </is>
      </c>
    </row>
    <row r="9">
      <c r="A9" s="32" t="inlineStr">
        <is>
          <t>Morning Shift Start Time</t>
        </is>
      </c>
      <c r="B9" s="23" t="n">
        <v>0.2916666666666667</v>
      </c>
      <c r="E9" s="33" t="inlineStr">
        <is>
          <t>Reservation</t>
        </is>
      </c>
      <c r="G9" s="33" t="inlineStr">
        <is>
          <t>Security</t>
        </is>
      </c>
      <c r="H9" s="33" t="inlineStr">
        <is>
          <t>Monitoring</t>
        </is>
      </c>
    </row>
    <row r="10">
      <c r="A10" s="32" t="inlineStr">
        <is>
          <t>Evening Shift Start Time</t>
        </is>
      </c>
      <c r="B10" s="23" t="n">
        <v>0.625</v>
      </c>
      <c r="E10" s="34" t="inlineStr">
        <is>
          <t>Safety or Security</t>
        </is>
      </c>
      <c r="G10" s="34" t="inlineStr">
        <is>
          <t>Food and Beverage</t>
        </is>
      </c>
      <c r="H10" s="34" t="inlineStr">
        <is>
          <t>Closed</t>
        </is>
      </c>
    </row>
    <row r="11">
      <c r="A11" s="32" t="inlineStr">
        <is>
          <t>Overnight Shift Start Time</t>
        </is>
      </c>
      <c r="B11" s="23" t="n">
        <v>0.9583333333333334</v>
      </c>
      <c r="E11" s="33" t="inlineStr">
        <is>
          <t>Lost and Found</t>
        </is>
      </c>
      <c r="G11" s="33" t="inlineStr">
        <is>
          <t>Sales</t>
        </is>
      </c>
    </row>
    <row r="12">
      <c r="A12" s="32" t="inlineStr">
        <is>
          <t>Dashboard Recent Item Limit</t>
        </is>
      </c>
      <c r="B12" s="21" t="n">
        <v>10</v>
      </c>
      <c r="E12" s="34" t="inlineStr">
        <is>
          <t>Guest Request</t>
        </is>
      </c>
      <c r="G12" s="34" t="inlineStr">
        <is>
          <t>Accounting</t>
        </is>
      </c>
    </row>
    <row r="13">
      <c r="E13" s="33" t="inlineStr">
        <is>
          <t>Front Desk Operations</t>
        </is>
      </c>
    </row>
    <row r="14">
      <c r="E14" s="34" t="inlineStr">
        <is>
          <t>Group or Event</t>
        </is>
      </c>
    </row>
    <row r="15">
      <c r="E15" s="33" t="inlineStr">
        <is>
          <t>Other</t>
        </is>
      </c>
    </row>
  </sheetData>
  <mergeCells count="2">
    <mergeCell ref="A1:I1"/>
    <mergeCell ref="A2:I2"/>
  </mergeCells>
  <dataValidations count="3">
    <dataValidation sqref="B7" showDropDown="0" showInputMessage="0" showErrorMessage="1" allowBlank="0" errorTitle="Invalid setting" error="Enter a whole number from 1 through 168." type="whole" operator="between">
      <formula1>1</formula1>
      <formula2>168</formula2>
    </dataValidation>
    <dataValidation sqref="B8" showDropDown="0" showInputMessage="0" showErrorMessage="1" allowBlank="0" errorTitle="Invalid setting" error="Enter a dollar amount greater than or equal to zero." type="decimal" operator="greaterThanOrEqual">
      <formula1>0</formula1>
    </dataValidation>
    <dataValidation sqref="B9:B11" showDropDown="0" showInputMessage="0" showErrorMessage="1" allowBlank="0" errorTitle="Invalid setting" error="Enter a valid time." type="time" operator="between">
      <formula1>0</formula1>
      <formula2>0.99999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7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Front Desk Shift Log Instructions</t>
        </is>
      </c>
    </row>
    <row r="3">
      <c r="A3" s="29" t="inlineStr">
        <is>
          <t>Workbook Purpose</t>
        </is>
      </c>
    </row>
    <row r="4" ht="42" customHeight="1">
      <c r="A4" s="16" t="inlineStr">
        <is>
          <t>This workbook supports front desk shift documentation, handoff continuity, and operational follow-up. It is a stand-alone log and does not connect to hotel operating systems.</t>
        </is>
      </c>
      <c r="B4" s="36" t="n"/>
      <c r="C4" s="36" t="n"/>
      <c r="D4" s="36" t="n"/>
      <c r="E4" s="36" t="n"/>
      <c r="F4" s="36" t="n"/>
      <c r="G4" s="36" t="n"/>
      <c r="H4" s="37" t="n"/>
    </row>
    <row r="6">
      <c r="A6" s="29" t="inlineStr">
        <is>
          <t>Daily Use</t>
        </is>
      </c>
    </row>
    <row r="7" ht="28" customHeight="1">
      <c r="A7" s="14" t="inlineStr">
        <is>
          <t>1. Add one Shift Log row for each new issue, guest request, exception, or handoff item.</t>
        </is>
      </c>
      <c r="B7" s="36" t="n"/>
      <c r="C7" s="36" t="n"/>
      <c r="D7" s="36" t="n"/>
      <c r="E7" s="36" t="n"/>
      <c r="F7" s="36" t="n"/>
      <c r="G7" s="36" t="n"/>
      <c r="H7" s="37" t="n"/>
    </row>
    <row r="8" ht="28" customHeight="1">
      <c r="A8" s="16" t="inlineStr">
        <is>
          <t>2. Enter the date, time, shift, category, priority, and concise description.</t>
        </is>
      </c>
      <c r="B8" s="36" t="n"/>
      <c r="C8" s="36" t="n"/>
      <c r="D8" s="36" t="n"/>
      <c r="E8" s="36" t="n"/>
      <c r="F8" s="36" t="n"/>
      <c r="G8" s="36" t="n"/>
      <c r="H8" s="37" t="n"/>
    </row>
    <row r="9" ht="28" customHeight="1">
      <c r="A9" s="14" t="inlineStr">
        <is>
          <t>3. Record the immediate action taken and assign the responsible department.</t>
        </is>
      </c>
      <c r="B9" s="36" t="n"/>
      <c r="C9" s="36" t="n"/>
      <c r="D9" s="36" t="n"/>
      <c r="E9" s="36" t="n"/>
      <c r="F9" s="36" t="n"/>
      <c r="G9" s="36" t="n"/>
      <c r="H9" s="37" t="n"/>
    </row>
    <row r="10" ht="28" customHeight="1">
      <c r="A10" s="16" t="inlineStr">
        <is>
          <t>4. Add a due date and time when follow-up is expected.</t>
        </is>
      </c>
      <c r="B10" s="36" t="n"/>
      <c r="C10" s="36" t="n"/>
      <c r="D10" s="36" t="n"/>
      <c r="E10" s="36" t="n"/>
      <c r="F10" s="36" t="n"/>
      <c r="G10" s="36" t="n"/>
      <c r="H10" s="37" t="n"/>
    </row>
    <row r="11" ht="28" customHeight="1">
      <c r="A11" s="14" t="inlineStr">
        <is>
          <t>5. Mark Next Shift Handoff as Yes when the incoming shift must review the item.</t>
        </is>
      </c>
      <c r="B11" s="36" t="n"/>
      <c r="C11" s="36" t="n"/>
      <c r="D11" s="36" t="n"/>
      <c r="E11" s="36" t="n"/>
      <c r="F11" s="36" t="n"/>
      <c r="G11" s="36" t="n"/>
      <c r="H11" s="37" t="n"/>
    </row>
    <row r="12" ht="28" customHeight="1">
      <c r="A12" s="16" t="inlineStr">
        <is>
          <t>6. Update Status and Resolution Details as work progresses.</t>
        </is>
      </c>
      <c r="B12" s="36" t="n"/>
      <c r="C12" s="36" t="n"/>
      <c r="D12" s="36" t="n"/>
      <c r="E12" s="36" t="n"/>
      <c r="F12" s="36" t="n"/>
      <c r="G12" s="36" t="n"/>
      <c r="H12" s="37" t="n"/>
    </row>
    <row r="13" ht="28" customHeight="1">
      <c r="A13" s="14" t="inlineStr">
        <is>
          <t>7. Enter Date Closed and Time Closed only when the matter is complete.</t>
        </is>
      </c>
      <c r="B13" s="36" t="n"/>
      <c r="C13" s="36" t="n"/>
      <c r="D13" s="36" t="n"/>
      <c r="E13" s="36" t="n"/>
      <c r="F13" s="36" t="n"/>
      <c r="G13" s="36" t="n"/>
      <c r="H13" s="37" t="n"/>
    </row>
    <row r="14" ht="28" customHeight="1">
      <c r="A14" s="16" t="inlineStr">
        <is>
          <t>8. Review the Dashboard at shift change and during management review.</t>
        </is>
      </c>
      <c r="B14" s="36" t="n"/>
      <c r="C14" s="36" t="n"/>
      <c r="D14" s="36" t="n"/>
      <c r="E14" s="36" t="n"/>
      <c r="F14" s="36" t="n"/>
      <c r="G14" s="36" t="n"/>
      <c r="H14" s="37" t="n"/>
    </row>
    <row r="15" ht="28" customHeight="1">
      <c r="A15" s="14" t="inlineStr">
        <is>
          <t>9. Correct any message in the Data Check column.</t>
        </is>
      </c>
      <c r="B15" s="36" t="n"/>
      <c r="C15" s="36" t="n"/>
      <c r="D15" s="36" t="n"/>
      <c r="E15" s="36" t="n"/>
      <c r="F15" s="36" t="n"/>
      <c r="G15" s="36" t="n"/>
      <c r="H15" s="37" t="n"/>
    </row>
    <row r="16" ht="28" customHeight="1">
      <c r="A16" s="16" t="inlineStr">
        <is>
          <t>10. Do not delete historical rows merely because they are closed.</t>
        </is>
      </c>
      <c r="B16" s="36" t="n"/>
      <c r="C16" s="36" t="n"/>
      <c r="D16" s="36" t="n"/>
      <c r="E16" s="36" t="n"/>
      <c r="F16" s="36" t="n"/>
      <c r="G16" s="36" t="n"/>
      <c r="H16" s="37" t="n"/>
    </row>
    <row r="18">
      <c r="A18" s="29" t="inlineStr">
        <is>
          <t>Shift Handoff Procedure</t>
        </is>
      </c>
    </row>
    <row r="19" ht="28" customHeight="1">
      <c r="A19" s="14" t="inlineStr">
        <is>
          <t>• Review all Critical and High priority open items.</t>
        </is>
      </c>
      <c r="B19" s="36" t="n"/>
      <c r="C19" s="36" t="n"/>
      <c r="D19" s="36" t="n"/>
      <c r="E19" s="36" t="n"/>
      <c r="F19" s="36" t="n"/>
      <c r="G19" s="36" t="n"/>
      <c r="H19" s="37" t="n"/>
    </row>
    <row r="20" ht="28" customHeight="1">
      <c r="A20" s="16" t="inlineStr">
        <is>
          <t>• Review all overdue items.</t>
        </is>
      </c>
      <c r="B20" s="36" t="n"/>
      <c r="C20" s="36" t="n"/>
      <c r="D20" s="36" t="n"/>
      <c r="E20" s="36" t="n"/>
      <c r="F20" s="36" t="n"/>
      <c r="G20" s="36" t="n"/>
      <c r="H20" s="37" t="n"/>
    </row>
    <row r="21" ht="28" customHeight="1">
      <c r="A21" s="14" t="inlineStr">
        <is>
          <t>• Confirm ownership for every item marked Next Shift Handoff.</t>
        </is>
      </c>
      <c r="B21" s="36" t="n"/>
      <c r="C21" s="36" t="n"/>
      <c r="D21" s="36" t="n"/>
      <c r="E21" s="36" t="n"/>
      <c r="F21" s="36" t="n"/>
      <c r="G21" s="36" t="n"/>
      <c r="H21" s="37" t="n"/>
    </row>
    <row r="22" ht="28" customHeight="1">
      <c r="A22" s="16" t="inlineStr">
        <is>
          <t>• Verify guest contact commitments and due times.</t>
        </is>
      </c>
      <c r="B22" s="36" t="n"/>
      <c r="C22" s="36" t="n"/>
      <c r="D22" s="36" t="n"/>
      <c r="E22" s="36" t="n"/>
      <c r="F22" s="36" t="n"/>
      <c r="G22" s="36" t="n"/>
      <c r="H22" s="37" t="n"/>
    </row>
    <row r="23" ht="28" customHeight="1">
      <c r="A23" s="14" t="inlineStr">
        <is>
          <t>• Confirm that closed items include resolution and close details.</t>
        </is>
      </c>
      <c r="B23" s="36" t="n"/>
      <c r="C23" s="36" t="n"/>
      <c r="D23" s="36" t="n"/>
      <c r="E23" s="36" t="n"/>
      <c r="F23" s="36" t="n"/>
      <c r="G23" s="36" t="n"/>
      <c r="H23" s="37" t="n"/>
    </row>
    <row r="24" ht="28" customHeight="1">
      <c r="A24" s="16" t="inlineStr">
        <is>
          <t>• Escalate urgent safety, security, or guest welfare matters according to property procedures.</t>
        </is>
      </c>
      <c r="B24" s="36" t="n"/>
      <c r="C24" s="36" t="n"/>
      <c r="D24" s="36" t="n"/>
      <c r="E24" s="36" t="n"/>
      <c r="F24" s="36" t="n"/>
      <c r="G24" s="36" t="n"/>
      <c r="H24" s="37" t="n"/>
    </row>
    <row r="25" ht="28" customHeight="1">
      <c r="A25" s="14" t="inlineStr">
        <is>
          <t>Urgent incidents should follow the property's established procedures. This workbook does not provide emergency-response or legal advice.</t>
        </is>
      </c>
      <c r="B25" s="36" t="n"/>
      <c r="C25" s="36" t="n"/>
      <c r="D25" s="36" t="n"/>
      <c r="E25" s="36" t="n"/>
      <c r="F25" s="36" t="n"/>
      <c r="G25" s="36" t="n"/>
      <c r="H25" s="37" t="n"/>
    </row>
    <row r="27">
      <c r="A27" s="29" t="inlineStr">
        <is>
          <t>Data Entry Standards</t>
        </is>
      </c>
    </row>
    <row r="28" ht="28" customHeight="1">
      <c r="A28" s="16" t="inlineStr">
        <is>
          <t>• Use one row per issue or task and keep descriptions factual and concise.</t>
        </is>
      </c>
      <c r="B28" s="36" t="n"/>
      <c r="C28" s="36" t="n"/>
      <c r="D28" s="36" t="n"/>
      <c r="E28" s="36" t="n"/>
      <c r="F28" s="36" t="n"/>
      <c r="G28" s="36" t="n"/>
      <c r="H28" s="37" t="n"/>
    </row>
    <row r="29" ht="28" customHeight="1">
      <c r="A29" s="14" t="inlineStr">
        <is>
          <t>• Avoid opinions or unnecessary personal details.</t>
        </is>
      </c>
      <c r="B29" s="36" t="n"/>
      <c r="C29" s="36" t="n"/>
      <c r="D29" s="36" t="n"/>
      <c r="E29" s="36" t="n"/>
      <c r="F29" s="36" t="n"/>
      <c r="G29" s="36" t="n"/>
      <c r="H29" s="37" t="n"/>
    </row>
    <row r="30" ht="28" customHeight="1">
      <c r="A30" s="16" t="inlineStr">
        <is>
          <t>• Do not enter payment card numbers, Social Security numbers, government identification numbers, access codes, medical information, or other sensitive data.</t>
        </is>
      </c>
      <c r="B30" s="36" t="n"/>
      <c r="C30" s="36" t="n"/>
      <c r="D30" s="36" t="n"/>
      <c r="E30" s="36" t="n"/>
      <c r="F30" s="36" t="n"/>
      <c r="G30" s="36" t="n"/>
      <c r="H30" s="37" t="n"/>
    </row>
    <row r="31" ht="28" customHeight="1">
      <c r="A31" s="14" t="inlineStr">
        <is>
          <t>• Use PMS or System Reference only for a non-sensitive manual reference.</t>
        </is>
      </c>
      <c r="B31" s="36" t="n"/>
      <c r="C31" s="36" t="n"/>
      <c r="D31" s="36" t="n"/>
      <c r="E31" s="36" t="n"/>
      <c r="F31" s="36" t="n"/>
      <c r="G31" s="36" t="n"/>
      <c r="H31" s="37" t="n"/>
    </row>
    <row r="32" ht="28" customHeight="1">
      <c r="A32" s="16" t="inlineStr">
        <is>
          <t>• Estimated Guest Recovery Cost is an operational estimate only and is not an accounting posting.</t>
        </is>
      </c>
      <c r="B32" s="36" t="n"/>
      <c r="C32" s="36" t="n"/>
      <c r="D32" s="36" t="n"/>
      <c r="E32" s="36" t="n"/>
      <c r="F32" s="36" t="n"/>
      <c r="G32" s="36" t="n"/>
      <c r="H32" s="37" t="n"/>
    </row>
    <row r="34">
      <c r="A34" s="29" t="inlineStr">
        <is>
          <t>Status Definitions</t>
        </is>
      </c>
    </row>
    <row r="35" ht="28" customHeight="1">
      <c r="A35" s="14" t="inlineStr">
        <is>
          <t>Open: No work has started or responsibility has not yet been confirmed.</t>
        </is>
      </c>
      <c r="B35" s="36" t="n"/>
      <c r="C35" s="36" t="n"/>
      <c r="D35" s="36" t="n"/>
      <c r="E35" s="36" t="n"/>
      <c r="F35" s="36" t="n"/>
      <c r="G35" s="36" t="n"/>
      <c r="H35" s="37" t="n"/>
    </row>
    <row r="36" ht="28" customHeight="1">
      <c r="A36" s="16" t="inlineStr">
        <is>
          <t>In Progress: Work is underway.</t>
        </is>
      </c>
      <c r="B36" s="36" t="n"/>
      <c r="C36" s="36" t="n"/>
      <c r="D36" s="36" t="n"/>
      <c r="E36" s="36" t="n"/>
      <c r="F36" s="36" t="n"/>
      <c r="G36" s="36" t="n"/>
      <c r="H36" s="37" t="n"/>
    </row>
    <row r="37" ht="28" customHeight="1">
      <c r="A37" s="14" t="inlineStr">
        <is>
          <t>Waiting on Guest: Further action depends on guest response or availability.</t>
        </is>
      </c>
      <c r="B37" s="36" t="n"/>
      <c r="C37" s="36" t="n"/>
      <c r="D37" s="36" t="n"/>
      <c r="E37" s="36" t="n"/>
      <c r="F37" s="36" t="n"/>
      <c r="G37" s="36" t="n"/>
      <c r="H37" s="37" t="n"/>
    </row>
    <row r="38" ht="28" customHeight="1">
      <c r="A38" s="16" t="inlineStr">
        <is>
          <t>Waiting on Vendor: Further action depends on an outside vendor or service provider.</t>
        </is>
      </c>
      <c r="B38" s="36" t="n"/>
      <c r="C38" s="36" t="n"/>
      <c r="D38" s="36" t="n"/>
      <c r="E38" s="36" t="n"/>
      <c r="F38" s="36" t="n"/>
      <c r="G38" s="36" t="n"/>
      <c r="H38" s="37" t="n"/>
    </row>
    <row r="39" ht="28" customHeight="1">
      <c r="A39" s="14" t="inlineStr">
        <is>
          <t>Monitoring: Immediate action was taken, but the result still needs observation.</t>
        </is>
      </c>
      <c r="B39" s="36" t="n"/>
      <c r="C39" s="36" t="n"/>
      <c r="D39" s="36" t="n"/>
      <c r="E39" s="36" t="n"/>
      <c r="F39" s="36" t="n"/>
      <c r="G39" s="36" t="n"/>
      <c r="H39" s="37" t="n"/>
    </row>
    <row r="40" ht="28" customHeight="1">
      <c r="A40" s="16" t="inlineStr">
        <is>
          <t>Closed: The issue is complete and resolution details have been entered.</t>
        </is>
      </c>
      <c r="B40" s="36" t="n"/>
      <c r="C40" s="36" t="n"/>
      <c r="D40" s="36" t="n"/>
      <c r="E40" s="36" t="n"/>
      <c r="F40" s="36" t="n"/>
      <c r="G40" s="36" t="n"/>
      <c r="H40" s="37" t="n"/>
    </row>
    <row r="42">
      <c r="A42" s="29" t="inlineStr">
        <is>
          <t>Priority Definitions</t>
        </is>
      </c>
    </row>
    <row r="43" ht="28" customHeight="1">
      <c r="A43" s="14" t="inlineStr">
        <is>
          <t>Low: Informational or no immediate follow-up.</t>
        </is>
      </c>
      <c r="B43" s="36" t="n"/>
      <c r="C43" s="36" t="n"/>
      <c r="D43" s="36" t="n"/>
      <c r="E43" s="36" t="n"/>
      <c r="F43" s="36" t="n"/>
      <c r="G43" s="36" t="n"/>
      <c r="H43" s="37" t="n"/>
    </row>
    <row r="44" ht="28" customHeight="1">
      <c r="A44" s="16" t="inlineStr">
        <is>
          <t>Normal: Routine follow-up.</t>
        </is>
      </c>
      <c r="B44" s="36" t="n"/>
      <c r="C44" s="36" t="n"/>
      <c r="D44" s="36" t="n"/>
      <c r="E44" s="36" t="n"/>
      <c r="F44" s="36" t="n"/>
      <c r="G44" s="36" t="n"/>
      <c r="H44" s="37" t="n"/>
    </row>
    <row r="45" ht="28" customHeight="1">
      <c r="A45" s="14" t="inlineStr">
        <is>
          <t>High: Time-sensitive guest or operational impact.</t>
        </is>
      </c>
      <c r="B45" s="36" t="n"/>
      <c r="C45" s="36" t="n"/>
      <c r="D45" s="36" t="n"/>
      <c r="E45" s="36" t="n"/>
      <c r="F45" s="36" t="n"/>
      <c r="G45" s="36" t="n"/>
      <c r="H45" s="37" t="n"/>
    </row>
    <row r="46" ht="28" customHeight="1">
      <c r="A46" s="16" t="inlineStr">
        <is>
          <t>Critical: Immediate management or emergency response needed under property procedures.</t>
        </is>
      </c>
      <c r="B46" s="36" t="n"/>
      <c r="C46" s="36" t="n"/>
      <c r="D46" s="36" t="n"/>
      <c r="E46" s="36" t="n"/>
      <c r="F46" s="36" t="n"/>
      <c r="G46" s="36" t="n"/>
      <c r="H46" s="37" t="n"/>
    </row>
    <row r="47" ht="28" customHeight="1">
      <c r="A47" s="14" t="inlineStr">
        <is>
          <t>Priority labels are operational guides only. Each property should adjust its practices according to established procedures.</t>
        </is>
      </c>
      <c r="B47" s="36" t="n"/>
      <c r="C47" s="36" t="n"/>
      <c r="D47" s="36" t="n"/>
      <c r="E47" s="36" t="n"/>
      <c r="F47" s="36" t="n"/>
      <c r="G47" s="36" t="n"/>
      <c r="H47" s="37" t="n"/>
    </row>
  </sheetData>
  <mergeCells count="41">
    <mergeCell ref="A9:H9"/>
    <mergeCell ref="A30:H30"/>
    <mergeCell ref="A39:H39"/>
    <mergeCell ref="A15:H15"/>
    <mergeCell ref="A24:H24"/>
    <mergeCell ref="A36:H36"/>
    <mergeCell ref="A11:H11"/>
    <mergeCell ref="A1:H1"/>
    <mergeCell ref="A45:H45"/>
    <mergeCell ref="A6:H6"/>
    <mergeCell ref="A7:H7"/>
    <mergeCell ref="A25:H25"/>
    <mergeCell ref="A16:H16"/>
    <mergeCell ref="A37:H37"/>
    <mergeCell ref="A46:H46"/>
    <mergeCell ref="A27:H27"/>
    <mergeCell ref="A12:H12"/>
    <mergeCell ref="A18:H18"/>
    <mergeCell ref="A3:H3"/>
    <mergeCell ref="A21:H21"/>
    <mergeCell ref="A42:H42"/>
    <mergeCell ref="A14:H14"/>
    <mergeCell ref="A47:H47"/>
    <mergeCell ref="A23:H23"/>
    <mergeCell ref="A32:H32"/>
    <mergeCell ref="A8:H8"/>
    <mergeCell ref="A22:H22"/>
    <mergeCell ref="A40:H40"/>
    <mergeCell ref="A4:H4"/>
    <mergeCell ref="A29:H29"/>
    <mergeCell ref="A35:H35"/>
    <mergeCell ref="A20:H20"/>
    <mergeCell ref="A38:H38"/>
    <mergeCell ref="A43:H43"/>
    <mergeCell ref="A10:H10"/>
    <mergeCell ref="A28:H28"/>
    <mergeCell ref="A13:H13"/>
    <mergeCell ref="A19:H19"/>
    <mergeCell ref="A44:H44"/>
    <mergeCell ref="A31:H31"/>
    <mergeCell ref="A34:H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2026-09-05T21:09:11Z</dcterms:created>
  <dcterms:modified xmlns:dcterms="http://purl.org/dc/terms/" xmlns:xsi="http://www.w3.org/2001/XMLSchema-instance" xsi:type="dcterms:W3CDTF">2026-09-05T21:09:13+00:00Z</dcterms:modified>
</cp:coreProperties>
</file>