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worksheets/sheet4.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shboard" sheetId="1" state="visible" r:id="rId1"/>
    <sheet xmlns:r="http://schemas.openxmlformats.org/officeDocument/2006/relationships" name="Department Budget" sheetId="2" state="visible" r:id="rId2"/>
    <sheet xmlns:r="http://schemas.openxmlformats.org/officeDocument/2006/relationships" name="Assumptions" sheetId="3" state="visible" r:id="rId3"/>
    <sheet xmlns:r="http://schemas.openxmlformats.org/officeDocument/2006/relationships" name="Instructions" sheetId="4" state="visible" r:id="rId4"/>
  </sheets>
  <definedNames>
    <definedName name="_xlnm._FilterDatabase" localSheetId="1" hidden="1">'Department Budget'!$A$5:$AL$205</definedName>
  </definedNames>
  <calcPr calcId="124519" calcMode="auto" fullCalcOnLoad="1" forceFullCalc="1"/>
</workbook>
</file>

<file path=xl/styles.xml><?xml version="1.0" encoding="utf-8"?>
<styleSheet xmlns="http://schemas.openxmlformats.org/spreadsheetml/2006/main">
  <numFmts count="3">
    <numFmt numFmtId="164" formatCode="m/d/yyyy"/>
    <numFmt numFmtId="165" formatCode="$#,##0.00"/>
    <numFmt numFmtId="166" formatCode="0.0%"/>
  </numFmts>
  <fonts count="8">
    <font>
      <name val="Calibri"/>
      <family val="2"/>
      <color theme="1"/>
      <sz val="11"/>
      <scheme val="minor"/>
    </font>
    <font>
      <name val="Calibri"/>
      <b val="1"/>
      <color rgb="00FFFFFF"/>
      <sz val="18"/>
    </font>
    <font>
      <name val="Calibri"/>
      <b val="1"/>
      <color rgb="00FFFFFF"/>
      <sz val="11"/>
    </font>
    <font>
      <name val="Calibri"/>
      <b val="1"/>
      <color rgb="00233746"/>
      <sz val="10"/>
    </font>
    <font>
      <name val="Calibri"/>
      <color rgb="00233746"/>
      <sz val="10"/>
    </font>
    <font>
      <name val="Calibri"/>
      <i val="1"/>
      <color rgb="00233746"/>
      <sz val="11"/>
    </font>
    <font>
      <name val="Calibri"/>
      <b val="1"/>
      <color rgb="00FFFFFF"/>
      <sz val="10"/>
    </font>
    <font>
      <name val="Calibri"/>
      <b val="1"/>
      <color rgb="0017324D"/>
      <sz val="16"/>
    </font>
  </fonts>
  <fills count="9">
    <fill>
      <patternFill/>
    </fill>
    <fill>
      <patternFill patternType="gray125"/>
    </fill>
    <fill>
      <patternFill patternType="solid">
        <fgColor rgb="0017324D"/>
      </patternFill>
    </fill>
    <fill>
      <patternFill patternType="solid">
        <fgColor rgb="002B5D74"/>
      </patternFill>
    </fill>
    <fill>
      <patternFill patternType="solid">
        <fgColor rgb="00DDEBF7"/>
      </patternFill>
    </fill>
    <fill>
      <patternFill patternType="solid">
        <fgColor rgb="00E7E6E6"/>
      </patternFill>
    </fill>
    <fill>
      <patternFill patternType="solid">
        <fgColor rgb="00FFF1CE"/>
      </patternFill>
    </fill>
    <fill>
      <patternFill patternType="solid">
        <fgColor rgb="00FFFFFF"/>
      </patternFill>
    </fill>
    <fill>
      <patternFill patternType="solid">
        <fgColor rgb="00F2F7F8"/>
      </patternFill>
    </fill>
  </fills>
  <borders count="2">
    <border>
      <left/>
      <right/>
      <top/>
      <bottom/>
      <diagonal/>
    </border>
    <border>
      <left style="thin">
        <color rgb="00C7D5E0"/>
      </left>
      <right style="thin">
        <color rgb="00C7D5E0"/>
      </right>
      <top style="thin">
        <color rgb="00C7D5E0"/>
      </top>
      <bottom style="thin">
        <color rgb="00C7D5E0"/>
      </bottom>
    </border>
  </borders>
  <cellStyleXfs count="1">
    <xf numFmtId="0" fontId="0" fillId="0" borderId="0"/>
  </cellStyleXfs>
  <cellXfs count="47">
    <xf numFmtId="0" fontId="0" fillId="0" borderId="0" pivotButton="0" quotePrefix="0" xfId="0"/>
    <xf numFmtId="0" fontId="1" fillId="2" borderId="0" applyAlignment="1" pivotButton="0" quotePrefix="0" xfId="0">
      <alignment horizontal="center" vertical="center"/>
    </xf>
    <xf numFmtId="0" fontId="5" fillId="0" borderId="0" pivotButton="0" quotePrefix="0" xfId="0"/>
    <xf numFmtId="0" fontId="3" fillId="0" borderId="0" pivotButton="0" quotePrefix="0" xfId="0"/>
    <xf numFmtId="0" fontId="0" fillId="5" borderId="1" pivotButton="0" quotePrefix="0" xfId="0"/>
    <xf numFmtId="0" fontId="0" fillId="6" borderId="1" applyProtection="1" pivotButton="0" quotePrefix="0" xfId="0">
      <protection locked="0" hidden="0"/>
    </xf>
    <xf numFmtId="164" fontId="0" fillId="5" borderId="1" pivotButton="0" quotePrefix="0" xfId="0"/>
    <xf numFmtId="0" fontId="6" fillId="3" borderId="0" applyAlignment="1" pivotButton="0" quotePrefix="0" xfId="0">
      <alignment horizontal="center" vertical="center"/>
    </xf>
    <xf numFmtId="165" fontId="7" fillId="7" borderId="1" pivotButton="0" quotePrefix="0" xfId="0"/>
    <xf numFmtId="166" fontId="7" fillId="7" borderId="1" pivotButton="0" quotePrefix="0" xfId="0"/>
    <xf numFmtId="0" fontId="2" fillId="2" borderId="1" applyAlignment="1" pivotButton="0" quotePrefix="0" xfId="0">
      <alignment horizontal="center" vertical="center"/>
    </xf>
    <xf numFmtId="0" fontId="3" fillId="8" borderId="1" pivotButton="0" quotePrefix="0" xfId="0"/>
    <xf numFmtId="165" fontId="0" fillId="8" borderId="1" pivotButton="0" quotePrefix="0" xfId="0"/>
    <xf numFmtId="166" fontId="0" fillId="8" borderId="1" pivotButton="0" quotePrefix="0" xfId="0"/>
    <xf numFmtId="0" fontId="0" fillId="8" borderId="1" pivotButton="0" quotePrefix="0" xfId="0"/>
    <xf numFmtId="0" fontId="3" fillId="0" borderId="1" pivotButton="0" quotePrefix="0" xfId="0"/>
    <xf numFmtId="165" fontId="0" fillId="0" borderId="1" pivotButton="0" quotePrefix="0" xfId="0"/>
    <xf numFmtId="166" fontId="0" fillId="0" borderId="1" pivotButton="0" quotePrefix="0" xfId="0"/>
    <xf numFmtId="0" fontId="0" fillId="0" borderId="1" pivotButton="0" quotePrefix="0" xfId="0"/>
    <xf numFmtId="0" fontId="2" fillId="3" borderId="0" pivotButton="0" quotePrefix="0" xfId="0"/>
    <xf numFmtId="3" fontId="0" fillId="5" borderId="1" pivotButton="0" quotePrefix="0" xfId="0"/>
    <xf numFmtId="166" fontId="0" fillId="5" borderId="1" pivotButton="0" quotePrefix="0" xfId="0"/>
    <xf numFmtId="165" fontId="0" fillId="5" borderId="1" pivotButton="0" quotePrefix="0" xfId="0"/>
    <xf numFmtId="0" fontId="5" fillId="0" borderId="0" applyAlignment="1" pivotButton="0" quotePrefix="0" xfId="0">
      <alignment horizontal="left" vertical="top" wrapText="1"/>
    </xf>
    <xf numFmtId="0" fontId="0" fillId="5" borderId="0" pivotButton="0" quotePrefix="0" xfId="0"/>
    <xf numFmtId="1" fontId="4" fillId="4" borderId="1" applyProtection="1" pivotButton="0" quotePrefix="0" xfId="0">
      <protection locked="0" hidden="0"/>
    </xf>
    <xf numFmtId="0" fontId="4" fillId="4" borderId="1" applyProtection="1" pivotButton="0" quotePrefix="0" xfId="0">
      <protection locked="0" hidden="0"/>
    </xf>
    <xf numFmtId="164" fontId="4" fillId="4" borderId="1" applyProtection="1" pivotButton="0" quotePrefix="0" xfId="0">
      <protection locked="0" hidden="0"/>
    </xf>
    <xf numFmtId="165" fontId="4" fillId="4" borderId="1" applyProtection="1" pivotButton="0" quotePrefix="0" xfId="0">
      <protection locked="0" hidden="0"/>
    </xf>
    <xf numFmtId="165" fontId="4" fillId="5" borderId="1" pivotButton="0" quotePrefix="0" xfId="0"/>
    <xf numFmtId="166" fontId="4" fillId="5" borderId="1" pivotButton="0" quotePrefix="0" xfId="0"/>
    <xf numFmtId="0" fontId="4" fillId="5" borderId="1" pivotButton="0" quotePrefix="0" xfId="0"/>
    <xf numFmtId="0" fontId="0" fillId="4" borderId="1" applyProtection="1" pivotButton="0" quotePrefix="0" xfId="0">
      <protection locked="0" hidden="0"/>
    </xf>
    <xf numFmtId="0" fontId="0" fillId="4" borderId="1" pivotButton="0" quotePrefix="0" xfId="0"/>
    <xf numFmtId="3" fontId="4" fillId="4" borderId="1" applyProtection="1" pivotButton="0" quotePrefix="0" xfId="0">
      <protection locked="0" hidden="0"/>
    </xf>
    <xf numFmtId="166" fontId="4" fillId="4" borderId="1" applyProtection="1" pivotButton="0" quotePrefix="0" xfId="0">
      <protection locked="0" hidden="0"/>
    </xf>
    <xf numFmtId="0" fontId="3" fillId="5" borderId="1" pivotButton="0" quotePrefix="0" xfId="0"/>
    <xf numFmtId="0" fontId="2" fillId="3" borderId="1" applyAlignment="1" pivotButton="0" quotePrefix="0" xfId="0">
      <alignment horizontal="left" vertical="top" wrapText="1"/>
    </xf>
    <xf numFmtId="0" fontId="4" fillId="0" borderId="1" applyAlignment="1" pivotButton="0" quotePrefix="0" xfId="0">
      <alignment horizontal="left" vertical="top" wrapText="1"/>
    </xf>
    <xf numFmtId="164" fontId="0" fillId="5" borderId="1" pivotButton="0" quotePrefix="0" xfId="0"/>
    <xf numFmtId="166" fontId="7" fillId="7" borderId="1" pivotButton="0" quotePrefix="0" xfId="0"/>
    <xf numFmtId="166" fontId="0" fillId="8" borderId="1" pivotButton="0" quotePrefix="0" xfId="0"/>
    <xf numFmtId="166" fontId="0" fillId="0" borderId="1" pivotButton="0" quotePrefix="0" xfId="0"/>
    <xf numFmtId="166" fontId="0" fillId="5" borderId="1" pivotButton="0" quotePrefix="0" xfId="0"/>
    <xf numFmtId="164" fontId="4" fillId="4" borderId="1" applyProtection="1" pivotButton="0" quotePrefix="0" xfId="0">
      <protection locked="0" hidden="0"/>
    </xf>
    <xf numFmtId="166" fontId="4" fillId="5" borderId="1" pivotButton="0" quotePrefix="0" xfId="0"/>
    <xf numFmtId="166" fontId="4" fillId="4" borderId="1" applyProtection="1" pivotButton="0" quotePrefix="0" xfId="0">
      <protection locked="0" hidden="0"/>
    </xf>
  </cellXfs>
  <cellStyles count="1">
    <cellStyle name="Normal" xfId="0" builtinId="0" hidden="0"/>
  </cellStyles>
  <dxfs count="8">
    <dxf>
      <font>
        <name val="Calibri"/>
        <b val="1"/>
        <color rgb="00147D64"/>
        <sz val="10"/>
      </font>
      <fill>
        <patternFill patternType="solid">
          <fgColor rgb="00D9EAD3"/>
        </patternFill>
      </fill>
    </dxf>
    <dxf>
      <fill>
        <patternFill patternType="solid">
          <fgColor rgb="00FFF2CC"/>
        </patternFill>
      </fill>
    </dxf>
    <dxf>
      <font>
        <name val="Calibri"/>
        <b val="1"/>
        <color rgb="00C73939"/>
        <sz val="10"/>
      </font>
      <fill>
        <patternFill patternType="solid">
          <fgColor rgb="00F4CCCC"/>
        </patternFill>
      </fill>
    </dxf>
    <dxf>
      <fill>
        <patternFill patternType="solid">
          <fgColor rgb="00D9D9D9"/>
        </patternFill>
      </fill>
    </dxf>
    <dxf>
      <font>
        <name val="Calibri"/>
        <b val="1"/>
        <color rgb="00C73939"/>
        <sz val="10"/>
      </font>
    </dxf>
    <dxf>
      <font>
        <name val="Calibri"/>
        <b val="1"/>
        <color rgb="00147D64"/>
        <sz val="10"/>
      </font>
    </dxf>
    <dxf>
      <fill>
        <patternFill patternType="solid">
          <fgColor rgb="00F4CCCC"/>
        </patternFill>
      </fill>
    </dxf>
    <dxf>
      <fill>
        <patternFill patternType="solid">
          <fgColor rgb="00F4B183"/>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a:pPr>
            <a:r>
              <a:t>Department Profit: Budget vs. Actual</a:t>
            </a:r>
          </a:p>
        </rich>
      </tx>
    </title>
    <plotArea>
      <barChart>
        <barDir val="col"/>
        <grouping val="clustered"/>
        <ser>
          <idx val="0"/>
          <order val="0"/>
          <tx>
            <strRef>
              <f>'Dashboard'!H11</f>
            </strRef>
          </tx>
          <spPr>
            <a:solidFill xmlns:a="http://schemas.openxmlformats.org/drawingml/2006/main">
              <a:srgbClr val="D9B44A"/>
            </a:solidFill>
            <a:ln xmlns:a="http://schemas.openxmlformats.org/drawingml/2006/main">
              <a:solidFill>
                <a:srgbClr val="D9B44A"/>
              </a:solidFill>
              <a:prstDash val="solid"/>
            </a:ln>
          </spPr>
          <cat>
            <numRef>
              <f>'Dashboard'!$A$12:$A$20</f>
            </numRef>
          </cat>
          <val>
            <numRef>
              <f>'Dashboard'!$H$12:$H$20</f>
            </numRef>
          </val>
        </ser>
        <ser>
          <idx val="1"/>
          <order val="1"/>
          <tx>
            <strRef>
              <f>'Dashboard'!I11</f>
            </strRef>
          </tx>
          <spPr>
            <a:solidFill xmlns:a="http://schemas.openxmlformats.org/drawingml/2006/main">
              <a:srgbClr val="2B5D74"/>
            </a:solidFill>
            <a:ln xmlns:a="http://schemas.openxmlformats.org/drawingml/2006/main">
              <a:solidFill>
                <a:srgbClr val="2B5D74"/>
              </a:solidFill>
              <a:prstDash val="solid"/>
            </a:ln>
          </spPr>
          <cat>
            <numRef>
              <f>'Dashboard'!$A$12:$A$20</f>
            </numRef>
          </cat>
          <val>
            <numRef>
              <f>'Dashboard'!$I$12:$I$20</f>
            </numRef>
          </val>
        </ser>
        <dLbls>
          <showVal val="0"/>
        </dLbls>
        <gapWidth val="150"/>
        <axId val="10"/>
        <axId val="100"/>
      </barChart>
      <catAx>
        <axId val="10"/>
        <scaling>
          <orientation val="minMax"/>
        </scaling>
        <axPos val="l"/>
        <title>
          <tx>
            <rich>
              <a:bodyPr xmlns:a="http://schemas.openxmlformats.org/drawingml/2006/main"/>
              <a:p xmlns:a="http://schemas.openxmlformats.org/drawingml/2006/main">
                <a:pPr>
                  <a:defRPr/>
                </a:pPr>
                <a:r>
                  <a:t>Department</a:t>
                </a:r>
              </a:p>
            </rich>
          </tx>
        </title>
        <majorTickMark val="none"/>
        <minorTickMark val="none"/>
        <crossAx val="100"/>
        <lblOffset val="100"/>
      </catAx>
      <valAx>
        <axId val="100"/>
        <scaling>
          <orientation val="minMax"/>
        </scaling>
        <axPos val="l"/>
        <majorGridlines/>
        <title>
          <tx>
            <rich>
              <a:bodyPr xmlns:a="http://schemas.openxmlformats.org/drawingml/2006/main"/>
              <a:p xmlns:a="http://schemas.openxmlformats.org/drawingml/2006/main">
                <a:pPr>
                  <a:defRPr/>
                </a:pPr>
                <a:r>
                  <a:t>U.S. Dollars</a:t>
                </a:r>
              </a:p>
            </rich>
          </tx>
        </title>
        <numFmt formatCode="$#,##0" sourceLinked="0"/>
        <majorTickMark val="none"/>
        <minorTickMark val="none"/>
        <crossAx val="10"/>
      </valAx>
    </plotArea>
    <legend>
      <legendPos val="b"/>
    </legend>
    <plotVisOnly val="1"/>
    <dispBlanksAs val="gap"/>
  </chart>
</chartSpace>
</file>

<file path=xl/charts/chart2.xml><?xml version="1.0" encoding="utf-8"?>
<chartSpace xmlns="http://schemas.openxmlformats.org/drawingml/2006/chart">
  <chart>
    <title>
      <tx>
        <rich>
          <a:bodyPr xmlns:a="http://schemas.openxmlformats.org/drawingml/2006/main"/>
          <a:p xmlns:a="http://schemas.openxmlformats.org/drawingml/2006/main">
            <a:pPr>
              <a:defRPr/>
            </a:pPr>
            <a:r>
              <a:t>Actual Revenue and Department Expenses</a:t>
            </a:r>
          </a:p>
        </rich>
      </tx>
    </title>
    <plotArea>
      <barChart>
        <barDir val="bar"/>
        <grouping val="clustered"/>
        <ser>
          <idx val="0"/>
          <order val="0"/>
          <tx>
            <strRef>
              <f>'Dashboard'!C11</f>
            </strRef>
          </tx>
          <spPr>
            <a:solidFill xmlns:a="http://schemas.openxmlformats.org/drawingml/2006/main">
              <a:srgbClr val="147D64"/>
            </a:solidFill>
            <a:ln xmlns:a="http://schemas.openxmlformats.org/drawingml/2006/main">
              <a:solidFill>
                <a:srgbClr val="147D64"/>
              </a:solidFill>
              <a:prstDash val="solid"/>
            </a:ln>
          </spPr>
          <cat>
            <numRef>
              <f>'Dashboard'!$A$12:$A$20</f>
            </numRef>
          </cat>
          <val>
            <numRef>
              <f>'Dashboard'!$C$12:$C$20</f>
            </numRef>
          </val>
        </ser>
        <ser>
          <idx val="1"/>
          <order val="1"/>
          <tx>
            <strRef>
              <f>'Dashboard'!M11</f>
            </strRef>
          </tx>
          <spPr>
            <a:solidFill xmlns:a="http://schemas.openxmlformats.org/drawingml/2006/main">
              <a:srgbClr val="C73939"/>
            </a:solidFill>
            <a:ln xmlns:a="http://schemas.openxmlformats.org/drawingml/2006/main">
              <a:solidFill>
                <a:srgbClr val="C73939"/>
              </a:solidFill>
              <a:prstDash val="solid"/>
            </a:ln>
          </spPr>
          <cat>
            <numRef>
              <f>'Dashboard'!$A$12:$A$20</f>
            </numRef>
          </cat>
          <val>
            <numRef>
              <f>'Dashboard'!$M$12:$M$20</f>
            </numRef>
          </val>
        </ser>
        <gapWidth val="150"/>
        <axId val="10"/>
        <axId val="100"/>
      </barChart>
      <catAx>
        <axId val="10"/>
        <scaling>
          <orientation val="minMax"/>
        </scaling>
        <axPos val="l"/>
        <title>
          <tx>
            <rich>
              <a:bodyPr xmlns:a="http://schemas.openxmlformats.org/drawingml/2006/main"/>
              <a:p xmlns:a="http://schemas.openxmlformats.org/drawingml/2006/main">
                <a:pPr>
                  <a:defRPr/>
                </a:pPr>
                <a:r>
                  <a:t>U.S. Dollars</a:t>
                </a:r>
              </a:p>
            </rich>
          </tx>
        </title>
        <numFmt formatCode="$#,##0" sourceLinked="0"/>
        <majorTickMark val="none"/>
        <minorTickMark val="none"/>
        <crossAx val="100"/>
        <lblOffset val="100"/>
      </catAx>
      <valAx>
        <axId val="100"/>
        <scaling>
          <orientation val="minMax"/>
        </scaling>
        <axPos val="l"/>
        <majorGridlines/>
        <title>
          <tx>
            <rich>
              <a:bodyPr xmlns:a="http://schemas.openxmlformats.org/drawingml/2006/main"/>
              <a:p xmlns:a="http://schemas.openxmlformats.org/drawingml/2006/main">
                <a:pPr>
                  <a:defRPr/>
                </a:pPr>
                <a:r>
                  <a:t>Department</a:t>
                </a:r>
              </a:p>
            </rich>
          </tx>
        </title>
        <majorTickMark val="none"/>
        <minorTickMark val="none"/>
        <crossAx val="10"/>
      </valAx>
    </plotArea>
    <legend>
      <legendPos val="b"/>
    </legend>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 Type="http://schemas.openxmlformats.org/officeDocument/2006/relationships/chart" Target="/xl/charts/chart2.xml" Id="rId2"/></Relationships>
</file>

<file path=xl/drawings/drawing1.xml><?xml version="1.0" encoding="utf-8"?>
<wsDr xmlns="http://schemas.openxmlformats.org/drawingml/2006/spreadsheetDrawing">
  <oneCellAnchor>
    <from>
      <col>9</col>
      <colOff>0</colOff>
      <row>24</row>
      <rowOff>0</rowOff>
    </from>
    <ext cx="5400000" cy="2592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oneCellAnchor>
    <from>
      <col>9</col>
      <colOff>0</colOff>
      <row>39</row>
      <rowOff>0</rowOff>
    </from>
    <ext cx="5400000" cy="2592000"/>
    <graphicFrame>
      <nvGraphicFramePr>
        <cNvPr id="2" name="Chart 2"/>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2"/>
        </a:graphicData>
      </a:graphic>
    </graphicFrame>
    <clientData/>
  </oneCellAnchor>
</wsDr>
</file>

<file path=xl/tables/table1.xml><?xml version="1.0" encoding="utf-8"?>
<table xmlns="http://schemas.openxmlformats.org/spreadsheetml/2006/main" id="1" name="tblDepartmentBudget" displayName="tblDepartmentBudget" ref="A5:AL205" headerRowCount="1">
  <autoFilter ref="A5:AL205"/>
  <tableColumns count="38">
    <tableColumn id="1" name="Record ID"/>
    <tableColumn id="2" name="Active"/>
    <tableColumn id="3" name="Department"/>
    <tableColumn id="4" name="Account Type"/>
    <tableColumn id="5" name="Account Code"/>
    <tableColumn id="6" name="Last Updated"/>
    <tableColumn id="7" name="Account Description"/>
    <tableColumn id="8" name="Budget Owner"/>
    <tableColumn id="9" name="January Budget"/>
    <tableColumn id="10" name="January Actual"/>
    <tableColumn id="11" name="February Budget"/>
    <tableColumn id="12" name="February Actual"/>
    <tableColumn id="13" name="March Budget"/>
    <tableColumn id="14" name="March Actual"/>
    <tableColumn id="15" name="April Budget"/>
    <tableColumn id="16" name="April Actual"/>
    <tableColumn id="17" name="May Budget"/>
    <tableColumn id="18" name="May Actual"/>
    <tableColumn id="19" name="June Budget"/>
    <tableColumn id="20" name="June Actual"/>
    <tableColumn id="21" name="July Budget"/>
    <tableColumn id="22" name="July Actual"/>
    <tableColumn id="23" name="August Budget"/>
    <tableColumn id="24" name="August Actual"/>
    <tableColumn id="25" name="September Budget"/>
    <tableColumn id="26" name="September Actual"/>
    <tableColumn id="27" name="October Budget"/>
    <tableColumn id="28" name="October Actual"/>
    <tableColumn id="29" name="November Budget"/>
    <tableColumn id="30" name="November Actual"/>
    <tableColumn id="31" name="December Budget"/>
    <tableColumn id="32" name="December Actual"/>
    <tableColumn id="33" name="Annual Budget"/>
    <tableColumn id="34" name="Annual Actual"/>
    <tableColumn id="35" name="Favorable/(Unfavorable) Variance"/>
    <tableColumn id="36" name="Variance Percentage"/>
    <tableColumn id="37" name="Variance Status"/>
    <tableColumn id="38" name="Management Comment"/>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_rels/sheet2.xml.rels><Relationships xmlns="http://schemas.openxmlformats.org/package/2006/relationships"><Relationship Type="http://schemas.openxmlformats.org/officeDocument/2006/relationships/table" Target="/xl/tables/table1.xml" Id="rId1"/></Relationships>
</file>

<file path=xl/worksheets/sheet1.xml><?xml version="1.0" encoding="utf-8"?>
<worksheet xmlns="http://schemas.openxmlformats.org/spreadsheetml/2006/main">
  <sheetPr>
    <outlinePr summaryBelow="1" summaryRight="1"/>
    <pageSetUpPr/>
  </sheetPr>
  <dimension ref="A1:N101"/>
  <sheetViews>
    <sheetView showGridLines="0" zoomScale="70" zoomScaleNormal="70" workbookViewId="0">
      <pane ySplit="3" topLeftCell="A4" activePane="bottomLeft" state="frozen"/>
      <selection pane="bottomLeft" activeCell="A1" sqref="A1"/>
    </sheetView>
  </sheetViews>
  <sheetFormatPr baseColWidth="8" defaultRowHeight="15"/>
  <cols>
    <col width="34" customWidth="1" min="1" max="1"/>
    <col width="18" customWidth="1" min="2" max="2"/>
    <col width="18" customWidth="1" min="3" max="3"/>
    <col width="18" customWidth="1" min="4" max="4"/>
    <col width="18" customWidth="1" min="5" max="5"/>
    <col width="22" customWidth="1" min="6" max="6"/>
    <col width="22" customWidth="1" min="7" max="7"/>
    <col width="20" customWidth="1" min="8" max="8"/>
    <col width="18" customWidth="1" min="9" max="9"/>
    <col width="19" customWidth="1" min="10" max="10"/>
    <col width="18" customWidth="1" min="11" max="11"/>
    <col width="21" customWidth="1" min="12" max="12"/>
    <col hidden="1" width="16" customWidth="1" min="13" max="13"/>
    <col width="12" customWidth="1" min="14" max="14"/>
    <col width="12" customWidth="1" min="15" max="15"/>
    <col width="12" customWidth="1" min="16" max="16"/>
    <col width="12" customWidth="1" min="17" max="17"/>
    <col width="12" customWidth="1" min="18" max="18"/>
  </cols>
  <sheetData>
    <row r="1" ht="30" customHeight="1">
      <c r="A1" s="1" t="inlineStr">
        <is>
          <t>Hotel Departmental Budget Dashboard</t>
        </is>
      </c>
    </row>
    <row r="2">
      <c r="A2" s="2" t="inlineStr">
        <is>
          <t>Annual budget and actual performance by department</t>
        </is>
      </c>
    </row>
    <row r="3">
      <c r="A3" s="3" t="inlineStr">
        <is>
          <t>Property Name</t>
        </is>
      </c>
      <c r="B3" s="4">
        <f>IFERROR('Assumptions'!$B$3,"")</f>
        <v/>
      </c>
      <c r="D3" s="3" t="inlineStr">
        <is>
          <t>Budget Year</t>
        </is>
      </c>
      <c r="E3" s="4">
        <f>IFERROR('Assumptions'!$B$4,0)</f>
        <v/>
      </c>
      <c r="G3" s="3" t="inlineStr">
        <is>
          <t>Selected Department</t>
        </is>
      </c>
      <c r="H3" s="5" t="inlineStr">
        <is>
          <t>All Departments</t>
        </is>
      </c>
      <c r="J3" s="3" t="inlineStr">
        <is>
          <t>Last Updated</t>
        </is>
      </c>
      <c r="K3" s="39">
        <f>IFERROR(MAX('Department Budget'!$F$6:$F$205),0)</f>
        <v/>
      </c>
    </row>
    <row r="4"/>
    <row r="5">
      <c r="A5" s="7" t="inlineStr">
        <is>
          <t>Annual Revenue Budget</t>
        </is>
      </c>
      <c r="D5" s="7" t="inlineStr">
        <is>
          <t>Annual Revenue Actual</t>
        </is>
      </c>
      <c r="G5" s="7" t="inlineStr">
        <is>
          <t>Annual Department Profit Budget</t>
        </is>
      </c>
      <c r="J5" s="7" t="inlineStr">
        <is>
          <t>Annual Department Profit Actual</t>
        </is>
      </c>
    </row>
    <row r="6">
      <c r="A6" s="8">
        <f>IFERROR(IF($H$3="All Departments",SUMIFS('Department Budget'!$AG$6:$AG$205,'Department Budget'!$B$6:$B$205,"Yes",'Department Budget'!$D$6:$D$205,"Revenue"),SUMIFS('Department Budget'!$AG$6:$AG$205,'Department Budget'!$B$6:$B$205,"Yes",'Department Budget'!$C$6:$C$205,$H$3,'Department Budget'!$D$6:$D$205,"Revenue")),0)</f>
        <v/>
      </c>
      <c r="D6" s="8">
        <f>IFERROR(IF($H$3="All Departments",SUMIFS('Department Budget'!$AH$6:$AH$205,'Department Budget'!$B$6:$B$205,"Yes",'Department Budget'!$D$6:$D$205,"Revenue"),SUMIFS('Department Budget'!$AH$6:$AH$205,'Department Budget'!$B$6:$B$205,"Yes",'Department Budget'!$C$6:$C$205,$H$3,'Department Budget'!$D$6:$D$205,"Revenue")),0)</f>
        <v/>
      </c>
      <c r="G6" s="8">
        <f>IFERROR(IFERROR(IF($H$3="All Departments",SUMIFS('Department Budget'!$AG$6:$AG$205,'Department Budget'!$B$6:$B$205,"Yes",'Department Budget'!$D$6:$D$205,"Revenue"),SUMIFS('Department Budget'!$AG$6:$AG$205,'Department Budget'!$B$6:$B$205,"Yes",'Department Budget'!$C$6:$C$205,$H$3,'Department Budget'!$D$6:$D$205,"Revenue")),0)-IFERROR(IF($H$3="All Departments",SUMIFS('Department Budget'!$AG$6:$AG$205,'Department Budget'!$B$6:$B$205,"Yes",'Department Budget'!$D$6:$D$205,"Payroll"),SUMIFS('Department Budget'!$AG$6:$AG$205,'Department Budget'!$B$6:$B$205,"Yes",'Department Budget'!$C$6:$C$205,$H$3,'Department Budget'!$D$6:$D$205,"Payroll")),0)-IFERROR(IF($H$3="All Departments",SUMIFS('Department Budget'!$AG$6:$AG$205,'Department Budget'!$B$6:$B$205,"Yes",'Department Budget'!$D$6:$D$205,"Operating Expense"),SUMIFS('Department Budget'!$AG$6:$AG$205,'Department Budget'!$B$6:$B$205,"Yes",'Department Budget'!$C$6:$C$205,$H$3,'Department Budget'!$D$6:$D$205,"Operating Expense")),0),0)</f>
        <v/>
      </c>
      <c r="J6" s="8">
        <f>IFERROR(IFERROR(IF($H$3="All Departments",SUMIFS('Department Budget'!$AH$6:$AH$205,'Department Budget'!$B$6:$B$205,"Yes",'Department Budget'!$D$6:$D$205,"Revenue"),SUMIFS('Department Budget'!$AH$6:$AH$205,'Department Budget'!$B$6:$B$205,"Yes",'Department Budget'!$C$6:$C$205,$H$3,'Department Budget'!$D$6:$D$205,"Revenue")),0)-IFERROR(IF($H$3="All Departments",SUMIFS('Department Budget'!$AH$6:$AH$205,'Department Budget'!$B$6:$B$205,"Yes",'Department Budget'!$D$6:$D$205,"Payroll"),SUMIFS('Department Budget'!$AH$6:$AH$205,'Department Budget'!$B$6:$B$205,"Yes",'Department Budget'!$C$6:$C$205,$H$3,'Department Budget'!$D$6:$D$205,"Payroll")),0)-IFERROR(IF($H$3="All Departments",SUMIFS('Department Budget'!$AH$6:$AH$205,'Department Budget'!$B$6:$B$205,"Yes",'Department Budget'!$D$6:$D$205,"Operating Expense"),SUMIFS('Department Budget'!$AH$6:$AH$205,'Department Budget'!$B$6:$B$205,"Yes",'Department Budget'!$C$6:$C$205,$H$3,'Department Budget'!$D$6:$D$205,"Operating Expense")),0),0)</f>
        <v/>
      </c>
    </row>
    <row r="7"/>
    <row r="8">
      <c r="A8" s="7" t="inlineStr">
        <is>
          <t>Actual Payroll Percentage</t>
        </is>
      </c>
      <c r="D8" s="7" t="inlineStr">
        <is>
          <t>Net Favorable/(Unfavorable) Variance</t>
        </is>
      </c>
    </row>
    <row r="9">
      <c r="A9" s="40">
        <f>IFERROR(IFERROR(IF($H$3="All Departments",SUMIFS('Department Budget'!$AH$6:$AH$205,'Department Budget'!$B$6:$B$205,"Yes",'Department Budget'!$D$6:$D$205,"Payroll"),SUMIFS('Department Budget'!$AH$6:$AH$205,'Department Budget'!$B$6:$B$205,"Yes",'Department Budget'!$C$6:$C$205,$H$3,'Department Budget'!$D$6:$D$205,"Payroll")),0)/IFERROR(IF($H$3="All Departments",SUMIFS('Department Budget'!$AH$6:$AH$205,'Department Budget'!$B$6:$B$205,"Yes",'Department Budget'!$D$6:$D$205,"Revenue"),SUMIFS('Department Budget'!$AH$6:$AH$205,'Department Budget'!$B$6:$B$205,"Yes",'Department Budget'!$C$6:$C$205,$H$3,'Department Budget'!$D$6:$D$205,"Revenue")),0),0)</f>
        <v/>
      </c>
      <c r="D9" s="8">
        <f>IFERROR($J$6-$G$6,0)</f>
        <v/>
      </c>
    </row>
    <row r="10"/>
    <row r="11">
      <c r="A11" s="10" t="inlineStr">
        <is>
          <t>Department</t>
        </is>
      </c>
      <c r="B11" s="10" t="inlineStr">
        <is>
          <t>Revenue Budget</t>
        </is>
      </c>
      <c r="C11" s="10" t="inlineStr">
        <is>
          <t>Revenue Actual</t>
        </is>
      </c>
      <c r="D11" s="10" t="inlineStr">
        <is>
          <t>Payroll Budget</t>
        </is>
      </c>
      <c r="E11" s="10" t="inlineStr">
        <is>
          <t>Payroll Actual</t>
        </is>
      </c>
      <c r="F11" s="10" t="inlineStr">
        <is>
          <t>Operating Expense Budget</t>
        </is>
      </c>
      <c r="G11" s="10" t="inlineStr">
        <is>
          <t>Operating Expense Actual</t>
        </is>
      </c>
      <c r="H11" s="10" t="inlineStr">
        <is>
          <t>Profit Budget</t>
        </is>
      </c>
      <c r="I11" s="10" t="inlineStr">
        <is>
          <t>Profit Actual</t>
        </is>
      </c>
      <c r="J11" s="10" t="inlineStr">
        <is>
          <t>Profit Variance</t>
        </is>
      </c>
      <c r="K11" s="10" t="inlineStr">
        <is>
          <t>Payroll Percentage</t>
        </is>
      </c>
      <c r="L11" s="10" t="inlineStr">
        <is>
          <t>Variance Status</t>
        </is>
      </c>
    </row>
    <row r="12">
      <c r="A12" s="11" t="inlineStr">
        <is>
          <t>Rooms</t>
        </is>
      </c>
      <c r="B12" s="12">
        <f>IFERROR(SUMIFS('Department Budget'!$AG$6:$AG$205,'Department Budget'!$B$6:$B$205,"Yes",'Department Budget'!$C$6:$C$205,$A12,'Department Budget'!$D$6:$D$205,"Revenue"),0)</f>
        <v/>
      </c>
      <c r="C12" s="12">
        <f>IFERROR(SUMIFS('Department Budget'!$AH$6:$AH$205,'Department Budget'!$B$6:$B$205,"Yes",'Department Budget'!$C$6:$C$205,$A12,'Department Budget'!$D$6:$D$205,"Revenue"),0)</f>
        <v/>
      </c>
      <c r="D12" s="12">
        <f>IFERROR(SUMIFS('Department Budget'!$AG$6:$AG$205,'Department Budget'!$B$6:$B$205,"Yes",'Department Budget'!$C$6:$C$205,$A12,'Department Budget'!$D$6:$D$205,"Payroll"),0)</f>
        <v/>
      </c>
      <c r="E12" s="12">
        <f>IFERROR(SUMIFS('Department Budget'!$AH$6:$AH$205,'Department Budget'!$B$6:$B$205,"Yes",'Department Budget'!$C$6:$C$205,$A12,'Department Budget'!$D$6:$D$205,"Payroll"),0)</f>
        <v/>
      </c>
      <c r="F12" s="12">
        <f>IFERROR(SUMIFS('Department Budget'!$AG$6:$AG$205,'Department Budget'!$B$6:$B$205,"Yes",'Department Budget'!$C$6:$C$205,$A12,'Department Budget'!$D$6:$D$205,"Operating Expense"),0)</f>
        <v/>
      </c>
      <c r="G12" s="12">
        <f>IFERROR(SUMIFS('Department Budget'!$AH$6:$AH$205,'Department Budget'!$B$6:$B$205,"Yes",'Department Budget'!$C$6:$C$205,$A12,'Department Budget'!$D$6:$D$205,"Operating Expense"),0)</f>
        <v/>
      </c>
      <c r="H12" s="12">
        <f>IFERROR(B12-D12-F12,0)</f>
        <v/>
      </c>
      <c r="I12" s="12">
        <f>IFERROR(C12-E12-G12,0)</f>
        <v/>
      </c>
      <c r="J12" s="12">
        <f>IFERROR(I12-H12,0)</f>
        <v/>
      </c>
      <c r="K12" s="41">
        <f>IFERROR(E12/C12,0)</f>
        <v/>
      </c>
      <c r="L12" s="14">
        <f>IFERROR(IF(H12=0,"No Budget",IF(J12&gt;=0,"On or Above Budget",IF((-J12)/IF(H12&lt;0,-H12,H12)&lt;='Assumptions'!$B$9,"Review","Action Needed"))),"No Budget")</f>
        <v/>
      </c>
      <c r="M12">
        <f>IFERROR(E12+G12,0)</f>
        <v/>
      </c>
    </row>
    <row r="13">
      <c r="A13" s="15" t="inlineStr">
        <is>
          <t>Food and Beverage</t>
        </is>
      </c>
      <c r="B13" s="16">
        <f>IFERROR(SUMIFS('Department Budget'!$AG$6:$AG$205,'Department Budget'!$B$6:$B$205,"Yes",'Department Budget'!$C$6:$C$205,$A13,'Department Budget'!$D$6:$D$205,"Revenue"),0)</f>
        <v/>
      </c>
      <c r="C13" s="16">
        <f>IFERROR(SUMIFS('Department Budget'!$AH$6:$AH$205,'Department Budget'!$B$6:$B$205,"Yes",'Department Budget'!$C$6:$C$205,$A13,'Department Budget'!$D$6:$D$205,"Revenue"),0)</f>
        <v/>
      </c>
      <c r="D13" s="16">
        <f>IFERROR(SUMIFS('Department Budget'!$AG$6:$AG$205,'Department Budget'!$B$6:$B$205,"Yes",'Department Budget'!$C$6:$C$205,$A13,'Department Budget'!$D$6:$D$205,"Payroll"),0)</f>
        <v/>
      </c>
      <c r="E13" s="16">
        <f>IFERROR(SUMIFS('Department Budget'!$AH$6:$AH$205,'Department Budget'!$B$6:$B$205,"Yes",'Department Budget'!$C$6:$C$205,$A13,'Department Budget'!$D$6:$D$205,"Payroll"),0)</f>
        <v/>
      </c>
      <c r="F13" s="16">
        <f>IFERROR(SUMIFS('Department Budget'!$AG$6:$AG$205,'Department Budget'!$B$6:$B$205,"Yes",'Department Budget'!$C$6:$C$205,$A13,'Department Budget'!$D$6:$D$205,"Operating Expense"),0)</f>
        <v/>
      </c>
      <c r="G13" s="16">
        <f>IFERROR(SUMIFS('Department Budget'!$AH$6:$AH$205,'Department Budget'!$B$6:$B$205,"Yes",'Department Budget'!$C$6:$C$205,$A13,'Department Budget'!$D$6:$D$205,"Operating Expense"),0)</f>
        <v/>
      </c>
      <c r="H13" s="16">
        <f>IFERROR(B13-D13-F13,0)</f>
        <v/>
      </c>
      <c r="I13" s="16">
        <f>IFERROR(C13-E13-G13,0)</f>
        <v/>
      </c>
      <c r="J13" s="16">
        <f>IFERROR(I13-H13,0)</f>
        <v/>
      </c>
      <c r="K13" s="42">
        <f>IFERROR(E13/C13,0)</f>
        <v/>
      </c>
      <c r="L13" s="18">
        <f>IFERROR(IF(H13=0,"No Budget",IF(J13&gt;=0,"On or Above Budget",IF((-J13)/IF(H13&lt;0,-H13,H13)&lt;='Assumptions'!$B$9,"Review","Action Needed"))),"No Budget")</f>
        <v/>
      </c>
      <c r="M13">
        <f>IFERROR(E13+G13,0)</f>
        <v/>
      </c>
    </row>
    <row r="14">
      <c r="A14" s="11" t="inlineStr">
        <is>
          <t>Sales and Marketing</t>
        </is>
      </c>
      <c r="B14" s="12">
        <f>IFERROR(SUMIFS('Department Budget'!$AG$6:$AG$205,'Department Budget'!$B$6:$B$205,"Yes",'Department Budget'!$C$6:$C$205,$A14,'Department Budget'!$D$6:$D$205,"Revenue"),0)</f>
        <v/>
      </c>
      <c r="C14" s="12">
        <f>IFERROR(SUMIFS('Department Budget'!$AH$6:$AH$205,'Department Budget'!$B$6:$B$205,"Yes",'Department Budget'!$C$6:$C$205,$A14,'Department Budget'!$D$6:$D$205,"Revenue"),0)</f>
        <v/>
      </c>
      <c r="D14" s="12">
        <f>IFERROR(SUMIFS('Department Budget'!$AG$6:$AG$205,'Department Budget'!$B$6:$B$205,"Yes",'Department Budget'!$C$6:$C$205,$A14,'Department Budget'!$D$6:$D$205,"Payroll"),0)</f>
        <v/>
      </c>
      <c r="E14" s="12">
        <f>IFERROR(SUMIFS('Department Budget'!$AH$6:$AH$205,'Department Budget'!$B$6:$B$205,"Yes",'Department Budget'!$C$6:$C$205,$A14,'Department Budget'!$D$6:$D$205,"Payroll"),0)</f>
        <v/>
      </c>
      <c r="F14" s="12">
        <f>IFERROR(SUMIFS('Department Budget'!$AG$6:$AG$205,'Department Budget'!$B$6:$B$205,"Yes",'Department Budget'!$C$6:$C$205,$A14,'Department Budget'!$D$6:$D$205,"Operating Expense"),0)</f>
        <v/>
      </c>
      <c r="G14" s="12">
        <f>IFERROR(SUMIFS('Department Budget'!$AH$6:$AH$205,'Department Budget'!$B$6:$B$205,"Yes",'Department Budget'!$C$6:$C$205,$A14,'Department Budget'!$D$6:$D$205,"Operating Expense"),0)</f>
        <v/>
      </c>
      <c r="H14" s="12">
        <f>IFERROR(B14-D14-F14,0)</f>
        <v/>
      </c>
      <c r="I14" s="12">
        <f>IFERROR(C14-E14-G14,0)</f>
        <v/>
      </c>
      <c r="J14" s="12">
        <f>IFERROR(I14-H14,0)</f>
        <v/>
      </c>
      <c r="K14" s="41">
        <f>IFERROR(E14/C14,0)</f>
        <v/>
      </c>
      <c r="L14" s="14">
        <f>IFERROR(IF(H14=0,"No Budget",IF(J14&gt;=0,"On or Above Budget",IF((-J14)/IF(H14&lt;0,-H14,H14)&lt;='Assumptions'!$B$9,"Review","Action Needed"))),"No Budget")</f>
        <v/>
      </c>
      <c r="M14">
        <f>IFERROR(E14+G14,0)</f>
        <v/>
      </c>
    </row>
    <row r="15">
      <c r="A15" s="15" t="inlineStr">
        <is>
          <t>Administrative and General</t>
        </is>
      </c>
      <c r="B15" s="16">
        <f>IFERROR(SUMIFS('Department Budget'!$AG$6:$AG$205,'Department Budget'!$B$6:$B$205,"Yes",'Department Budget'!$C$6:$C$205,$A15,'Department Budget'!$D$6:$D$205,"Revenue"),0)</f>
        <v/>
      </c>
      <c r="C15" s="16">
        <f>IFERROR(SUMIFS('Department Budget'!$AH$6:$AH$205,'Department Budget'!$B$6:$B$205,"Yes",'Department Budget'!$C$6:$C$205,$A15,'Department Budget'!$D$6:$D$205,"Revenue"),0)</f>
        <v/>
      </c>
      <c r="D15" s="16">
        <f>IFERROR(SUMIFS('Department Budget'!$AG$6:$AG$205,'Department Budget'!$B$6:$B$205,"Yes",'Department Budget'!$C$6:$C$205,$A15,'Department Budget'!$D$6:$D$205,"Payroll"),0)</f>
        <v/>
      </c>
      <c r="E15" s="16">
        <f>IFERROR(SUMIFS('Department Budget'!$AH$6:$AH$205,'Department Budget'!$B$6:$B$205,"Yes",'Department Budget'!$C$6:$C$205,$A15,'Department Budget'!$D$6:$D$205,"Payroll"),0)</f>
        <v/>
      </c>
      <c r="F15" s="16">
        <f>IFERROR(SUMIFS('Department Budget'!$AG$6:$AG$205,'Department Budget'!$B$6:$B$205,"Yes",'Department Budget'!$C$6:$C$205,$A15,'Department Budget'!$D$6:$D$205,"Operating Expense"),0)</f>
        <v/>
      </c>
      <c r="G15" s="16">
        <f>IFERROR(SUMIFS('Department Budget'!$AH$6:$AH$205,'Department Budget'!$B$6:$B$205,"Yes",'Department Budget'!$C$6:$C$205,$A15,'Department Budget'!$D$6:$D$205,"Operating Expense"),0)</f>
        <v/>
      </c>
      <c r="H15" s="16">
        <f>IFERROR(B15-D15-F15,0)</f>
        <v/>
      </c>
      <c r="I15" s="16">
        <f>IFERROR(C15-E15-G15,0)</f>
        <v/>
      </c>
      <c r="J15" s="16">
        <f>IFERROR(I15-H15,0)</f>
        <v/>
      </c>
      <c r="K15" s="42">
        <f>IFERROR(E15/C15,0)</f>
        <v/>
      </c>
      <c r="L15" s="18">
        <f>IFERROR(IF(H15=0,"No Budget",IF(J15&gt;=0,"On or Above Budget",IF((-J15)/IF(H15&lt;0,-H15,H15)&lt;='Assumptions'!$B$9,"Review","Action Needed"))),"No Budget")</f>
        <v/>
      </c>
      <c r="M15">
        <f>IFERROR(E15+G15,0)</f>
        <v/>
      </c>
    </row>
    <row r="16">
      <c r="A16" s="11" t="inlineStr">
        <is>
          <t>Property Operations and Maintenance</t>
        </is>
      </c>
      <c r="B16" s="12">
        <f>IFERROR(SUMIFS('Department Budget'!$AG$6:$AG$205,'Department Budget'!$B$6:$B$205,"Yes",'Department Budget'!$C$6:$C$205,$A16,'Department Budget'!$D$6:$D$205,"Revenue"),0)</f>
        <v/>
      </c>
      <c r="C16" s="12">
        <f>IFERROR(SUMIFS('Department Budget'!$AH$6:$AH$205,'Department Budget'!$B$6:$B$205,"Yes",'Department Budget'!$C$6:$C$205,$A16,'Department Budget'!$D$6:$D$205,"Revenue"),0)</f>
        <v/>
      </c>
      <c r="D16" s="12">
        <f>IFERROR(SUMIFS('Department Budget'!$AG$6:$AG$205,'Department Budget'!$B$6:$B$205,"Yes",'Department Budget'!$C$6:$C$205,$A16,'Department Budget'!$D$6:$D$205,"Payroll"),0)</f>
        <v/>
      </c>
      <c r="E16" s="12">
        <f>IFERROR(SUMIFS('Department Budget'!$AH$6:$AH$205,'Department Budget'!$B$6:$B$205,"Yes",'Department Budget'!$C$6:$C$205,$A16,'Department Budget'!$D$6:$D$205,"Payroll"),0)</f>
        <v/>
      </c>
      <c r="F16" s="12">
        <f>IFERROR(SUMIFS('Department Budget'!$AG$6:$AG$205,'Department Budget'!$B$6:$B$205,"Yes",'Department Budget'!$C$6:$C$205,$A16,'Department Budget'!$D$6:$D$205,"Operating Expense"),0)</f>
        <v/>
      </c>
      <c r="G16" s="12">
        <f>IFERROR(SUMIFS('Department Budget'!$AH$6:$AH$205,'Department Budget'!$B$6:$B$205,"Yes",'Department Budget'!$C$6:$C$205,$A16,'Department Budget'!$D$6:$D$205,"Operating Expense"),0)</f>
        <v/>
      </c>
      <c r="H16" s="12">
        <f>IFERROR(B16-D16-F16,0)</f>
        <v/>
      </c>
      <c r="I16" s="12">
        <f>IFERROR(C16-E16-G16,0)</f>
        <v/>
      </c>
      <c r="J16" s="12">
        <f>IFERROR(I16-H16,0)</f>
        <v/>
      </c>
      <c r="K16" s="41">
        <f>IFERROR(E16/C16,0)</f>
        <v/>
      </c>
      <c r="L16" s="14">
        <f>IFERROR(IF(H16=0,"No Budget",IF(J16&gt;=0,"On or Above Budget",IF((-J16)/IF(H16&lt;0,-H16,H16)&lt;='Assumptions'!$B$9,"Review","Action Needed"))),"No Budget")</f>
        <v/>
      </c>
      <c r="M16">
        <f>IFERROR(E16+G16,0)</f>
        <v/>
      </c>
    </row>
    <row r="17">
      <c r="A17" s="15" t="inlineStr">
        <is>
          <t>Housekeeping</t>
        </is>
      </c>
      <c r="B17" s="16">
        <f>IFERROR(SUMIFS('Department Budget'!$AG$6:$AG$205,'Department Budget'!$B$6:$B$205,"Yes",'Department Budget'!$C$6:$C$205,$A17,'Department Budget'!$D$6:$D$205,"Revenue"),0)</f>
        <v/>
      </c>
      <c r="C17" s="16">
        <f>IFERROR(SUMIFS('Department Budget'!$AH$6:$AH$205,'Department Budget'!$B$6:$B$205,"Yes",'Department Budget'!$C$6:$C$205,$A17,'Department Budget'!$D$6:$D$205,"Revenue"),0)</f>
        <v/>
      </c>
      <c r="D17" s="16">
        <f>IFERROR(SUMIFS('Department Budget'!$AG$6:$AG$205,'Department Budget'!$B$6:$B$205,"Yes",'Department Budget'!$C$6:$C$205,$A17,'Department Budget'!$D$6:$D$205,"Payroll"),0)</f>
        <v/>
      </c>
      <c r="E17" s="16">
        <f>IFERROR(SUMIFS('Department Budget'!$AH$6:$AH$205,'Department Budget'!$B$6:$B$205,"Yes",'Department Budget'!$C$6:$C$205,$A17,'Department Budget'!$D$6:$D$205,"Payroll"),0)</f>
        <v/>
      </c>
      <c r="F17" s="16">
        <f>IFERROR(SUMIFS('Department Budget'!$AG$6:$AG$205,'Department Budget'!$B$6:$B$205,"Yes",'Department Budget'!$C$6:$C$205,$A17,'Department Budget'!$D$6:$D$205,"Operating Expense"),0)</f>
        <v/>
      </c>
      <c r="G17" s="16">
        <f>IFERROR(SUMIFS('Department Budget'!$AH$6:$AH$205,'Department Budget'!$B$6:$B$205,"Yes",'Department Budget'!$C$6:$C$205,$A17,'Department Budget'!$D$6:$D$205,"Operating Expense"),0)</f>
        <v/>
      </c>
      <c r="H17" s="16">
        <f>IFERROR(B17-D17-F17,0)</f>
        <v/>
      </c>
      <c r="I17" s="16">
        <f>IFERROR(C17-E17-G17,0)</f>
        <v/>
      </c>
      <c r="J17" s="16">
        <f>IFERROR(I17-H17,0)</f>
        <v/>
      </c>
      <c r="K17" s="42">
        <f>IFERROR(E17/C17,0)</f>
        <v/>
      </c>
      <c r="L17" s="18">
        <f>IFERROR(IF(H17=0,"No Budget",IF(J17&gt;=0,"On or Above Budget",IF((-J17)/IF(H17&lt;0,-H17,H17)&lt;='Assumptions'!$B$9,"Review","Action Needed"))),"No Budget")</f>
        <v/>
      </c>
      <c r="M17">
        <f>IFERROR(E17+G17,0)</f>
        <v/>
      </c>
    </row>
    <row r="18">
      <c r="A18" s="11" t="inlineStr">
        <is>
          <t>Information Technology</t>
        </is>
      </c>
      <c r="B18" s="12">
        <f>IFERROR(SUMIFS('Department Budget'!$AG$6:$AG$205,'Department Budget'!$B$6:$B$205,"Yes",'Department Budget'!$C$6:$C$205,$A18,'Department Budget'!$D$6:$D$205,"Revenue"),0)</f>
        <v/>
      </c>
      <c r="C18" s="12">
        <f>IFERROR(SUMIFS('Department Budget'!$AH$6:$AH$205,'Department Budget'!$B$6:$B$205,"Yes",'Department Budget'!$C$6:$C$205,$A18,'Department Budget'!$D$6:$D$205,"Revenue"),0)</f>
        <v/>
      </c>
      <c r="D18" s="12">
        <f>IFERROR(SUMIFS('Department Budget'!$AG$6:$AG$205,'Department Budget'!$B$6:$B$205,"Yes",'Department Budget'!$C$6:$C$205,$A18,'Department Budget'!$D$6:$D$205,"Payroll"),0)</f>
        <v/>
      </c>
      <c r="E18" s="12">
        <f>IFERROR(SUMIFS('Department Budget'!$AH$6:$AH$205,'Department Budget'!$B$6:$B$205,"Yes",'Department Budget'!$C$6:$C$205,$A18,'Department Budget'!$D$6:$D$205,"Payroll"),0)</f>
        <v/>
      </c>
      <c r="F18" s="12">
        <f>IFERROR(SUMIFS('Department Budget'!$AG$6:$AG$205,'Department Budget'!$B$6:$B$205,"Yes",'Department Budget'!$C$6:$C$205,$A18,'Department Budget'!$D$6:$D$205,"Operating Expense"),0)</f>
        <v/>
      </c>
      <c r="G18" s="12">
        <f>IFERROR(SUMIFS('Department Budget'!$AH$6:$AH$205,'Department Budget'!$B$6:$B$205,"Yes",'Department Budget'!$C$6:$C$205,$A18,'Department Budget'!$D$6:$D$205,"Operating Expense"),0)</f>
        <v/>
      </c>
      <c r="H18" s="12">
        <f>IFERROR(B18-D18-F18,0)</f>
        <v/>
      </c>
      <c r="I18" s="12">
        <f>IFERROR(C18-E18-G18,0)</f>
        <v/>
      </c>
      <c r="J18" s="12">
        <f>IFERROR(I18-H18,0)</f>
        <v/>
      </c>
      <c r="K18" s="41">
        <f>IFERROR(E18/C18,0)</f>
        <v/>
      </c>
      <c r="L18" s="14">
        <f>IFERROR(IF(H18=0,"No Budget",IF(J18&gt;=0,"On or Above Budget",IF((-J18)/IF(H18&lt;0,-H18,H18)&lt;='Assumptions'!$B$9,"Review","Action Needed"))),"No Budget")</f>
        <v/>
      </c>
      <c r="M18">
        <f>IFERROR(E18+G18,0)</f>
        <v/>
      </c>
    </row>
    <row r="19">
      <c r="A19" s="15" t="inlineStr">
        <is>
          <t>Security</t>
        </is>
      </c>
      <c r="B19" s="16">
        <f>IFERROR(SUMIFS('Department Budget'!$AG$6:$AG$205,'Department Budget'!$B$6:$B$205,"Yes",'Department Budget'!$C$6:$C$205,$A19,'Department Budget'!$D$6:$D$205,"Revenue"),0)</f>
        <v/>
      </c>
      <c r="C19" s="16">
        <f>IFERROR(SUMIFS('Department Budget'!$AH$6:$AH$205,'Department Budget'!$B$6:$B$205,"Yes",'Department Budget'!$C$6:$C$205,$A19,'Department Budget'!$D$6:$D$205,"Revenue"),0)</f>
        <v/>
      </c>
      <c r="D19" s="16">
        <f>IFERROR(SUMIFS('Department Budget'!$AG$6:$AG$205,'Department Budget'!$B$6:$B$205,"Yes",'Department Budget'!$C$6:$C$205,$A19,'Department Budget'!$D$6:$D$205,"Payroll"),0)</f>
        <v/>
      </c>
      <c r="E19" s="16">
        <f>IFERROR(SUMIFS('Department Budget'!$AH$6:$AH$205,'Department Budget'!$B$6:$B$205,"Yes",'Department Budget'!$C$6:$C$205,$A19,'Department Budget'!$D$6:$D$205,"Payroll"),0)</f>
        <v/>
      </c>
      <c r="F19" s="16">
        <f>IFERROR(SUMIFS('Department Budget'!$AG$6:$AG$205,'Department Budget'!$B$6:$B$205,"Yes",'Department Budget'!$C$6:$C$205,$A19,'Department Budget'!$D$6:$D$205,"Operating Expense"),0)</f>
        <v/>
      </c>
      <c r="G19" s="16">
        <f>IFERROR(SUMIFS('Department Budget'!$AH$6:$AH$205,'Department Budget'!$B$6:$B$205,"Yes",'Department Budget'!$C$6:$C$205,$A19,'Department Budget'!$D$6:$D$205,"Operating Expense"),0)</f>
        <v/>
      </c>
      <c r="H19" s="16">
        <f>IFERROR(B19-D19-F19,0)</f>
        <v/>
      </c>
      <c r="I19" s="16">
        <f>IFERROR(C19-E19-G19,0)</f>
        <v/>
      </c>
      <c r="J19" s="16">
        <f>IFERROR(I19-H19,0)</f>
        <v/>
      </c>
      <c r="K19" s="42">
        <f>IFERROR(E19/C19,0)</f>
        <v/>
      </c>
      <c r="L19" s="18">
        <f>IFERROR(IF(H19=0,"No Budget",IF(J19&gt;=0,"On or Above Budget",IF((-J19)/IF(H19&lt;0,-H19,H19)&lt;='Assumptions'!$B$9,"Review","Action Needed"))),"No Budget")</f>
        <v/>
      </c>
      <c r="M19">
        <f>IFERROR(E19+G19,0)</f>
        <v/>
      </c>
    </row>
    <row r="20">
      <c r="A20" s="11" t="inlineStr">
        <is>
          <t>Other Operated Departments</t>
        </is>
      </c>
      <c r="B20" s="12">
        <f>IFERROR(SUMIFS('Department Budget'!$AG$6:$AG$205,'Department Budget'!$B$6:$B$205,"Yes",'Department Budget'!$C$6:$C$205,$A20,'Department Budget'!$D$6:$D$205,"Revenue"),0)</f>
        <v/>
      </c>
      <c r="C20" s="12">
        <f>IFERROR(SUMIFS('Department Budget'!$AH$6:$AH$205,'Department Budget'!$B$6:$B$205,"Yes",'Department Budget'!$C$6:$C$205,$A20,'Department Budget'!$D$6:$D$205,"Revenue"),0)</f>
        <v/>
      </c>
      <c r="D20" s="12">
        <f>IFERROR(SUMIFS('Department Budget'!$AG$6:$AG$205,'Department Budget'!$B$6:$B$205,"Yes",'Department Budget'!$C$6:$C$205,$A20,'Department Budget'!$D$6:$D$205,"Payroll"),0)</f>
        <v/>
      </c>
      <c r="E20" s="12">
        <f>IFERROR(SUMIFS('Department Budget'!$AH$6:$AH$205,'Department Budget'!$B$6:$B$205,"Yes",'Department Budget'!$C$6:$C$205,$A20,'Department Budget'!$D$6:$D$205,"Payroll"),0)</f>
        <v/>
      </c>
      <c r="F20" s="12">
        <f>IFERROR(SUMIFS('Department Budget'!$AG$6:$AG$205,'Department Budget'!$B$6:$B$205,"Yes",'Department Budget'!$C$6:$C$205,$A20,'Department Budget'!$D$6:$D$205,"Operating Expense"),0)</f>
        <v/>
      </c>
      <c r="G20" s="12">
        <f>IFERROR(SUMIFS('Department Budget'!$AH$6:$AH$205,'Department Budget'!$B$6:$B$205,"Yes",'Department Budget'!$C$6:$C$205,$A20,'Department Budget'!$D$6:$D$205,"Operating Expense"),0)</f>
        <v/>
      </c>
      <c r="H20" s="12">
        <f>IFERROR(B20-D20-F20,0)</f>
        <v/>
      </c>
      <c r="I20" s="12">
        <f>IFERROR(C20-E20-G20,0)</f>
        <v/>
      </c>
      <c r="J20" s="12">
        <f>IFERROR(I20-H20,0)</f>
        <v/>
      </c>
      <c r="K20" s="41">
        <f>IFERROR(E20/C20,0)</f>
        <v/>
      </c>
      <c r="L20" s="14">
        <f>IFERROR(IF(H20=0,"No Budget",IF(J20&gt;=0,"On or Above Budget",IF((-J20)/IF(H20&lt;0,-H20,H20)&lt;='Assumptions'!$B$9,"Review","Action Needed"))),"No Budget")</f>
        <v/>
      </c>
      <c r="M20">
        <f>IFERROR(E20+G20,0)</f>
        <v/>
      </c>
    </row>
    <row r="21">
      <c r="A21" s="15" t="inlineStr">
        <is>
          <t>Total Hotel</t>
        </is>
      </c>
      <c r="B21" s="16">
        <f>IFERROR(SUM(B12:B20),0)</f>
        <v/>
      </c>
      <c r="C21" s="16">
        <f>IFERROR(SUM(C12:C20),0)</f>
        <v/>
      </c>
      <c r="D21" s="16">
        <f>IFERROR(SUM(D12:D20),0)</f>
        <v/>
      </c>
      <c r="E21" s="16">
        <f>IFERROR(SUM(E12:E20),0)</f>
        <v/>
      </c>
      <c r="F21" s="16">
        <f>IFERROR(SUM(F12:F20),0)</f>
        <v/>
      </c>
      <c r="G21" s="16">
        <f>IFERROR(SUM(G12:G20),0)</f>
        <v/>
      </c>
      <c r="H21" s="16">
        <f>IFERROR(B21-D21-F21,0)</f>
        <v/>
      </c>
      <c r="I21" s="16">
        <f>IFERROR(C21-E21-G21,0)</f>
        <v/>
      </c>
      <c r="J21" s="16">
        <f>IFERROR(I21-H21,0)</f>
        <v/>
      </c>
      <c r="K21" s="42">
        <f>IFERROR(E21/C21,0)</f>
        <v/>
      </c>
      <c r="L21" s="18">
        <f>IFERROR(IF(H21=0,"No Budget",IF(J21&gt;=0,"On or Above Budget",IF((-J21)/IF(H21&lt;0,-H21,H21)&lt;='Assumptions'!$B$9,"Review","Action Needed"))),"No Budget")</f>
        <v/>
      </c>
      <c r="M21">
        <f>IFERROR(E21+G21,0)</f>
        <v/>
      </c>
    </row>
    <row r="22">
      <c r="C22">
        <f>""</f>
        <v/>
      </c>
      <c r="D22">
        <f>""</f>
        <v/>
      </c>
      <c r="E22">
        <f>""</f>
        <v/>
      </c>
      <c r="F22">
        <f>""</f>
        <v/>
      </c>
      <c r="G22">
        <f>""</f>
        <v/>
      </c>
      <c r="H22">
        <f>""</f>
        <v/>
      </c>
      <c r="I22">
        <f>""</f>
        <v/>
      </c>
      <c r="J22">
        <f>""</f>
        <v/>
      </c>
      <c r="K22">
        <f>""</f>
        <v/>
      </c>
      <c r="L22">
        <f>""</f>
        <v/>
      </c>
      <c r="M22">
        <f>""</f>
        <v/>
      </c>
    </row>
    <row r="23">
      <c r="C23">
        <f>""</f>
        <v/>
      </c>
      <c r="D23">
        <f>""</f>
        <v/>
      </c>
      <c r="E23">
        <f>""</f>
        <v/>
      </c>
      <c r="F23">
        <f>""</f>
        <v/>
      </c>
      <c r="G23">
        <f>""</f>
        <v/>
      </c>
      <c r="H23">
        <f>""</f>
        <v/>
      </c>
      <c r="I23">
        <f>""</f>
        <v/>
      </c>
      <c r="J23">
        <f>""</f>
        <v/>
      </c>
      <c r="K23">
        <f>""</f>
        <v/>
      </c>
      <c r="L23">
        <f>""</f>
        <v/>
      </c>
      <c r="M23">
        <f>""</f>
        <v/>
      </c>
    </row>
    <row r="24">
      <c r="A24" s="19" t="inlineStr">
        <is>
          <t>Operational Planning Panel</t>
        </is>
      </c>
      <c r="C24">
        <f>""</f>
        <v/>
      </c>
      <c r="D24">
        <f>""</f>
        <v/>
      </c>
      <c r="E24">
        <f>""</f>
        <v/>
      </c>
      <c r="F24">
        <f>""</f>
        <v/>
      </c>
      <c r="G24">
        <f>""</f>
        <v/>
      </c>
      <c r="H24">
        <f>""</f>
        <v/>
      </c>
      <c r="I24">
        <f>""</f>
        <v/>
      </c>
      <c r="J24">
        <f>""</f>
        <v/>
      </c>
      <c r="K24">
        <f>""</f>
        <v/>
      </c>
      <c r="L24">
        <f>""</f>
        <v/>
      </c>
      <c r="M24">
        <f>""</f>
        <v/>
      </c>
    </row>
    <row r="25">
      <c r="A25" s="15" t="inlineStr">
        <is>
          <t>Available Room Nights</t>
        </is>
      </c>
      <c r="B25" s="20">
        <f>IFERROR('Assumptions'!$B$5,0)</f>
        <v/>
      </c>
      <c r="C25">
        <f>""</f>
        <v/>
      </c>
      <c r="D25">
        <f>""</f>
        <v/>
      </c>
      <c r="E25">
        <f>""</f>
        <v/>
      </c>
      <c r="F25">
        <f>""</f>
        <v/>
      </c>
      <c r="G25">
        <f>""</f>
        <v/>
      </c>
      <c r="H25">
        <f>""</f>
        <v/>
      </c>
      <c r="I25">
        <f>""</f>
        <v/>
      </c>
      <c r="J25">
        <f>""</f>
        <v/>
      </c>
      <c r="K25">
        <f>""</f>
        <v/>
      </c>
      <c r="L25">
        <f>""</f>
        <v/>
      </c>
      <c r="M25">
        <f>""</f>
        <v/>
      </c>
    </row>
    <row r="26">
      <c r="A26" s="15" t="inlineStr">
        <is>
          <t>Target Occupancy</t>
        </is>
      </c>
      <c r="B26" s="43">
        <f>IFERROR('Assumptions'!$B$6,0)</f>
        <v/>
      </c>
      <c r="C26">
        <f>""</f>
        <v/>
      </c>
      <c r="D26">
        <f>""</f>
        <v/>
      </c>
      <c r="E26">
        <f>""</f>
        <v/>
      </c>
      <c r="F26">
        <f>""</f>
        <v/>
      </c>
      <c r="G26">
        <f>""</f>
        <v/>
      </c>
      <c r="H26">
        <f>""</f>
        <v/>
      </c>
      <c r="I26">
        <f>""</f>
        <v/>
      </c>
      <c r="J26">
        <f>""</f>
        <v/>
      </c>
      <c r="K26">
        <f>""</f>
        <v/>
      </c>
      <c r="L26">
        <f>""</f>
        <v/>
      </c>
      <c r="M26">
        <f>""</f>
        <v/>
      </c>
    </row>
    <row r="27">
      <c r="A27" s="15" t="inlineStr">
        <is>
          <t>Target Occupied Room Nights</t>
        </is>
      </c>
      <c r="B27" s="20">
        <f>IFERROR(B25*B26,0)</f>
        <v/>
      </c>
      <c r="C27">
        <f>""</f>
        <v/>
      </c>
      <c r="D27">
        <f>""</f>
        <v/>
      </c>
      <c r="E27">
        <f>""</f>
        <v/>
      </c>
      <c r="F27">
        <f>""</f>
        <v/>
      </c>
      <c r="G27">
        <f>""</f>
        <v/>
      </c>
      <c r="H27">
        <f>""</f>
        <v/>
      </c>
      <c r="I27">
        <f>""</f>
        <v/>
      </c>
      <c r="J27">
        <f>""</f>
        <v/>
      </c>
      <c r="K27">
        <f>""</f>
        <v/>
      </c>
      <c r="L27">
        <f>""</f>
        <v/>
      </c>
      <c r="M27">
        <f>""</f>
        <v/>
      </c>
    </row>
    <row r="28">
      <c r="A28" s="15" t="inlineStr">
        <is>
          <t>Target Average Daily Rate</t>
        </is>
      </c>
      <c r="B28" s="22">
        <f>IFERROR('Assumptions'!$B$7,0)</f>
        <v/>
      </c>
      <c r="C28">
        <f>""</f>
        <v/>
      </c>
      <c r="D28">
        <f>""</f>
        <v/>
      </c>
      <c r="E28">
        <f>""</f>
        <v/>
      </c>
      <c r="F28">
        <f>""</f>
        <v/>
      </c>
      <c r="G28">
        <f>""</f>
        <v/>
      </c>
      <c r="H28">
        <f>""</f>
        <v/>
      </c>
      <c r="I28">
        <f>""</f>
        <v/>
      </c>
      <c r="J28">
        <f>""</f>
        <v/>
      </c>
      <c r="K28">
        <f>""</f>
        <v/>
      </c>
      <c r="L28">
        <f>""</f>
        <v/>
      </c>
      <c r="M28">
        <f>""</f>
        <v/>
      </c>
    </row>
    <row r="29">
      <c r="A29" s="15" t="inlineStr">
        <is>
          <t>Implied Rooms Revenue</t>
        </is>
      </c>
      <c r="B29" s="22">
        <f>IFERROR(B27*B28,0)</f>
        <v/>
      </c>
      <c r="C29">
        <f>""</f>
        <v/>
      </c>
      <c r="D29">
        <f>""</f>
        <v/>
      </c>
      <c r="E29">
        <f>""</f>
        <v/>
      </c>
      <c r="F29">
        <f>""</f>
        <v/>
      </c>
      <c r="G29">
        <f>""</f>
        <v/>
      </c>
      <c r="H29">
        <f>""</f>
        <v/>
      </c>
      <c r="I29">
        <f>""</f>
        <v/>
      </c>
      <c r="J29">
        <f>""</f>
        <v/>
      </c>
      <c r="K29">
        <f>""</f>
        <v/>
      </c>
      <c r="L29">
        <f>""</f>
        <v/>
      </c>
      <c r="M29">
        <f>""</f>
        <v/>
      </c>
    </row>
    <row r="30">
      <c r="A30" s="15" t="inlineStr">
        <is>
          <t>Budgeted Rooms Revenue</t>
        </is>
      </c>
      <c r="B30" s="22">
        <f>IFERROR(SUMIFS('Department Budget'!$AG$6:$AG$205,'Department Budget'!$B$6:$B$205,"Yes",'Department Budget'!$C$6:$C$205,"Rooms",'Department Budget'!$D$6:$D$205,"Revenue"),0)</f>
        <v/>
      </c>
      <c r="C30">
        <f>""</f>
        <v/>
      </c>
      <c r="D30">
        <f>""</f>
        <v/>
      </c>
      <c r="E30">
        <f>""</f>
        <v/>
      </c>
      <c r="F30">
        <f>""</f>
        <v/>
      </c>
      <c r="G30">
        <f>""</f>
        <v/>
      </c>
      <c r="H30">
        <f>""</f>
        <v/>
      </c>
      <c r="I30">
        <f>""</f>
        <v/>
      </c>
      <c r="J30">
        <f>""</f>
        <v/>
      </c>
      <c r="K30">
        <f>""</f>
        <v/>
      </c>
      <c r="L30">
        <f>""</f>
        <v/>
      </c>
      <c r="M30">
        <f>""</f>
        <v/>
      </c>
    </row>
    <row r="31">
      <c r="A31" s="15" t="inlineStr">
        <is>
          <t>Rooms Revenue Planning Gap</t>
        </is>
      </c>
      <c r="B31" s="22">
        <f>IFERROR(B30-B29,0)</f>
        <v/>
      </c>
      <c r="C31">
        <f>""</f>
        <v/>
      </c>
      <c r="D31">
        <f>""</f>
        <v/>
      </c>
      <c r="E31">
        <f>""</f>
        <v/>
      </c>
      <c r="F31">
        <f>""</f>
        <v/>
      </c>
      <c r="G31">
        <f>""</f>
        <v/>
      </c>
      <c r="H31">
        <f>""</f>
        <v/>
      </c>
      <c r="I31">
        <f>""</f>
        <v/>
      </c>
      <c r="J31">
        <f>""</f>
        <v/>
      </c>
      <c r="K31">
        <f>""</f>
        <v/>
      </c>
      <c r="L31">
        <f>""</f>
        <v/>
      </c>
      <c r="M31">
        <f>""</f>
        <v/>
      </c>
    </row>
    <row r="32">
      <c r="A32" s="15" t="inlineStr">
        <is>
          <t>Labor Cost Target</t>
        </is>
      </c>
      <c r="B32" s="43">
        <f>IFERROR('Assumptions'!$B$8,0)</f>
        <v/>
      </c>
      <c r="C32">
        <f>""</f>
        <v/>
      </c>
      <c r="D32">
        <f>""</f>
        <v/>
      </c>
      <c r="E32">
        <f>""</f>
        <v/>
      </c>
      <c r="F32">
        <f>""</f>
        <v/>
      </c>
      <c r="G32">
        <f>""</f>
        <v/>
      </c>
      <c r="H32">
        <f>""</f>
        <v/>
      </c>
      <c r="I32">
        <f>""</f>
        <v/>
      </c>
      <c r="J32">
        <f>""</f>
        <v/>
      </c>
      <c r="K32">
        <f>""</f>
        <v/>
      </c>
      <c r="L32">
        <f>""</f>
        <v/>
      </c>
      <c r="M32">
        <f>""</f>
        <v/>
      </c>
    </row>
    <row r="33">
      <c r="A33" s="15" t="inlineStr">
        <is>
          <t>Actual Hotel Payroll Percentage</t>
        </is>
      </c>
      <c r="B33" s="43">
        <f>IFERROR(SUMIFS('Department Budget'!$AH$6:$AH$205,'Department Budget'!$B$6:$B$205,"Yes",'Department Budget'!$D$6:$D$205,"Payroll")/SUMIFS('Department Budget'!$AH$6:$AH$205,'Department Budget'!$B$6:$B$205,"Yes",'Department Budget'!$D$6:$D$205,"Revenue"),0)</f>
        <v/>
      </c>
      <c r="C33">
        <f>""</f>
        <v/>
      </c>
      <c r="D33">
        <f>""</f>
        <v/>
      </c>
      <c r="E33">
        <f>""</f>
        <v/>
      </c>
      <c r="F33">
        <f>""</f>
        <v/>
      </c>
      <c r="G33">
        <f>""</f>
        <v/>
      </c>
      <c r="H33">
        <f>""</f>
        <v/>
      </c>
      <c r="I33">
        <f>""</f>
        <v/>
      </c>
      <c r="J33">
        <f>""</f>
        <v/>
      </c>
      <c r="K33">
        <f>""</f>
        <v/>
      </c>
      <c r="L33">
        <f>""</f>
        <v/>
      </c>
      <c r="M33">
        <f>""</f>
        <v/>
      </c>
    </row>
    <row r="34">
      <c r="A34" s="15" t="inlineStr">
        <is>
          <t>Labor Target Variance</t>
        </is>
      </c>
      <c r="B34" s="43">
        <f>IFERROR(B33-B32,0)</f>
        <v/>
      </c>
      <c r="C34">
        <f>""</f>
        <v/>
      </c>
      <c r="D34">
        <f>""</f>
        <v/>
      </c>
      <c r="E34">
        <f>""</f>
        <v/>
      </c>
      <c r="F34">
        <f>""</f>
        <v/>
      </c>
      <c r="G34">
        <f>""</f>
        <v/>
      </c>
      <c r="H34">
        <f>""</f>
        <v/>
      </c>
      <c r="I34">
        <f>""</f>
        <v/>
      </c>
      <c r="J34">
        <f>""</f>
        <v/>
      </c>
      <c r="K34">
        <f>""</f>
        <v/>
      </c>
      <c r="L34">
        <f>""</f>
        <v/>
      </c>
      <c r="M34">
        <f>""</f>
        <v/>
      </c>
    </row>
    <row r="35">
      <c r="B35">
        <f>""</f>
        <v/>
      </c>
      <c r="C35">
        <f>""</f>
        <v/>
      </c>
      <c r="D35">
        <f>""</f>
        <v/>
      </c>
      <c r="E35">
        <f>""</f>
        <v/>
      </c>
      <c r="F35">
        <f>""</f>
        <v/>
      </c>
      <c r="G35">
        <f>""</f>
        <v/>
      </c>
      <c r="H35">
        <f>""</f>
        <v/>
      </c>
      <c r="I35">
        <f>""</f>
        <v/>
      </c>
      <c r="J35">
        <f>""</f>
        <v/>
      </c>
      <c r="K35">
        <f>""</f>
        <v/>
      </c>
      <c r="L35">
        <f>""</f>
        <v/>
      </c>
      <c r="M35">
        <f>""</f>
        <v/>
      </c>
    </row>
    <row r="36">
      <c r="B36">
        <f>""</f>
        <v/>
      </c>
      <c r="C36">
        <f>""</f>
        <v/>
      </c>
      <c r="D36">
        <f>""</f>
        <v/>
      </c>
      <c r="E36">
        <f>""</f>
        <v/>
      </c>
      <c r="F36">
        <f>""</f>
        <v/>
      </c>
      <c r="G36">
        <f>""</f>
        <v/>
      </c>
      <c r="H36">
        <f>""</f>
        <v/>
      </c>
      <c r="I36">
        <f>""</f>
        <v/>
      </c>
      <c r="J36">
        <f>""</f>
        <v/>
      </c>
      <c r="K36">
        <f>""</f>
        <v/>
      </c>
      <c r="L36">
        <f>""</f>
        <v/>
      </c>
      <c r="M36">
        <f>""</f>
        <v/>
      </c>
    </row>
    <row r="37">
      <c r="B37">
        <f>""</f>
        <v/>
      </c>
      <c r="C37">
        <f>""</f>
        <v/>
      </c>
      <c r="D37">
        <f>""</f>
        <v/>
      </c>
      <c r="E37">
        <f>""</f>
        <v/>
      </c>
      <c r="F37">
        <f>""</f>
        <v/>
      </c>
      <c r="G37">
        <f>""</f>
        <v/>
      </c>
      <c r="H37">
        <f>""</f>
        <v/>
      </c>
      <c r="I37">
        <f>""</f>
        <v/>
      </c>
      <c r="J37">
        <f>""</f>
        <v/>
      </c>
      <c r="K37">
        <f>""</f>
        <v/>
      </c>
      <c r="L37">
        <f>""</f>
        <v/>
      </c>
      <c r="M37">
        <f>""</f>
        <v/>
      </c>
    </row>
    <row r="38">
      <c r="B38">
        <f>""</f>
        <v/>
      </c>
      <c r="C38">
        <f>""</f>
        <v/>
      </c>
      <c r="D38">
        <f>""</f>
        <v/>
      </c>
      <c r="E38">
        <f>""</f>
        <v/>
      </c>
      <c r="F38">
        <f>""</f>
        <v/>
      </c>
      <c r="G38">
        <f>""</f>
        <v/>
      </c>
      <c r="H38">
        <f>""</f>
        <v/>
      </c>
      <c r="I38">
        <f>""</f>
        <v/>
      </c>
      <c r="J38">
        <f>""</f>
        <v/>
      </c>
      <c r="K38">
        <f>""</f>
        <v/>
      </c>
      <c r="L38">
        <f>""</f>
        <v/>
      </c>
      <c r="M38">
        <f>""</f>
        <v/>
      </c>
    </row>
    <row r="39">
      <c r="B39">
        <f>""</f>
        <v/>
      </c>
      <c r="C39">
        <f>""</f>
        <v/>
      </c>
      <c r="D39">
        <f>""</f>
        <v/>
      </c>
      <c r="E39">
        <f>""</f>
        <v/>
      </c>
      <c r="F39">
        <f>""</f>
        <v/>
      </c>
      <c r="G39">
        <f>""</f>
        <v/>
      </c>
      <c r="H39">
        <f>""</f>
        <v/>
      </c>
      <c r="I39">
        <f>""</f>
        <v/>
      </c>
      <c r="J39">
        <f>""</f>
        <v/>
      </c>
      <c r="K39">
        <f>""</f>
        <v/>
      </c>
      <c r="L39">
        <f>""</f>
        <v/>
      </c>
      <c r="M39">
        <f>""</f>
        <v/>
      </c>
    </row>
    <row r="40">
      <c r="B40">
        <f>""</f>
        <v/>
      </c>
      <c r="C40">
        <f>""</f>
        <v/>
      </c>
      <c r="D40">
        <f>""</f>
        <v/>
      </c>
      <c r="E40">
        <f>""</f>
        <v/>
      </c>
      <c r="F40">
        <f>""</f>
        <v/>
      </c>
      <c r="G40">
        <f>""</f>
        <v/>
      </c>
      <c r="H40">
        <f>""</f>
        <v/>
      </c>
      <c r="I40">
        <f>""</f>
        <v/>
      </c>
      <c r="J40">
        <f>""</f>
        <v/>
      </c>
      <c r="K40">
        <f>""</f>
        <v/>
      </c>
      <c r="L40">
        <f>""</f>
        <v/>
      </c>
      <c r="M40">
        <f>""</f>
        <v/>
      </c>
    </row>
    <row r="41">
      <c r="B41">
        <f>""</f>
        <v/>
      </c>
      <c r="C41">
        <f>""</f>
        <v/>
      </c>
      <c r="D41">
        <f>""</f>
        <v/>
      </c>
      <c r="E41">
        <f>""</f>
        <v/>
      </c>
      <c r="F41">
        <f>""</f>
        <v/>
      </c>
      <c r="G41">
        <f>""</f>
        <v/>
      </c>
      <c r="H41">
        <f>""</f>
        <v/>
      </c>
      <c r="I41">
        <f>""</f>
        <v/>
      </c>
      <c r="J41">
        <f>""</f>
        <v/>
      </c>
      <c r="K41">
        <f>""</f>
        <v/>
      </c>
      <c r="L41">
        <f>""</f>
        <v/>
      </c>
      <c r="M41">
        <f>""</f>
        <v/>
      </c>
    </row>
    <row r="42">
      <c r="B42">
        <f>""</f>
        <v/>
      </c>
      <c r="C42">
        <f>""</f>
        <v/>
      </c>
      <c r="D42">
        <f>""</f>
        <v/>
      </c>
      <c r="E42">
        <f>""</f>
        <v/>
      </c>
      <c r="F42">
        <f>""</f>
        <v/>
      </c>
      <c r="G42">
        <f>""</f>
        <v/>
      </c>
      <c r="H42">
        <f>""</f>
        <v/>
      </c>
      <c r="I42">
        <f>""</f>
        <v/>
      </c>
      <c r="J42">
        <f>""</f>
        <v/>
      </c>
      <c r="K42">
        <f>""</f>
        <v/>
      </c>
      <c r="L42">
        <f>""</f>
        <v/>
      </c>
      <c r="M42">
        <f>""</f>
        <v/>
      </c>
    </row>
    <row r="43">
      <c r="B43">
        <f>""</f>
        <v/>
      </c>
      <c r="C43">
        <f>""</f>
        <v/>
      </c>
      <c r="D43">
        <f>""</f>
        <v/>
      </c>
      <c r="E43">
        <f>""</f>
        <v/>
      </c>
      <c r="F43">
        <f>""</f>
        <v/>
      </c>
      <c r="G43">
        <f>""</f>
        <v/>
      </c>
      <c r="H43">
        <f>""</f>
        <v/>
      </c>
      <c r="I43">
        <f>""</f>
        <v/>
      </c>
      <c r="J43">
        <f>""</f>
        <v/>
      </c>
      <c r="K43">
        <f>""</f>
        <v/>
      </c>
      <c r="L43">
        <f>""</f>
        <v/>
      </c>
      <c r="M43">
        <f>""</f>
        <v/>
      </c>
    </row>
    <row r="44">
      <c r="B44">
        <f>""</f>
        <v/>
      </c>
      <c r="C44">
        <f>""</f>
        <v/>
      </c>
      <c r="D44">
        <f>""</f>
        <v/>
      </c>
      <c r="E44">
        <f>""</f>
        <v/>
      </c>
      <c r="F44">
        <f>""</f>
        <v/>
      </c>
      <c r="G44">
        <f>""</f>
        <v/>
      </c>
      <c r="H44">
        <f>""</f>
        <v/>
      </c>
      <c r="I44">
        <f>""</f>
        <v/>
      </c>
      <c r="J44">
        <f>""</f>
        <v/>
      </c>
      <c r="K44">
        <f>""</f>
        <v/>
      </c>
      <c r="L44">
        <f>""</f>
        <v/>
      </c>
      <c r="M44">
        <f>""</f>
        <v/>
      </c>
    </row>
    <row r="45">
      <c r="B45">
        <f>""</f>
        <v/>
      </c>
      <c r="C45">
        <f>""</f>
        <v/>
      </c>
      <c r="D45">
        <f>""</f>
        <v/>
      </c>
      <c r="E45">
        <f>""</f>
        <v/>
      </c>
      <c r="F45">
        <f>""</f>
        <v/>
      </c>
      <c r="G45">
        <f>""</f>
        <v/>
      </c>
      <c r="H45">
        <f>""</f>
        <v/>
      </c>
      <c r="I45">
        <f>""</f>
        <v/>
      </c>
      <c r="J45">
        <f>""</f>
        <v/>
      </c>
      <c r="K45">
        <f>""</f>
        <v/>
      </c>
      <c r="L45">
        <f>""</f>
        <v/>
      </c>
      <c r="M45">
        <f>""</f>
        <v/>
      </c>
    </row>
    <row r="46">
      <c r="B46">
        <f>""</f>
        <v/>
      </c>
      <c r="C46">
        <f>""</f>
        <v/>
      </c>
      <c r="D46">
        <f>""</f>
        <v/>
      </c>
      <c r="E46">
        <f>""</f>
        <v/>
      </c>
      <c r="F46">
        <f>""</f>
        <v/>
      </c>
      <c r="G46">
        <f>""</f>
        <v/>
      </c>
      <c r="H46">
        <f>""</f>
        <v/>
      </c>
      <c r="I46">
        <f>""</f>
        <v/>
      </c>
      <c r="J46">
        <f>""</f>
        <v/>
      </c>
      <c r="K46">
        <f>""</f>
        <v/>
      </c>
      <c r="L46">
        <f>""</f>
        <v/>
      </c>
      <c r="M46">
        <f>""</f>
        <v/>
      </c>
    </row>
    <row r="47">
      <c r="B47">
        <f>""</f>
        <v/>
      </c>
      <c r="C47">
        <f>""</f>
        <v/>
      </c>
      <c r="D47">
        <f>""</f>
        <v/>
      </c>
      <c r="E47">
        <f>""</f>
        <v/>
      </c>
      <c r="F47">
        <f>""</f>
        <v/>
      </c>
      <c r="G47">
        <f>""</f>
        <v/>
      </c>
      <c r="H47">
        <f>""</f>
        <v/>
      </c>
      <c r="I47">
        <f>""</f>
        <v/>
      </c>
      <c r="J47">
        <f>""</f>
        <v/>
      </c>
      <c r="K47">
        <f>""</f>
        <v/>
      </c>
      <c r="L47">
        <f>""</f>
        <v/>
      </c>
      <c r="M47">
        <f>""</f>
        <v/>
      </c>
    </row>
    <row r="48">
      <c r="B48">
        <f>""</f>
        <v/>
      </c>
      <c r="C48">
        <f>""</f>
        <v/>
      </c>
      <c r="D48">
        <f>""</f>
        <v/>
      </c>
      <c r="E48">
        <f>""</f>
        <v/>
      </c>
      <c r="F48">
        <f>""</f>
        <v/>
      </c>
      <c r="G48">
        <f>""</f>
        <v/>
      </c>
      <c r="H48">
        <f>""</f>
        <v/>
      </c>
      <c r="I48">
        <f>""</f>
        <v/>
      </c>
      <c r="J48">
        <f>""</f>
        <v/>
      </c>
      <c r="K48">
        <f>""</f>
        <v/>
      </c>
      <c r="L48">
        <f>""</f>
        <v/>
      </c>
      <c r="M48">
        <f>""</f>
        <v/>
      </c>
    </row>
    <row r="49">
      <c r="B49">
        <f>""</f>
        <v/>
      </c>
      <c r="C49">
        <f>""</f>
        <v/>
      </c>
      <c r="D49">
        <f>""</f>
        <v/>
      </c>
      <c r="E49">
        <f>""</f>
        <v/>
      </c>
      <c r="F49">
        <f>""</f>
        <v/>
      </c>
      <c r="G49">
        <f>""</f>
        <v/>
      </c>
      <c r="H49">
        <f>""</f>
        <v/>
      </c>
      <c r="I49">
        <f>""</f>
        <v/>
      </c>
      <c r="J49">
        <f>""</f>
        <v/>
      </c>
      <c r="K49">
        <f>""</f>
        <v/>
      </c>
      <c r="L49">
        <f>""</f>
        <v/>
      </c>
      <c r="M49">
        <f>""</f>
        <v/>
      </c>
    </row>
    <row r="50">
      <c r="B50">
        <f>""</f>
        <v/>
      </c>
      <c r="C50">
        <f>""</f>
        <v/>
      </c>
      <c r="D50">
        <f>""</f>
        <v/>
      </c>
      <c r="E50">
        <f>""</f>
        <v/>
      </c>
      <c r="F50">
        <f>""</f>
        <v/>
      </c>
      <c r="G50">
        <f>""</f>
        <v/>
      </c>
      <c r="H50">
        <f>""</f>
        <v/>
      </c>
      <c r="I50">
        <f>""</f>
        <v/>
      </c>
      <c r="J50">
        <f>""</f>
        <v/>
      </c>
      <c r="K50">
        <f>""</f>
        <v/>
      </c>
      <c r="L50">
        <f>""</f>
        <v/>
      </c>
      <c r="M50">
        <f>""</f>
        <v/>
      </c>
    </row>
    <row r="51">
      <c r="B51">
        <f>""</f>
        <v/>
      </c>
      <c r="C51">
        <f>""</f>
        <v/>
      </c>
      <c r="D51">
        <f>""</f>
        <v/>
      </c>
      <c r="E51">
        <f>""</f>
        <v/>
      </c>
      <c r="F51">
        <f>""</f>
        <v/>
      </c>
      <c r="G51">
        <f>""</f>
        <v/>
      </c>
      <c r="H51">
        <f>""</f>
        <v/>
      </c>
      <c r="I51">
        <f>""</f>
        <v/>
      </c>
      <c r="J51">
        <f>""</f>
        <v/>
      </c>
      <c r="K51">
        <f>""</f>
        <v/>
      </c>
      <c r="L51">
        <f>""</f>
        <v/>
      </c>
      <c r="M51">
        <f>""</f>
        <v/>
      </c>
    </row>
    <row r="52">
      <c r="B52">
        <f>""</f>
        <v/>
      </c>
      <c r="C52">
        <f>""</f>
        <v/>
      </c>
      <c r="D52">
        <f>""</f>
        <v/>
      </c>
      <c r="E52">
        <f>""</f>
        <v/>
      </c>
      <c r="F52">
        <f>""</f>
        <v/>
      </c>
      <c r="G52">
        <f>""</f>
        <v/>
      </c>
      <c r="H52">
        <f>""</f>
        <v/>
      </c>
      <c r="I52">
        <f>""</f>
        <v/>
      </c>
      <c r="J52">
        <f>""</f>
        <v/>
      </c>
      <c r="K52">
        <f>""</f>
        <v/>
      </c>
      <c r="L52">
        <f>""</f>
        <v/>
      </c>
      <c r="M52">
        <f>""</f>
        <v/>
      </c>
    </row>
    <row r="53">
      <c r="B53">
        <f>""</f>
        <v/>
      </c>
      <c r="C53">
        <f>""</f>
        <v/>
      </c>
      <c r="D53">
        <f>""</f>
        <v/>
      </c>
      <c r="E53">
        <f>""</f>
        <v/>
      </c>
      <c r="F53">
        <f>""</f>
        <v/>
      </c>
      <c r="G53">
        <f>""</f>
        <v/>
      </c>
      <c r="H53">
        <f>""</f>
        <v/>
      </c>
      <c r="I53">
        <f>""</f>
        <v/>
      </c>
      <c r="J53">
        <f>""</f>
        <v/>
      </c>
      <c r="K53">
        <f>""</f>
        <v/>
      </c>
      <c r="L53">
        <f>""</f>
        <v/>
      </c>
      <c r="M53">
        <f>""</f>
        <v/>
      </c>
    </row>
    <row r="54">
      <c r="B54">
        <f>""</f>
        <v/>
      </c>
      <c r="C54">
        <f>""</f>
        <v/>
      </c>
      <c r="D54">
        <f>""</f>
        <v/>
      </c>
      <c r="E54">
        <f>""</f>
        <v/>
      </c>
      <c r="F54">
        <f>""</f>
        <v/>
      </c>
      <c r="G54">
        <f>""</f>
        <v/>
      </c>
      <c r="H54">
        <f>""</f>
        <v/>
      </c>
      <c r="I54">
        <f>""</f>
        <v/>
      </c>
      <c r="J54">
        <f>""</f>
        <v/>
      </c>
      <c r="K54">
        <f>""</f>
        <v/>
      </c>
      <c r="L54">
        <f>""</f>
        <v/>
      </c>
      <c r="M54">
        <f>""</f>
        <v/>
      </c>
    </row>
    <row r="55">
      <c r="B55">
        <f>""</f>
        <v/>
      </c>
      <c r="C55">
        <f>""</f>
        <v/>
      </c>
      <c r="D55">
        <f>""</f>
        <v/>
      </c>
      <c r="E55">
        <f>""</f>
        <v/>
      </c>
      <c r="F55">
        <f>""</f>
        <v/>
      </c>
      <c r="G55">
        <f>""</f>
        <v/>
      </c>
      <c r="H55">
        <f>""</f>
        <v/>
      </c>
      <c r="I55">
        <f>""</f>
        <v/>
      </c>
      <c r="J55">
        <f>""</f>
        <v/>
      </c>
      <c r="K55">
        <f>""</f>
        <v/>
      </c>
      <c r="L55">
        <f>""</f>
        <v/>
      </c>
      <c r="M55">
        <f>""</f>
        <v/>
      </c>
    </row>
    <row r="56">
      <c r="B56">
        <f>""</f>
        <v/>
      </c>
      <c r="C56">
        <f>""</f>
        <v/>
      </c>
      <c r="D56">
        <f>""</f>
        <v/>
      </c>
      <c r="E56">
        <f>""</f>
        <v/>
      </c>
      <c r="F56">
        <f>""</f>
        <v/>
      </c>
      <c r="G56">
        <f>""</f>
        <v/>
      </c>
      <c r="H56">
        <f>""</f>
        <v/>
      </c>
      <c r="I56">
        <f>""</f>
        <v/>
      </c>
      <c r="J56">
        <f>""</f>
        <v/>
      </c>
      <c r="K56">
        <f>""</f>
        <v/>
      </c>
      <c r="L56">
        <f>""</f>
        <v/>
      </c>
      <c r="M56">
        <f>""</f>
        <v/>
      </c>
    </row>
    <row r="57">
      <c r="B57">
        <f>""</f>
        <v/>
      </c>
      <c r="C57">
        <f>""</f>
        <v/>
      </c>
      <c r="D57">
        <f>""</f>
        <v/>
      </c>
      <c r="E57">
        <f>""</f>
        <v/>
      </c>
      <c r="F57">
        <f>""</f>
        <v/>
      </c>
      <c r="G57">
        <f>""</f>
        <v/>
      </c>
      <c r="H57">
        <f>""</f>
        <v/>
      </c>
      <c r="I57">
        <f>""</f>
        <v/>
      </c>
      <c r="J57">
        <f>""</f>
        <v/>
      </c>
      <c r="K57">
        <f>""</f>
        <v/>
      </c>
      <c r="L57">
        <f>""</f>
        <v/>
      </c>
      <c r="M57">
        <f>""</f>
        <v/>
      </c>
    </row>
    <row r="58">
      <c r="B58">
        <f>""</f>
        <v/>
      </c>
      <c r="C58">
        <f>""</f>
        <v/>
      </c>
      <c r="D58">
        <f>""</f>
        <v/>
      </c>
      <c r="E58">
        <f>""</f>
        <v/>
      </c>
      <c r="F58">
        <f>""</f>
        <v/>
      </c>
      <c r="G58">
        <f>""</f>
        <v/>
      </c>
      <c r="H58">
        <f>""</f>
        <v/>
      </c>
      <c r="I58">
        <f>""</f>
        <v/>
      </c>
      <c r="J58">
        <f>""</f>
        <v/>
      </c>
      <c r="K58">
        <f>""</f>
        <v/>
      </c>
      <c r="L58">
        <f>""</f>
        <v/>
      </c>
      <c r="M58">
        <f>""</f>
        <v/>
      </c>
    </row>
    <row r="59">
      <c r="B59">
        <f>""</f>
        <v/>
      </c>
      <c r="C59">
        <f>""</f>
        <v/>
      </c>
      <c r="D59">
        <f>""</f>
        <v/>
      </c>
      <c r="E59">
        <f>""</f>
        <v/>
      </c>
      <c r="F59">
        <f>""</f>
        <v/>
      </c>
      <c r="G59">
        <f>""</f>
        <v/>
      </c>
      <c r="H59">
        <f>""</f>
        <v/>
      </c>
      <c r="I59">
        <f>""</f>
        <v/>
      </c>
      <c r="J59">
        <f>""</f>
        <v/>
      </c>
      <c r="K59">
        <f>""</f>
        <v/>
      </c>
      <c r="L59">
        <f>""</f>
        <v/>
      </c>
      <c r="M59">
        <f>""</f>
        <v/>
      </c>
    </row>
    <row r="60">
      <c r="B60">
        <f>""</f>
        <v/>
      </c>
      <c r="C60">
        <f>""</f>
        <v/>
      </c>
      <c r="D60">
        <f>""</f>
        <v/>
      </c>
      <c r="E60">
        <f>""</f>
        <v/>
      </c>
      <c r="F60">
        <f>""</f>
        <v/>
      </c>
      <c r="G60">
        <f>""</f>
        <v/>
      </c>
      <c r="H60">
        <f>""</f>
        <v/>
      </c>
      <c r="I60">
        <f>""</f>
        <v/>
      </c>
      <c r="J60">
        <f>""</f>
        <v/>
      </c>
      <c r="K60">
        <f>""</f>
        <v/>
      </c>
      <c r="L60">
        <f>""</f>
        <v/>
      </c>
      <c r="M60">
        <f>""</f>
        <v/>
      </c>
    </row>
    <row r="61">
      <c r="B61">
        <f>""</f>
        <v/>
      </c>
      <c r="C61">
        <f>""</f>
        <v/>
      </c>
      <c r="D61">
        <f>""</f>
        <v/>
      </c>
      <c r="E61">
        <f>""</f>
        <v/>
      </c>
      <c r="F61">
        <f>""</f>
        <v/>
      </c>
      <c r="G61">
        <f>""</f>
        <v/>
      </c>
      <c r="H61">
        <f>""</f>
        <v/>
      </c>
      <c r="I61">
        <f>""</f>
        <v/>
      </c>
      <c r="J61">
        <f>""</f>
        <v/>
      </c>
      <c r="K61">
        <f>""</f>
        <v/>
      </c>
      <c r="L61">
        <f>""</f>
        <v/>
      </c>
      <c r="M61">
        <f>""</f>
        <v/>
      </c>
    </row>
    <row r="62">
      <c r="B62">
        <f>""</f>
        <v/>
      </c>
      <c r="C62">
        <f>""</f>
        <v/>
      </c>
      <c r="D62">
        <f>""</f>
        <v/>
      </c>
      <c r="E62">
        <f>""</f>
        <v/>
      </c>
      <c r="F62">
        <f>""</f>
        <v/>
      </c>
      <c r="G62">
        <f>""</f>
        <v/>
      </c>
      <c r="H62">
        <f>""</f>
        <v/>
      </c>
      <c r="I62">
        <f>""</f>
        <v/>
      </c>
      <c r="J62">
        <f>""</f>
        <v/>
      </c>
      <c r="K62">
        <f>""</f>
        <v/>
      </c>
      <c r="L62">
        <f>""</f>
        <v/>
      </c>
      <c r="M62">
        <f>""</f>
        <v/>
      </c>
    </row>
    <row r="63">
      <c r="B63">
        <f>""</f>
        <v/>
      </c>
      <c r="C63">
        <f>""</f>
        <v/>
      </c>
      <c r="D63">
        <f>""</f>
        <v/>
      </c>
      <c r="E63">
        <f>""</f>
        <v/>
      </c>
      <c r="F63">
        <f>""</f>
        <v/>
      </c>
      <c r="G63">
        <f>""</f>
        <v/>
      </c>
      <c r="H63">
        <f>""</f>
        <v/>
      </c>
      <c r="I63">
        <f>""</f>
        <v/>
      </c>
      <c r="J63">
        <f>""</f>
        <v/>
      </c>
      <c r="K63">
        <f>""</f>
        <v/>
      </c>
      <c r="L63">
        <f>""</f>
        <v/>
      </c>
      <c r="M63">
        <f>""</f>
        <v/>
      </c>
    </row>
    <row r="64">
      <c r="B64">
        <f>""</f>
        <v/>
      </c>
      <c r="C64">
        <f>""</f>
        <v/>
      </c>
      <c r="D64">
        <f>""</f>
        <v/>
      </c>
      <c r="E64">
        <f>""</f>
        <v/>
      </c>
      <c r="F64">
        <f>""</f>
        <v/>
      </c>
      <c r="G64">
        <f>""</f>
        <v/>
      </c>
      <c r="H64">
        <f>""</f>
        <v/>
      </c>
      <c r="I64">
        <f>""</f>
        <v/>
      </c>
      <c r="J64">
        <f>""</f>
        <v/>
      </c>
      <c r="K64">
        <f>""</f>
        <v/>
      </c>
      <c r="L64">
        <f>""</f>
        <v/>
      </c>
      <c r="M64">
        <f>""</f>
        <v/>
      </c>
    </row>
    <row r="65">
      <c r="B65">
        <f>""</f>
        <v/>
      </c>
      <c r="C65">
        <f>""</f>
        <v/>
      </c>
      <c r="D65">
        <f>""</f>
        <v/>
      </c>
      <c r="E65">
        <f>""</f>
        <v/>
      </c>
      <c r="F65">
        <f>""</f>
        <v/>
      </c>
      <c r="G65">
        <f>""</f>
        <v/>
      </c>
      <c r="H65">
        <f>""</f>
        <v/>
      </c>
      <c r="I65">
        <f>""</f>
        <v/>
      </c>
      <c r="J65">
        <f>""</f>
        <v/>
      </c>
      <c r="K65">
        <f>""</f>
        <v/>
      </c>
      <c r="L65">
        <f>""</f>
        <v/>
      </c>
      <c r="M65">
        <f>""</f>
        <v/>
      </c>
    </row>
    <row r="66">
      <c r="B66">
        <f>""</f>
        <v/>
      </c>
      <c r="C66">
        <f>""</f>
        <v/>
      </c>
      <c r="D66">
        <f>""</f>
        <v/>
      </c>
      <c r="E66">
        <f>""</f>
        <v/>
      </c>
      <c r="F66">
        <f>""</f>
        <v/>
      </c>
      <c r="G66">
        <f>""</f>
        <v/>
      </c>
      <c r="H66">
        <f>""</f>
        <v/>
      </c>
      <c r="I66">
        <f>""</f>
        <v/>
      </c>
      <c r="J66">
        <f>""</f>
        <v/>
      </c>
      <c r="K66">
        <f>""</f>
        <v/>
      </c>
      <c r="L66">
        <f>""</f>
        <v/>
      </c>
      <c r="M66">
        <f>""</f>
        <v/>
      </c>
    </row>
    <row r="67">
      <c r="B67">
        <f>""</f>
        <v/>
      </c>
      <c r="C67">
        <f>""</f>
        <v/>
      </c>
      <c r="D67">
        <f>""</f>
        <v/>
      </c>
      <c r="E67">
        <f>""</f>
        <v/>
      </c>
      <c r="F67">
        <f>""</f>
        <v/>
      </c>
      <c r="G67">
        <f>""</f>
        <v/>
      </c>
      <c r="H67">
        <f>""</f>
        <v/>
      </c>
      <c r="I67">
        <f>""</f>
        <v/>
      </c>
      <c r="J67">
        <f>""</f>
        <v/>
      </c>
      <c r="K67">
        <f>""</f>
        <v/>
      </c>
      <c r="L67">
        <f>""</f>
        <v/>
      </c>
      <c r="M67">
        <f>""</f>
        <v/>
      </c>
    </row>
    <row r="68">
      <c r="B68">
        <f>""</f>
        <v/>
      </c>
      <c r="C68">
        <f>""</f>
        <v/>
      </c>
      <c r="D68">
        <f>""</f>
        <v/>
      </c>
      <c r="E68">
        <f>""</f>
        <v/>
      </c>
      <c r="F68">
        <f>""</f>
        <v/>
      </c>
      <c r="G68">
        <f>""</f>
        <v/>
      </c>
      <c r="H68">
        <f>""</f>
        <v/>
      </c>
      <c r="I68">
        <f>""</f>
        <v/>
      </c>
      <c r="J68">
        <f>""</f>
        <v/>
      </c>
      <c r="K68">
        <f>""</f>
        <v/>
      </c>
      <c r="L68">
        <f>""</f>
        <v/>
      </c>
      <c r="M68">
        <f>""</f>
        <v/>
      </c>
    </row>
    <row r="69">
      <c r="B69">
        <f>""</f>
        <v/>
      </c>
      <c r="C69">
        <f>""</f>
        <v/>
      </c>
      <c r="D69">
        <f>""</f>
        <v/>
      </c>
      <c r="E69">
        <f>""</f>
        <v/>
      </c>
      <c r="F69">
        <f>""</f>
        <v/>
      </c>
      <c r="G69">
        <f>""</f>
        <v/>
      </c>
      <c r="H69">
        <f>""</f>
        <v/>
      </c>
      <c r="I69">
        <f>""</f>
        <v/>
      </c>
      <c r="J69">
        <f>""</f>
        <v/>
      </c>
      <c r="K69">
        <f>""</f>
        <v/>
      </c>
      <c r="L69">
        <f>""</f>
        <v/>
      </c>
      <c r="M69">
        <f>""</f>
        <v/>
      </c>
    </row>
    <row r="70">
      <c r="B70">
        <f>""</f>
        <v/>
      </c>
      <c r="C70">
        <f>""</f>
        <v/>
      </c>
      <c r="D70">
        <f>""</f>
        <v/>
      </c>
      <c r="E70">
        <f>""</f>
        <v/>
      </c>
      <c r="F70">
        <f>""</f>
        <v/>
      </c>
      <c r="G70">
        <f>""</f>
        <v/>
      </c>
      <c r="H70">
        <f>""</f>
        <v/>
      </c>
      <c r="I70">
        <f>""</f>
        <v/>
      </c>
      <c r="J70">
        <f>""</f>
        <v/>
      </c>
      <c r="K70">
        <f>""</f>
        <v/>
      </c>
      <c r="L70">
        <f>""</f>
        <v/>
      </c>
      <c r="M70">
        <f>""</f>
        <v/>
      </c>
    </row>
    <row r="71">
      <c r="B71">
        <f>""</f>
        <v/>
      </c>
      <c r="C71">
        <f>""</f>
        <v/>
      </c>
      <c r="D71">
        <f>""</f>
        <v/>
      </c>
      <c r="E71">
        <f>""</f>
        <v/>
      </c>
      <c r="F71">
        <f>""</f>
        <v/>
      </c>
      <c r="G71">
        <f>""</f>
        <v/>
      </c>
      <c r="H71">
        <f>""</f>
        <v/>
      </c>
      <c r="I71">
        <f>""</f>
        <v/>
      </c>
      <c r="J71">
        <f>""</f>
        <v/>
      </c>
      <c r="K71">
        <f>""</f>
        <v/>
      </c>
      <c r="L71">
        <f>""</f>
        <v/>
      </c>
      <c r="M71">
        <f>""</f>
        <v/>
      </c>
    </row>
    <row r="72">
      <c r="B72">
        <f>""</f>
        <v/>
      </c>
      <c r="C72">
        <f>""</f>
        <v/>
      </c>
      <c r="D72">
        <f>""</f>
        <v/>
      </c>
      <c r="E72">
        <f>""</f>
        <v/>
      </c>
      <c r="F72">
        <f>""</f>
        <v/>
      </c>
      <c r="G72">
        <f>""</f>
        <v/>
      </c>
      <c r="H72">
        <f>""</f>
        <v/>
      </c>
      <c r="I72">
        <f>""</f>
        <v/>
      </c>
      <c r="J72">
        <f>""</f>
        <v/>
      </c>
      <c r="K72">
        <f>""</f>
        <v/>
      </c>
      <c r="L72">
        <f>""</f>
        <v/>
      </c>
      <c r="M72">
        <f>""</f>
        <v/>
      </c>
    </row>
    <row r="73">
      <c r="B73">
        <f>""</f>
        <v/>
      </c>
      <c r="C73">
        <f>""</f>
        <v/>
      </c>
      <c r="D73">
        <f>""</f>
        <v/>
      </c>
      <c r="E73">
        <f>""</f>
        <v/>
      </c>
      <c r="F73">
        <f>""</f>
        <v/>
      </c>
      <c r="G73">
        <f>""</f>
        <v/>
      </c>
      <c r="H73">
        <f>""</f>
        <v/>
      </c>
      <c r="I73">
        <f>""</f>
        <v/>
      </c>
      <c r="J73">
        <f>""</f>
        <v/>
      </c>
      <c r="K73">
        <f>""</f>
        <v/>
      </c>
      <c r="L73">
        <f>""</f>
        <v/>
      </c>
      <c r="M73">
        <f>""</f>
        <v/>
      </c>
    </row>
    <row r="74">
      <c r="B74">
        <f>""</f>
        <v/>
      </c>
      <c r="C74">
        <f>""</f>
        <v/>
      </c>
      <c r="D74">
        <f>""</f>
        <v/>
      </c>
      <c r="E74">
        <f>""</f>
        <v/>
      </c>
      <c r="F74">
        <f>""</f>
        <v/>
      </c>
      <c r="G74">
        <f>""</f>
        <v/>
      </c>
      <c r="H74">
        <f>""</f>
        <v/>
      </c>
      <c r="I74">
        <f>""</f>
        <v/>
      </c>
      <c r="J74">
        <f>""</f>
        <v/>
      </c>
      <c r="K74">
        <f>""</f>
        <v/>
      </c>
      <c r="L74">
        <f>""</f>
        <v/>
      </c>
      <c r="M74">
        <f>""</f>
        <v/>
      </c>
    </row>
    <row r="75">
      <c r="B75">
        <f>""</f>
        <v/>
      </c>
      <c r="C75">
        <f>""</f>
        <v/>
      </c>
      <c r="D75">
        <f>""</f>
        <v/>
      </c>
      <c r="E75">
        <f>""</f>
        <v/>
      </c>
      <c r="F75">
        <f>""</f>
        <v/>
      </c>
      <c r="G75">
        <f>""</f>
        <v/>
      </c>
      <c r="H75">
        <f>""</f>
        <v/>
      </c>
      <c r="I75">
        <f>""</f>
        <v/>
      </c>
      <c r="J75">
        <f>""</f>
        <v/>
      </c>
      <c r="K75">
        <f>""</f>
        <v/>
      </c>
      <c r="L75">
        <f>""</f>
        <v/>
      </c>
      <c r="M75">
        <f>""</f>
        <v/>
      </c>
    </row>
    <row r="76">
      <c r="B76">
        <f>""</f>
        <v/>
      </c>
      <c r="C76">
        <f>""</f>
        <v/>
      </c>
      <c r="D76">
        <f>""</f>
        <v/>
      </c>
      <c r="E76">
        <f>""</f>
        <v/>
      </c>
      <c r="F76">
        <f>""</f>
        <v/>
      </c>
      <c r="G76">
        <f>""</f>
        <v/>
      </c>
      <c r="H76">
        <f>""</f>
        <v/>
      </c>
      <c r="I76">
        <f>""</f>
        <v/>
      </c>
      <c r="J76">
        <f>""</f>
        <v/>
      </c>
      <c r="K76">
        <f>""</f>
        <v/>
      </c>
      <c r="L76">
        <f>""</f>
        <v/>
      </c>
      <c r="M76">
        <f>""</f>
        <v/>
      </c>
    </row>
    <row r="77">
      <c r="B77">
        <f>""</f>
        <v/>
      </c>
      <c r="C77">
        <f>""</f>
        <v/>
      </c>
      <c r="D77">
        <f>""</f>
        <v/>
      </c>
      <c r="E77">
        <f>""</f>
        <v/>
      </c>
      <c r="F77">
        <f>""</f>
        <v/>
      </c>
      <c r="G77">
        <f>""</f>
        <v/>
      </c>
      <c r="H77">
        <f>""</f>
        <v/>
      </c>
      <c r="I77">
        <f>""</f>
        <v/>
      </c>
      <c r="J77">
        <f>""</f>
        <v/>
      </c>
      <c r="K77">
        <f>""</f>
        <v/>
      </c>
      <c r="L77">
        <f>""</f>
        <v/>
      </c>
      <c r="M77">
        <f>""</f>
        <v/>
      </c>
    </row>
    <row r="78">
      <c r="B78">
        <f>""</f>
        <v/>
      </c>
      <c r="C78">
        <f>""</f>
        <v/>
      </c>
      <c r="D78">
        <f>""</f>
        <v/>
      </c>
      <c r="E78">
        <f>""</f>
        <v/>
      </c>
      <c r="F78">
        <f>""</f>
        <v/>
      </c>
      <c r="G78">
        <f>""</f>
        <v/>
      </c>
      <c r="H78">
        <f>""</f>
        <v/>
      </c>
      <c r="I78">
        <f>""</f>
        <v/>
      </c>
      <c r="J78">
        <f>""</f>
        <v/>
      </c>
      <c r="K78">
        <f>""</f>
        <v/>
      </c>
      <c r="L78">
        <f>""</f>
        <v/>
      </c>
      <c r="M78">
        <f>""</f>
        <v/>
      </c>
    </row>
    <row r="79">
      <c r="B79">
        <f>""</f>
        <v/>
      </c>
      <c r="C79">
        <f>""</f>
        <v/>
      </c>
      <c r="D79">
        <f>""</f>
        <v/>
      </c>
      <c r="E79">
        <f>""</f>
        <v/>
      </c>
      <c r="F79">
        <f>""</f>
        <v/>
      </c>
      <c r="G79">
        <f>""</f>
        <v/>
      </c>
      <c r="H79">
        <f>""</f>
        <v/>
      </c>
      <c r="I79">
        <f>""</f>
        <v/>
      </c>
      <c r="J79">
        <f>""</f>
        <v/>
      </c>
      <c r="K79">
        <f>""</f>
        <v/>
      </c>
      <c r="L79">
        <f>""</f>
        <v/>
      </c>
      <c r="M79">
        <f>""</f>
        <v/>
      </c>
    </row>
    <row r="80">
      <c r="B80">
        <f>""</f>
        <v/>
      </c>
      <c r="C80">
        <f>""</f>
        <v/>
      </c>
      <c r="D80">
        <f>""</f>
        <v/>
      </c>
      <c r="E80">
        <f>""</f>
        <v/>
      </c>
      <c r="F80">
        <f>""</f>
        <v/>
      </c>
      <c r="G80">
        <f>""</f>
        <v/>
      </c>
      <c r="H80">
        <f>""</f>
        <v/>
      </c>
      <c r="I80">
        <f>""</f>
        <v/>
      </c>
      <c r="J80">
        <f>""</f>
        <v/>
      </c>
      <c r="K80">
        <f>""</f>
        <v/>
      </c>
      <c r="L80">
        <f>""</f>
        <v/>
      </c>
      <c r="M80">
        <f>""</f>
        <v/>
      </c>
    </row>
    <row r="81">
      <c r="B81">
        <f>""</f>
        <v/>
      </c>
      <c r="C81">
        <f>""</f>
        <v/>
      </c>
      <c r="D81">
        <f>""</f>
        <v/>
      </c>
      <c r="E81">
        <f>""</f>
        <v/>
      </c>
      <c r="F81">
        <f>""</f>
        <v/>
      </c>
      <c r="G81">
        <f>""</f>
        <v/>
      </c>
      <c r="H81">
        <f>""</f>
        <v/>
      </c>
      <c r="I81">
        <f>""</f>
        <v/>
      </c>
      <c r="J81">
        <f>""</f>
        <v/>
      </c>
      <c r="K81">
        <f>""</f>
        <v/>
      </c>
      <c r="L81">
        <f>""</f>
        <v/>
      </c>
      <c r="M81">
        <f>""</f>
        <v/>
      </c>
    </row>
    <row r="82">
      <c r="B82">
        <f>""</f>
        <v/>
      </c>
      <c r="C82">
        <f>""</f>
        <v/>
      </c>
      <c r="D82">
        <f>""</f>
        <v/>
      </c>
      <c r="E82">
        <f>""</f>
        <v/>
      </c>
      <c r="F82">
        <f>""</f>
        <v/>
      </c>
      <c r="G82">
        <f>""</f>
        <v/>
      </c>
      <c r="H82">
        <f>""</f>
        <v/>
      </c>
      <c r="I82">
        <f>""</f>
        <v/>
      </c>
      <c r="J82">
        <f>""</f>
        <v/>
      </c>
      <c r="K82">
        <f>""</f>
        <v/>
      </c>
      <c r="L82">
        <f>""</f>
        <v/>
      </c>
      <c r="M82">
        <f>""</f>
        <v/>
      </c>
    </row>
    <row r="83">
      <c r="B83">
        <f>""</f>
        <v/>
      </c>
      <c r="C83">
        <f>""</f>
        <v/>
      </c>
      <c r="D83">
        <f>""</f>
        <v/>
      </c>
      <c r="E83">
        <f>""</f>
        <v/>
      </c>
      <c r="F83">
        <f>""</f>
        <v/>
      </c>
      <c r="G83">
        <f>""</f>
        <v/>
      </c>
      <c r="H83">
        <f>""</f>
        <v/>
      </c>
      <c r="I83">
        <f>""</f>
        <v/>
      </c>
      <c r="J83">
        <f>""</f>
        <v/>
      </c>
      <c r="K83">
        <f>""</f>
        <v/>
      </c>
      <c r="L83">
        <f>""</f>
        <v/>
      </c>
      <c r="M83">
        <f>""</f>
        <v/>
      </c>
    </row>
    <row r="84">
      <c r="B84">
        <f>""</f>
        <v/>
      </c>
      <c r="C84">
        <f>""</f>
        <v/>
      </c>
      <c r="D84">
        <f>""</f>
        <v/>
      </c>
      <c r="E84">
        <f>""</f>
        <v/>
      </c>
      <c r="F84">
        <f>""</f>
        <v/>
      </c>
      <c r="G84">
        <f>""</f>
        <v/>
      </c>
      <c r="H84">
        <f>""</f>
        <v/>
      </c>
      <c r="I84">
        <f>""</f>
        <v/>
      </c>
      <c r="J84">
        <f>""</f>
        <v/>
      </c>
      <c r="K84">
        <f>""</f>
        <v/>
      </c>
      <c r="L84">
        <f>""</f>
        <v/>
      </c>
      <c r="M84">
        <f>""</f>
        <v/>
      </c>
    </row>
    <row r="85">
      <c r="B85">
        <f>""</f>
        <v/>
      </c>
      <c r="C85">
        <f>""</f>
        <v/>
      </c>
      <c r="D85">
        <f>""</f>
        <v/>
      </c>
      <c r="E85">
        <f>""</f>
        <v/>
      </c>
      <c r="F85">
        <f>""</f>
        <v/>
      </c>
      <c r="G85">
        <f>""</f>
        <v/>
      </c>
      <c r="H85">
        <f>""</f>
        <v/>
      </c>
      <c r="I85">
        <f>""</f>
        <v/>
      </c>
      <c r="J85">
        <f>""</f>
        <v/>
      </c>
      <c r="K85">
        <f>""</f>
        <v/>
      </c>
      <c r="L85">
        <f>""</f>
        <v/>
      </c>
      <c r="M85">
        <f>""</f>
        <v/>
      </c>
    </row>
    <row r="86">
      <c r="B86">
        <f>""</f>
        <v/>
      </c>
      <c r="C86">
        <f>""</f>
        <v/>
      </c>
      <c r="D86">
        <f>""</f>
        <v/>
      </c>
      <c r="E86">
        <f>""</f>
        <v/>
      </c>
      <c r="F86">
        <f>""</f>
        <v/>
      </c>
      <c r="G86">
        <f>""</f>
        <v/>
      </c>
      <c r="H86">
        <f>""</f>
        <v/>
      </c>
      <c r="I86">
        <f>""</f>
        <v/>
      </c>
      <c r="J86">
        <f>""</f>
        <v/>
      </c>
      <c r="K86">
        <f>""</f>
        <v/>
      </c>
      <c r="L86">
        <f>""</f>
        <v/>
      </c>
      <c r="M86">
        <f>""</f>
        <v/>
      </c>
    </row>
    <row r="87">
      <c r="B87">
        <f>""</f>
        <v/>
      </c>
      <c r="C87">
        <f>""</f>
        <v/>
      </c>
      <c r="D87">
        <f>""</f>
        <v/>
      </c>
      <c r="E87">
        <f>""</f>
        <v/>
      </c>
      <c r="F87">
        <f>""</f>
        <v/>
      </c>
      <c r="G87">
        <f>""</f>
        <v/>
      </c>
      <c r="H87">
        <f>""</f>
        <v/>
      </c>
      <c r="I87">
        <f>""</f>
        <v/>
      </c>
      <c r="J87">
        <f>""</f>
        <v/>
      </c>
      <c r="K87">
        <f>""</f>
        <v/>
      </c>
      <c r="L87">
        <f>""</f>
        <v/>
      </c>
      <c r="M87">
        <f>""</f>
        <v/>
      </c>
    </row>
    <row r="88">
      <c r="B88">
        <f>""</f>
        <v/>
      </c>
      <c r="C88">
        <f>""</f>
        <v/>
      </c>
      <c r="D88">
        <f>""</f>
        <v/>
      </c>
      <c r="E88">
        <f>""</f>
        <v/>
      </c>
      <c r="F88">
        <f>""</f>
        <v/>
      </c>
      <c r="G88">
        <f>""</f>
        <v/>
      </c>
      <c r="H88">
        <f>""</f>
        <v/>
      </c>
      <c r="I88">
        <f>""</f>
        <v/>
      </c>
      <c r="J88">
        <f>""</f>
        <v/>
      </c>
      <c r="K88">
        <f>""</f>
        <v/>
      </c>
      <c r="L88">
        <f>""</f>
        <v/>
      </c>
      <c r="M88">
        <f>""</f>
        <v/>
      </c>
    </row>
    <row r="89">
      <c r="B89">
        <f>""</f>
        <v/>
      </c>
      <c r="C89">
        <f>""</f>
        <v/>
      </c>
      <c r="D89">
        <f>""</f>
        <v/>
      </c>
      <c r="E89">
        <f>""</f>
        <v/>
      </c>
      <c r="F89">
        <f>""</f>
        <v/>
      </c>
      <c r="G89">
        <f>""</f>
        <v/>
      </c>
      <c r="H89">
        <f>""</f>
        <v/>
      </c>
      <c r="I89">
        <f>""</f>
        <v/>
      </c>
      <c r="J89">
        <f>""</f>
        <v/>
      </c>
      <c r="K89">
        <f>""</f>
        <v/>
      </c>
      <c r="L89">
        <f>""</f>
        <v/>
      </c>
      <c r="M89">
        <f>""</f>
        <v/>
      </c>
    </row>
    <row r="90">
      <c r="B90">
        <f>""</f>
        <v/>
      </c>
      <c r="C90">
        <f>""</f>
        <v/>
      </c>
      <c r="D90">
        <f>""</f>
        <v/>
      </c>
      <c r="E90">
        <f>""</f>
        <v/>
      </c>
      <c r="F90">
        <f>""</f>
        <v/>
      </c>
      <c r="G90">
        <f>""</f>
        <v/>
      </c>
      <c r="H90">
        <f>""</f>
        <v/>
      </c>
      <c r="I90">
        <f>""</f>
        <v/>
      </c>
      <c r="J90">
        <f>""</f>
        <v/>
      </c>
      <c r="K90">
        <f>""</f>
        <v/>
      </c>
      <c r="L90">
        <f>""</f>
        <v/>
      </c>
      <c r="M90">
        <f>""</f>
        <v/>
      </c>
    </row>
    <row r="91">
      <c r="B91">
        <f>""</f>
        <v/>
      </c>
      <c r="C91">
        <f>""</f>
        <v/>
      </c>
      <c r="D91">
        <f>""</f>
        <v/>
      </c>
      <c r="E91">
        <f>""</f>
        <v/>
      </c>
      <c r="F91">
        <f>""</f>
        <v/>
      </c>
      <c r="G91">
        <f>""</f>
        <v/>
      </c>
      <c r="H91">
        <f>""</f>
        <v/>
      </c>
      <c r="I91">
        <f>""</f>
        <v/>
      </c>
      <c r="J91">
        <f>""</f>
        <v/>
      </c>
      <c r="K91">
        <f>""</f>
        <v/>
      </c>
      <c r="L91">
        <f>""</f>
        <v/>
      </c>
      <c r="M91">
        <f>""</f>
        <v/>
      </c>
    </row>
    <row r="92">
      <c r="B92">
        <f>""</f>
        <v/>
      </c>
      <c r="C92">
        <f>""</f>
        <v/>
      </c>
      <c r="D92">
        <f>""</f>
        <v/>
      </c>
      <c r="E92">
        <f>""</f>
        <v/>
      </c>
      <c r="F92">
        <f>""</f>
        <v/>
      </c>
      <c r="G92">
        <f>""</f>
        <v/>
      </c>
      <c r="H92">
        <f>""</f>
        <v/>
      </c>
      <c r="I92">
        <f>""</f>
        <v/>
      </c>
      <c r="J92">
        <f>""</f>
        <v/>
      </c>
      <c r="K92">
        <f>""</f>
        <v/>
      </c>
      <c r="L92">
        <f>""</f>
        <v/>
      </c>
      <c r="M92">
        <f>""</f>
        <v/>
      </c>
    </row>
    <row r="93">
      <c r="B93">
        <f>""</f>
        <v/>
      </c>
      <c r="C93">
        <f>""</f>
        <v/>
      </c>
      <c r="D93">
        <f>""</f>
        <v/>
      </c>
      <c r="E93">
        <f>""</f>
        <v/>
      </c>
      <c r="F93">
        <f>""</f>
        <v/>
      </c>
      <c r="G93">
        <f>""</f>
        <v/>
      </c>
      <c r="H93">
        <f>""</f>
        <v/>
      </c>
      <c r="I93">
        <f>""</f>
        <v/>
      </c>
      <c r="J93">
        <f>""</f>
        <v/>
      </c>
      <c r="K93">
        <f>""</f>
        <v/>
      </c>
      <c r="L93">
        <f>""</f>
        <v/>
      </c>
      <c r="M93">
        <f>""</f>
        <v/>
      </c>
    </row>
    <row r="94">
      <c r="B94">
        <f>""</f>
        <v/>
      </c>
      <c r="C94">
        <f>""</f>
        <v/>
      </c>
      <c r="D94">
        <f>""</f>
        <v/>
      </c>
      <c r="E94">
        <f>""</f>
        <v/>
      </c>
      <c r="F94">
        <f>""</f>
        <v/>
      </c>
      <c r="G94">
        <f>""</f>
        <v/>
      </c>
      <c r="H94">
        <f>""</f>
        <v/>
      </c>
      <c r="I94">
        <f>""</f>
        <v/>
      </c>
      <c r="J94">
        <f>""</f>
        <v/>
      </c>
      <c r="K94">
        <f>""</f>
        <v/>
      </c>
      <c r="L94">
        <f>""</f>
        <v/>
      </c>
      <c r="M94">
        <f>""</f>
        <v/>
      </c>
    </row>
    <row r="95">
      <c r="B95">
        <f>""</f>
        <v/>
      </c>
      <c r="C95">
        <f>""</f>
        <v/>
      </c>
      <c r="D95">
        <f>""</f>
        <v/>
      </c>
      <c r="E95">
        <f>""</f>
        <v/>
      </c>
      <c r="F95">
        <f>""</f>
        <v/>
      </c>
      <c r="G95">
        <f>""</f>
        <v/>
      </c>
      <c r="H95">
        <f>""</f>
        <v/>
      </c>
      <c r="I95">
        <f>""</f>
        <v/>
      </c>
      <c r="J95">
        <f>""</f>
        <v/>
      </c>
      <c r="K95">
        <f>""</f>
        <v/>
      </c>
      <c r="L95">
        <f>""</f>
        <v/>
      </c>
      <c r="M95">
        <f>""</f>
        <v/>
      </c>
    </row>
    <row r="96">
      <c r="B96">
        <f>""</f>
        <v/>
      </c>
      <c r="C96">
        <f>""</f>
        <v/>
      </c>
      <c r="D96">
        <f>""</f>
        <v/>
      </c>
      <c r="E96">
        <f>""</f>
        <v/>
      </c>
      <c r="F96">
        <f>""</f>
        <v/>
      </c>
      <c r="G96">
        <f>""</f>
        <v/>
      </c>
      <c r="H96">
        <f>""</f>
        <v/>
      </c>
      <c r="I96">
        <f>""</f>
        <v/>
      </c>
      <c r="J96">
        <f>""</f>
        <v/>
      </c>
      <c r="K96">
        <f>""</f>
        <v/>
      </c>
      <c r="L96">
        <f>""</f>
        <v/>
      </c>
      <c r="M96">
        <f>""</f>
        <v/>
      </c>
    </row>
    <row r="97">
      <c r="B97">
        <f>""</f>
        <v/>
      </c>
      <c r="C97">
        <f>""</f>
        <v/>
      </c>
      <c r="D97">
        <f>""</f>
        <v/>
      </c>
      <c r="E97">
        <f>""</f>
        <v/>
      </c>
      <c r="F97">
        <f>""</f>
        <v/>
      </c>
      <c r="G97">
        <f>""</f>
        <v/>
      </c>
      <c r="H97">
        <f>""</f>
        <v/>
      </c>
      <c r="I97">
        <f>""</f>
        <v/>
      </c>
      <c r="J97">
        <f>""</f>
        <v/>
      </c>
      <c r="K97">
        <f>""</f>
        <v/>
      </c>
      <c r="L97">
        <f>""</f>
        <v/>
      </c>
      <c r="M97">
        <f>""</f>
        <v/>
      </c>
    </row>
    <row r="98">
      <c r="B98">
        <f>""</f>
        <v/>
      </c>
      <c r="C98">
        <f>""</f>
        <v/>
      </c>
      <c r="D98">
        <f>""</f>
        <v/>
      </c>
      <c r="E98">
        <f>""</f>
        <v/>
      </c>
      <c r="F98">
        <f>""</f>
        <v/>
      </c>
      <c r="G98">
        <f>""</f>
        <v/>
      </c>
      <c r="H98">
        <f>""</f>
        <v/>
      </c>
      <c r="I98">
        <f>""</f>
        <v/>
      </c>
      <c r="J98">
        <f>""</f>
        <v/>
      </c>
      <c r="K98">
        <f>""</f>
        <v/>
      </c>
      <c r="L98">
        <f>""</f>
        <v/>
      </c>
      <c r="M98">
        <f>""</f>
        <v/>
      </c>
    </row>
    <row r="99">
      <c r="B99">
        <f>""</f>
        <v/>
      </c>
      <c r="C99">
        <f>""</f>
        <v/>
      </c>
      <c r="D99">
        <f>""</f>
        <v/>
      </c>
      <c r="E99">
        <f>""</f>
        <v/>
      </c>
      <c r="F99">
        <f>""</f>
        <v/>
      </c>
      <c r="G99">
        <f>""</f>
        <v/>
      </c>
      <c r="H99">
        <f>""</f>
        <v/>
      </c>
      <c r="I99">
        <f>""</f>
        <v/>
      </c>
      <c r="J99">
        <f>""</f>
        <v/>
      </c>
      <c r="K99">
        <f>""</f>
        <v/>
      </c>
      <c r="L99">
        <f>""</f>
        <v/>
      </c>
      <c r="M99">
        <f>""</f>
        <v/>
      </c>
    </row>
    <row r="100">
      <c r="B100">
        <f>""</f>
        <v/>
      </c>
      <c r="C100">
        <f>""</f>
        <v/>
      </c>
      <c r="D100">
        <f>""</f>
        <v/>
      </c>
      <c r="E100">
        <f>""</f>
        <v/>
      </c>
      <c r="F100">
        <f>""</f>
        <v/>
      </c>
      <c r="G100">
        <f>""</f>
        <v/>
      </c>
      <c r="H100">
        <f>""</f>
        <v/>
      </c>
      <c r="I100">
        <f>""</f>
        <v/>
      </c>
      <c r="J100">
        <f>""</f>
        <v/>
      </c>
      <c r="K100">
        <f>""</f>
        <v/>
      </c>
      <c r="L100">
        <f>""</f>
        <v/>
      </c>
      <c r="M100">
        <f>""</f>
        <v/>
      </c>
    </row>
    <row r="101">
      <c r="B101">
        <f>""</f>
        <v/>
      </c>
      <c r="C101">
        <f>""</f>
        <v/>
      </c>
      <c r="D101">
        <f>""</f>
        <v/>
      </c>
      <c r="E101">
        <f>""</f>
        <v/>
      </c>
      <c r="F101">
        <f>""</f>
        <v/>
      </c>
      <c r="G101">
        <f>""</f>
        <v/>
      </c>
      <c r="H101">
        <f>""</f>
        <v/>
      </c>
      <c r="I101">
        <f>""</f>
        <v/>
      </c>
      <c r="J101">
        <f>""</f>
        <v/>
      </c>
      <c r="K101">
        <f>""</f>
        <v/>
      </c>
      <c r="L101">
        <f>""</f>
        <v/>
      </c>
      <c r="M101">
        <f>""</f>
        <v/>
      </c>
    </row>
  </sheetData>
  <mergeCells count="1">
    <mergeCell ref="A1:N1"/>
  </mergeCells>
  <conditionalFormatting sqref="L12:L21">
    <cfRule type="expression" priority="1" dxfId="0" stopIfTrue="1">
      <formula>$L12="On or Above Budget"</formula>
    </cfRule>
    <cfRule type="expression" priority="2" dxfId="1" stopIfTrue="1">
      <formula>$L12="Review"</formula>
    </cfRule>
    <cfRule type="expression" priority="3" dxfId="2" stopIfTrue="1">
      <formula>$L12="Action Needed"</formula>
    </cfRule>
    <cfRule type="expression" priority="4" dxfId="3" stopIfTrue="1">
      <formula>$L12="No Budget"</formula>
    </cfRule>
  </conditionalFormatting>
  <conditionalFormatting sqref="J12:J21">
    <cfRule type="cellIs" priority="5" operator="lessThan" dxfId="4">
      <formula>0</formula>
    </cfRule>
    <cfRule type="cellIs" priority="6" operator="greaterThanOrEqual" dxfId="5">
      <formula>0</formula>
    </cfRule>
  </conditionalFormatting>
  <dataValidations count="1">
    <dataValidation sqref="H3" showDropDown="0" showInputMessage="0" showErrorMessage="1" allowBlank="0" error="Select a department from the list." type="list">
      <formula1>'Assumptions'!$D$3:$D$17</formula1>
    </dataValidation>
  </dataValidations>
  <pageMargins left="0.75" right="0.75" top="1" bottom="1" header="0.5" footer="0.5"/>
  <drawing xmlns:r="http://schemas.openxmlformats.org/officeDocument/2006/relationships" r:id="rId1"/>
</worksheet>
</file>

<file path=xl/worksheets/sheet2.xml><?xml version="1.0" encoding="utf-8"?>
<worksheet xmlns="http://schemas.openxmlformats.org/spreadsheetml/2006/main">
  <sheetPr>
    <outlinePr summaryBelow="1" summaryRight="1"/>
    <pageSetUpPr fitToPage="1"/>
  </sheetPr>
  <dimension ref="A1:AN205"/>
  <sheetViews>
    <sheetView showGridLines="0" zoomScale="70" zoomScaleNormal="70" workbookViewId="0">
      <pane xSplit="8" ySplit="5" topLeftCell="I6" activePane="bottomRight" state="frozen"/>
      <selection pane="topRight" activeCell="A1" sqref="A1"/>
      <selection pane="bottomLeft" activeCell="A1" sqref="A1"/>
      <selection pane="bottomRight" activeCell="A1" sqref="A1"/>
    </sheetView>
  </sheetViews>
  <sheetFormatPr baseColWidth="8" defaultRowHeight="15"/>
  <cols>
    <col width="11" customWidth="1" min="1" max="1"/>
    <col width="9" customWidth="1" min="2" max="2"/>
    <col width="34" customWidth="1" min="3" max="3"/>
    <col width="20" customWidth="1" min="4" max="4"/>
    <col width="14" customWidth="1" min="5" max="5"/>
    <col width="14" customWidth="1" min="6" max="6"/>
    <col width="34" customWidth="1" min="7" max="7"/>
    <col width="28"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 width="15" customWidth="1" min="30" max="30"/>
    <col width="15" customWidth="1" min="31" max="31"/>
    <col width="15" customWidth="1" min="32" max="32"/>
    <col width="16" customWidth="1" min="33" max="33"/>
    <col width="16" customWidth="1" min="34" max="34"/>
    <col width="22" customWidth="1" min="35" max="35"/>
    <col width="16" customWidth="1" min="36" max="36"/>
    <col width="18" customWidth="1" min="37" max="37"/>
    <col width="42" customWidth="1" min="38" max="38"/>
  </cols>
  <sheetData>
    <row r="1" ht="28" customHeight="1">
      <c r="A1" s="1" t="inlineStr">
        <is>
          <t>Department Budget Detail</t>
        </is>
      </c>
    </row>
    <row r="2" ht="32" customHeight="1">
      <c r="A2" s="23" t="inlineStr">
        <is>
          <t>Enter monthly budget and actual amounts by department and account. Use positive amounts for revenue, payroll, and operating expenses. Calculated columns show annual results and favorable or unfavorable variance.</t>
        </is>
      </c>
    </row>
    <row r="3">
      <c r="A3" s="3" t="inlineStr">
        <is>
          <t>Budget Year</t>
        </is>
      </c>
      <c r="B3" s="24">
        <f>IFERROR('Assumptions'!$B$4,0)</f>
        <v/>
      </c>
      <c r="D3" s="3" t="inlineStr">
        <is>
          <t>Prepared Rows</t>
        </is>
      </c>
      <c r="E3" t="n">
        <v>200</v>
      </c>
      <c r="G3" s="2" t="inlineStr">
        <is>
          <t>Blue cells are user inputs; gray cells contain formulas.</t>
        </is>
      </c>
    </row>
    <row r="5" ht="42" customHeight="1">
      <c r="A5" s="10" t="inlineStr">
        <is>
          <t>Record ID</t>
        </is>
      </c>
      <c r="B5" s="10" t="inlineStr">
        <is>
          <t>Active</t>
        </is>
      </c>
      <c r="C5" s="10" t="inlineStr">
        <is>
          <t>Department</t>
        </is>
      </c>
      <c r="D5" s="10" t="inlineStr">
        <is>
          <t>Account Type</t>
        </is>
      </c>
      <c r="E5" s="10" t="inlineStr">
        <is>
          <t>Account Code</t>
        </is>
      </c>
      <c r="F5" s="10" t="inlineStr">
        <is>
          <t>Last Updated</t>
        </is>
      </c>
      <c r="G5" s="10" t="inlineStr">
        <is>
          <t>Account Description</t>
        </is>
      </c>
      <c r="H5" s="10" t="inlineStr">
        <is>
          <t>Budget Owner</t>
        </is>
      </c>
      <c r="I5" s="10" t="inlineStr">
        <is>
          <t>January Budget</t>
        </is>
      </c>
      <c r="J5" s="10" t="inlineStr">
        <is>
          <t>January Actual</t>
        </is>
      </c>
      <c r="K5" s="10" t="inlineStr">
        <is>
          <t>February Budget</t>
        </is>
      </c>
      <c r="L5" s="10" t="inlineStr">
        <is>
          <t>February Actual</t>
        </is>
      </c>
      <c r="M5" s="10" t="inlineStr">
        <is>
          <t>March Budget</t>
        </is>
      </c>
      <c r="N5" s="10" t="inlineStr">
        <is>
          <t>March Actual</t>
        </is>
      </c>
      <c r="O5" s="10" t="inlineStr">
        <is>
          <t>April Budget</t>
        </is>
      </c>
      <c r="P5" s="10" t="inlineStr">
        <is>
          <t>April Actual</t>
        </is>
      </c>
      <c r="Q5" s="10" t="inlineStr">
        <is>
          <t>May Budget</t>
        </is>
      </c>
      <c r="R5" s="10" t="inlineStr">
        <is>
          <t>May Actual</t>
        </is>
      </c>
      <c r="S5" s="10" t="inlineStr">
        <is>
          <t>June Budget</t>
        </is>
      </c>
      <c r="T5" s="10" t="inlineStr">
        <is>
          <t>June Actual</t>
        </is>
      </c>
      <c r="U5" s="10" t="inlineStr">
        <is>
          <t>July Budget</t>
        </is>
      </c>
      <c r="V5" s="10" t="inlineStr">
        <is>
          <t>July Actual</t>
        </is>
      </c>
      <c r="W5" s="10" t="inlineStr">
        <is>
          <t>August Budget</t>
        </is>
      </c>
      <c r="X5" s="10" t="inlineStr">
        <is>
          <t>August Actual</t>
        </is>
      </c>
      <c r="Y5" s="10" t="inlineStr">
        <is>
          <t>September Budget</t>
        </is>
      </c>
      <c r="Z5" s="10" t="inlineStr">
        <is>
          <t>September Actual</t>
        </is>
      </c>
      <c r="AA5" s="10" t="inlineStr">
        <is>
          <t>October Budget</t>
        </is>
      </c>
      <c r="AB5" s="10" t="inlineStr">
        <is>
          <t>October Actual</t>
        </is>
      </c>
      <c r="AC5" s="10" t="inlineStr">
        <is>
          <t>November Budget</t>
        </is>
      </c>
      <c r="AD5" s="10" t="inlineStr">
        <is>
          <t>November Actual</t>
        </is>
      </c>
      <c r="AE5" s="10" t="inlineStr">
        <is>
          <t>December Budget</t>
        </is>
      </c>
      <c r="AF5" s="10" t="inlineStr">
        <is>
          <t>December Actual</t>
        </is>
      </c>
      <c r="AG5" s="10" t="inlineStr">
        <is>
          <t>Annual Budget</t>
        </is>
      </c>
      <c r="AH5" s="10" t="inlineStr">
        <is>
          <t>Annual Actual</t>
        </is>
      </c>
      <c r="AI5" s="10" t="inlineStr">
        <is>
          <t>Favorable/(Unfavorable) Variance</t>
        </is>
      </c>
      <c r="AJ5" s="10" t="inlineStr">
        <is>
          <t>Variance Percentage</t>
        </is>
      </c>
      <c r="AK5" s="10" t="inlineStr">
        <is>
          <t>Variance Status</t>
        </is>
      </c>
      <c r="AL5" s="10" t="inlineStr">
        <is>
          <t>Management Comment</t>
        </is>
      </c>
    </row>
    <row r="6">
      <c r="A6" s="25" t="n">
        <v>1001</v>
      </c>
      <c r="B6" s="26" t="inlineStr">
        <is>
          <t>Yes</t>
        </is>
      </c>
      <c r="C6" s="26" t="inlineStr">
        <is>
          <t>Rooms</t>
        </is>
      </c>
      <c r="D6" s="26" t="inlineStr">
        <is>
          <t>Revenue</t>
        </is>
      </c>
      <c r="E6" s="26" t="inlineStr">
        <is>
          <t>4000</t>
        </is>
      </c>
      <c r="F6" s="44" t="n">
        <v>46270</v>
      </c>
      <c r="G6" s="26" t="inlineStr">
        <is>
          <t>Guest Room Revenue</t>
        </is>
      </c>
      <c r="H6" s="26" t="inlineStr">
        <is>
          <t>Director of Rooms</t>
        </is>
      </c>
      <c r="I6" s="28" t="n">
        <v>364900</v>
      </c>
      <c r="J6" s="28" t="n">
        <v>368549</v>
      </c>
      <c r="K6" s="28" t="n">
        <v>373800</v>
      </c>
      <c r="L6" s="28" t="n">
        <v>366324</v>
      </c>
      <c r="M6" s="28" t="n">
        <v>400500</v>
      </c>
      <c r="N6" s="28" t="n">
        <v>412515</v>
      </c>
      <c r="O6" s="28" t="n">
        <v>418300</v>
      </c>
      <c r="P6" s="28" t="n">
        <v>435032</v>
      </c>
      <c r="Q6" s="28" t="n">
        <v>445000</v>
      </c>
      <c r="R6" s="28" t="n">
        <v>471700</v>
      </c>
      <c r="S6" s="28" t="n">
        <v>480600</v>
      </c>
      <c r="T6" s="28" t="n">
        <v>490212</v>
      </c>
      <c r="U6" s="28" t="n">
        <v>525100</v>
      </c>
      <c r="V6" s="28" t="n">
        <v>567108</v>
      </c>
      <c r="W6" s="28" t="n">
        <v>511750</v>
      </c>
      <c r="X6" s="28" t="n">
        <v>537337.5</v>
      </c>
      <c r="Y6" s="28" t="n">
        <v>462800</v>
      </c>
      <c r="Z6" s="28" t="n">
        <v>0</v>
      </c>
      <c r="AA6" s="28" t="n">
        <v>436100</v>
      </c>
      <c r="AB6" s="28" t="n">
        <v>0</v>
      </c>
      <c r="AC6" s="28" t="n">
        <v>404950</v>
      </c>
      <c r="AD6" s="28" t="n">
        <v>0</v>
      </c>
      <c r="AE6" s="28" t="n">
        <v>471700</v>
      </c>
      <c r="AF6" s="28" t="n">
        <v>0</v>
      </c>
      <c r="AG6" s="29">
        <f>IFERROR(IF($A6="","",SUM(I6,K6,M6,O6,Q6,S6,U6,W6,Y6,AA6,AC6,AE6)),"")</f>
        <v/>
      </c>
      <c r="AH6" s="29">
        <f>IFERROR(IF($A6="","",SUM(J6,L6,N6,P6,R6,T6,V6,X6,Z6,AB6,AD6,AF6)),"")</f>
        <v/>
      </c>
      <c r="AI6" s="29">
        <f>IFERROR(IF($A6="","",IF($D6="Revenue",$AH6-$AG6,$AG6-$AH6)),"")</f>
        <v/>
      </c>
      <c r="AJ6" s="45">
        <f>IFERROR(IF($A6="","",IF($AG6=0,0,$AI6/IF($AG6&lt;0,-$AG6,$AG6))),"")</f>
        <v/>
      </c>
      <c r="AK6" s="31">
        <f>IFERROR(IF($A6="","",IF($AG6=0,"No Budget",IF($AJ6&gt;=0,"Favorable",IF(-$AJ6&lt;='Assumptions'!$B$9,"Review","Action Needed")))),"")</f>
        <v/>
      </c>
      <c r="AL6" s="26" t="inlineStr">
        <is>
          <t>Summer demand is tracking above budget.</t>
        </is>
      </c>
    </row>
    <row r="7">
      <c r="A7" s="25" t="n">
        <v>1002</v>
      </c>
      <c r="B7" s="26" t="inlineStr">
        <is>
          <t>Yes</t>
        </is>
      </c>
      <c r="C7" s="26" t="inlineStr">
        <is>
          <t>Food and Beverage</t>
        </is>
      </c>
      <c r="D7" s="26" t="inlineStr">
        <is>
          <t>Revenue</t>
        </is>
      </c>
      <c r="E7" s="26" t="inlineStr">
        <is>
          <t>4100</t>
        </is>
      </c>
      <c r="F7" s="44" t="n">
        <v>46263</v>
      </c>
      <c r="G7" s="26" t="inlineStr">
        <is>
          <t>Restaurant and Bar Revenue</t>
        </is>
      </c>
      <c r="H7" s="26" t="inlineStr">
        <is>
          <t>Director of Food and Beverage</t>
        </is>
      </c>
      <c r="I7" s="28" t="n">
        <v>137760</v>
      </c>
      <c r="J7" s="28" t="n">
        <v>139137.6</v>
      </c>
      <c r="K7" s="28" t="n">
        <v>141120</v>
      </c>
      <c r="L7" s="28" t="n">
        <v>138297.6</v>
      </c>
      <c r="M7" s="28" t="n">
        <v>151200</v>
      </c>
      <c r="N7" s="28" t="n">
        <v>155736</v>
      </c>
      <c r="O7" s="28" t="n">
        <v>157920</v>
      </c>
      <c r="P7" s="28" t="n">
        <v>164236.8</v>
      </c>
      <c r="Q7" s="28" t="n">
        <v>168000</v>
      </c>
      <c r="R7" s="28" t="n">
        <v>178080</v>
      </c>
      <c r="S7" s="28" t="n">
        <v>181440</v>
      </c>
      <c r="T7" s="28" t="n">
        <v>185068.8</v>
      </c>
      <c r="U7" s="28" t="n">
        <v>198240</v>
      </c>
      <c r="V7" s="28" t="n">
        <v>214099.2</v>
      </c>
      <c r="W7" s="28" t="n">
        <v>193200</v>
      </c>
      <c r="X7" s="28" t="n">
        <v>202860</v>
      </c>
      <c r="Y7" s="28" t="n">
        <v>174720</v>
      </c>
      <c r="Z7" s="28" t="n">
        <v>0</v>
      </c>
      <c r="AA7" s="28" t="n">
        <v>164640</v>
      </c>
      <c r="AB7" s="28" t="n">
        <v>0</v>
      </c>
      <c r="AC7" s="28" t="n">
        <v>152880</v>
      </c>
      <c r="AD7" s="28" t="n">
        <v>0</v>
      </c>
      <c r="AE7" s="28" t="n">
        <v>178080</v>
      </c>
      <c r="AF7" s="28" t="n">
        <v>0</v>
      </c>
      <c r="AG7" s="29">
        <f>IFERROR(IF($A7="","",SUM(I7,K7,M7,O7,Q7,S7,U7,W7,Y7,AA7,AC7,AE7)),"")</f>
        <v/>
      </c>
      <c r="AH7" s="29">
        <f>IFERROR(IF($A7="","",SUM(J7,L7,N7,P7,R7,T7,V7,X7,Z7,AB7,AD7,AF7)),"")</f>
        <v/>
      </c>
      <c r="AI7" s="29">
        <f>IFERROR(IF($A7="","",IF($D7="Revenue",$AH7-$AG7,$AG7-$AH7)),"")</f>
        <v/>
      </c>
      <c r="AJ7" s="45">
        <f>IFERROR(IF($A7="","",IF($AG7=0,0,$AI7/IF($AG7&lt;0,-$AG7,$AG7))),"")</f>
        <v/>
      </c>
      <c r="AK7" s="31">
        <f>IFERROR(IF($A7="","",IF($AG7=0,"No Budget",IF($AJ7&gt;=0,"Favorable",IF(-$AJ7&lt;='Assumptions'!$B$9,"Review","Action Needed")))),"")</f>
        <v/>
      </c>
      <c r="AL7" s="26" t="inlineStr">
        <is>
          <t>Banquet pace improved in the summer.</t>
        </is>
      </c>
    </row>
    <row r="8">
      <c r="A8" s="25" t="n">
        <v>1003</v>
      </c>
      <c r="B8" s="26" t="inlineStr">
        <is>
          <t>Yes</t>
        </is>
      </c>
      <c r="C8" s="26" t="inlineStr">
        <is>
          <t>Other Operated Departments</t>
        </is>
      </c>
      <c r="D8" s="26" t="inlineStr">
        <is>
          <t>Revenue</t>
        </is>
      </c>
      <c r="E8" s="26" t="inlineStr">
        <is>
          <t>4200</t>
        </is>
      </c>
      <c r="F8" s="44" t="n">
        <v>46213</v>
      </c>
      <c r="G8" s="26" t="inlineStr">
        <is>
          <t>Parking and Other Guest Revenue</t>
        </is>
      </c>
      <c r="H8" s="26" t="inlineStr">
        <is>
          <t>General Manager</t>
        </is>
      </c>
      <c r="I8" s="28" t="n">
        <v>21320</v>
      </c>
      <c r="J8" s="28" t="n">
        <v>21533.2</v>
      </c>
      <c r="K8" s="28" t="n">
        <v>21840</v>
      </c>
      <c r="L8" s="28" t="n">
        <v>21403.2</v>
      </c>
      <c r="M8" s="28" t="n">
        <v>23400</v>
      </c>
      <c r="N8" s="28" t="n">
        <v>24102</v>
      </c>
      <c r="O8" s="28" t="n">
        <v>24440</v>
      </c>
      <c r="P8" s="28" t="n">
        <v>25417.6</v>
      </c>
      <c r="Q8" s="28" t="n">
        <v>26000</v>
      </c>
      <c r="R8" s="28" t="n">
        <v>27560</v>
      </c>
      <c r="S8" s="28" t="n">
        <v>28080</v>
      </c>
      <c r="T8" s="28" t="n">
        <v>28641.6</v>
      </c>
      <c r="U8" s="28" t="n">
        <v>30680</v>
      </c>
      <c r="V8" s="28" t="n">
        <v>33134.4</v>
      </c>
      <c r="W8" s="28" t="n">
        <v>29900</v>
      </c>
      <c r="X8" s="28" t="n">
        <v>31395</v>
      </c>
      <c r="Y8" s="28" t="n">
        <v>27040</v>
      </c>
      <c r="Z8" s="28" t="n">
        <v>0</v>
      </c>
      <c r="AA8" s="28" t="n">
        <v>25480</v>
      </c>
      <c r="AB8" s="28" t="n">
        <v>0</v>
      </c>
      <c r="AC8" s="28" t="n">
        <v>23660</v>
      </c>
      <c r="AD8" s="28" t="n">
        <v>0</v>
      </c>
      <c r="AE8" s="28" t="n">
        <v>27560</v>
      </c>
      <c r="AF8" s="28" t="n">
        <v>0</v>
      </c>
      <c r="AG8" s="29">
        <f>IFERROR(IF($A8="","",SUM(I8,K8,M8,O8,Q8,S8,U8,W8,Y8,AA8,AC8,AE8)),"")</f>
        <v/>
      </c>
      <c r="AH8" s="29">
        <f>IFERROR(IF($A8="","",SUM(J8,L8,N8,P8,R8,T8,V8,X8,Z8,AB8,AD8,AF8)),"")</f>
        <v/>
      </c>
      <c r="AI8" s="29">
        <f>IFERROR(IF($A8="","",IF($D8="Revenue",$AH8-$AG8,$AG8-$AH8)),"")</f>
        <v/>
      </c>
      <c r="AJ8" s="45">
        <f>IFERROR(IF($A8="","",IF($AG8=0,0,$AI8/IF($AG8&lt;0,-$AG8,$AG8))),"")</f>
        <v/>
      </c>
      <c r="AK8" s="31">
        <f>IFERROR(IF($A8="","",IF($AG8=0,"No Budget",IF($AJ8&gt;=0,"Favorable",IF(-$AJ8&lt;='Assumptions'!$B$9,"Review","Action Needed")))),"")</f>
        <v/>
      </c>
      <c r="AL8" s="26" t="inlineStr"/>
    </row>
    <row r="9">
      <c r="A9" s="25" t="n">
        <v>1004</v>
      </c>
      <c r="B9" s="26" t="inlineStr">
        <is>
          <t>Yes</t>
        </is>
      </c>
      <c r="C9" s="26" t="inlineStr">
        <is>
          <t>Rooms</t>
        </is>
      </c>
      <c r="D9" s="26" t="inlineStr">
        <is>
          <t>Payroll</t>
        </is>
      </c>
      <c r="E9" s="26" t="inlineStr">
        <is>
          <t>5000</t>
        </is>
      </c>
      <c r="F9" s="44" t="n">
        <v>46267</v>
      </c>
      <c r="G9" s="26" t="inlineStr">
        <is>
          <t>Front Office Payroll</t>
        </is>
      </c>
      <c r="H9" s="26" t="inlineStr">
        <is>
          <t>Director of Rooms</t>
        </is>
      </c>
      <c r="I9" s="28" t="n">
        <v>59040</v>
      </c>
      <c r="J9" s="28" t="n">
        <v>59630.4</v>
      </c>
      <c r="K9" s="28" t="n">
        <v>60480</v>
      </c>
      <c r="L9" s="28" t="n">
        <v>59270.4</v>
      </c>
      <c r="M9" s="28" t="n">
        <v>64800</v>
      </c>
      <c r="N9" s="28" t="n">
        <v>66744</v>
      </c>
      <c r="O9" s="28" t="n">
        <v>67680</v>
      </c>
      <c r="P9" s="28" t="n">
        <v>72417.60000000001</v>
      </c>
      <c r="Q9" s="28" t="n">
        <v>72000</v>
      </c>
      <c r="R9" s="28" t="n">
        <v>76320</v>
      </c>
      <c r="S9" s="28" t="n">
        <v>77760</v>
      </c>
      <c r="T9" s="28" t="n">
        <v>79315.2</v>
      </c>
      <c r="U9" s="28" t="n">
        <v>84960</v>
      </c>
      <c r="V9" s="28" t="n">
        <v>90907.2</v>
      </c>
      <c r="W9" s="28" t="n">
        <v>82800</v>
      </c>
      <c r="X9" s="28" t="n">
        <v>86940</v>
      </c>
      <c r="Y9" s="28" t="n">
        <v>74880</v>
      </c>
      <c r="Z9" s="28" t="n">
        <v>0</v>
      </c>
      <c r="AA9" s="28" t="n">
        <v>70560</v>
      </c>
      <c r="AB9" s="28" t="n">
        <v>0</v>
      </c>
      <c r="AC9" s="28" t="n">
        <v>65520</v>
      </c>
      <c r="AD9" s="28" t="n">
        <v>0</v>
      </c>
      <c r="AE9" s="28" t="n">
        <v>76320</v>
      </c>
      <c r="AF9" s="28" t="n">
        <v>0</v>
      </c>
      <c r="AG9" s="29">
        <f>IFERROR(IF($A9="","",SUM(I9,K9,M9,O9,Q9,S9,U9,W9,Y9,AA9,AC9,AE9)),"")</f>
        <v/>
      </c>
      <c r="AH9" s="29">
        <f>IFERROR(IF($A9="","",SUM(J9,L9,N9,P9,R9,T9,V9,X9,Z9,AB9,AD9,AF9)),"")</f>
        <v/>
      </c>
      <c r="AI9" s="29">
        <f>IFERROR(IF($A9="","",IF($D9="Revenue",$AH9-$AG9,$AG9-$AH9)),"")</f>
        <v/>
      </c>
      <c r="AJ9" s="45">
        <f>IFERROR(IF($A9="","",IF($AG9=0,0,$AI9/IF($AG9&lt;0,-$AG9,$AG9))),"")</f>
        <v/>
      </c>
      <c r="AK9" s="31">
        <f>IFERROR(IF($A9="","",IF($AG9=0,"No Budget",IF($AJ9&gt;=0,"Favorable",IF(-$AJ9&lt;='Assumptions'!$B$9,"Review","Action Needed")))),"")</f>
        <v/>
      </c>
      <c r="AL9" s="26" t="inlineStr">
        <is>
          <t>Overtime is under review.</t>
        </is>
      </c>
    </row>
    <row r="10">
      <c r="A10" s="25" t="n">
        <v>1005</v>
      </c>
      <c r="B10" s="26" t="inlineStr">
        <is>
          <t>Yes</t>
        </is>
      </c>
      <c r="C10" s="26" t="inlineStr">
        <is>
          <t>Housekeeping</t>
        </is>
      </c>
      <c r="D10" s="26" t="inlineStr">
        <is>
          <t>Payroll</t>
        </is>
      </c>
      <c r="E10" s="26" t="inlineStr">
        <is>
          <t>5010</t>
        </is>
      </c>
      <c r="F10" s="44" t="n">
        <v>46191</v>
      </c>
      <c r="G10" s="26" t="inlineStr">
        <is>
          <t>Housekeeping Payroll</t>
        </is>
      </c>
      <c r="H10" s="26" t="inlineStr">
        <is>
          <t>Executive Housekeeper</t>
        </is>
      </c>
      <c r="I10" s="28" t="n">
        <v>78720</v>
      </c>
      <c r="J10" s="28" t="n">
        <v>79507.2</v>
      </c>
      <c r="K10" s="28" t="n">
        <v>80640</v>
      </c>
      <c r="L10" s="28" t="n">
        <v>79027.2</v>
      </c>
      <c r="M10" s="28" t="n">
        <v>86400</v>
      </c>
      <c r="N10" s="28" t="n">
        <v>88992</v>
      </c>
      <c r="O10" s="28" t="n">
        <v>90240</v>
      </c>
      <c r="P10" s="28" t="n">
        <v>96556.8</v>
      </c>
      <c r="Q10" s="28" t="n">
        <v>96000</v>
      </c>
      <c r="R10" s="28" t="n">
        <v>101760</v>
      </c>
      <c r="S10" s="28" t="n">
        <v>103680</v>
      </c>
      <c r="T10" s="28" t="n">
        <v>105753.6</v>
      </c>
      <c r="U10" s="28" t="n">
        <v>113280</v>
      </c>
      <c r="V10" s="28" t="n">
        <v>121209.6</v>
      </c>
      <c r="W10" s="28" t="n">
        <v>110400</v>
      </c>
      <c r="X10" s="28" t="n">
        <v>115920</v>
      </c>
      <c r="Y10" s="28" t="n">
        <v>99840</v>
      </c>
      <c r="Z10" s="28" t="n">
        <v>0</v>
      </c>
      <c r="AA10" s="28" t="n">
        <v>94080</v>
      </c>
      <c r="AB10" s="28" t="n">
        <v>0</v>
      </c>
      <c r="AC10" s="28" t="n">
        <v>87360</v>
      </c>
      <c r="AD10" s="28" t="n">
        <v>0</v>
      </c>
      <c r="AE10" s="28" t="n">
        <v>101760</v>
      </c>
      <c r="AF10" s="28" t="n">
        <v>0</v>
      </c>
      <c r="AG10" s="29">
        <f>IFERROR(IF($A10="","",SUM(I10,K10,M10,O10,Q10,S10,U10,W10,Y10,AA10,AC10,AE10)),"")</f>
        <v/>
      </c>
      <c r="AH10" s="29">
        <f>IFERROR(IF($A10="","",SUM(J10,L10,N10,P10,R10,T10,V10,X10,Z10,AB10,AD10,AF10)),"")</f>
        <v/>
      </c>
      <c r="AI10" s="29">
        <f>IFERROR(IF($A10="","",IF($D10="Revenue",$AH10-$AG10,$AG10-$AH10)),"")</f>
        <v/>
      </c>
      <c r="AJ10" s="45">
        <f>IFERROR(IF($A10="","",IF($AG10=0,0,$AI10/IF($AG10&lt;0,-$AG10,$AG10))),"")</f>
        <v/>
      </c>
      <c r="AK10" s="31">
        <f>IFERROR(IF($A10="","",IF($AG10=0,"No Budget",IF($AJ10&gt;=0,"Favorable",IF(-$AJ10&lt;='Assumptions'!$B$9,"Review","Action Needed")))),"")</f>
        <v/>
      </c>
      <c r="AL10" s="26" t="inlineStr">
        <is>
          <t>Staffing levels reflect peak occupancy.</t>
        </is>
      </c>
    </row>
    <row r="11">
      <c r="A11" s="25" t="n">
        <v>1006</v>
      </c>
      <c r="B11" s="26" t="inlineStr">
        <is>
          <t>Yes</t>
        </is>
      </c>
      <c r="C11" s="26" t="inlineStr">
        <is>
          <t>Food and Beverage</t>
        </is>
      </c>
      <c r="D11" s="26" t="inlineStr">
        <is>
          <t>Payroll</t>
        </is>
      </c>
      <c r="E11" s="26" t="inlineStr">
        <is>
          <t>5020</t>
        </is>
      </c>
      <c r="F11" s="44" t="n">
        <v>46259</v>
      </c>
      <c r="G11" s="26" t="inlineStr">
        <is>
          <t>Restaurant and Banquet Payroll</t>
        </is>
      </c>
      <c r="H11" s="26" t="inlineStr">
        <is>
          <t>Director of Food and Beverage</t>
        </is>
      </c>
      <c r="I11" s="28" t="n">
        <v>64780</v>
      </c>
      <c r="J11" s="28" t="n">
        <v>65427.8</v>
      </c>
      <c r="K11" s="28" t="n">
        <v>66360</v>
      </c>
      <c r="L11" s="28" t="n">
        <v>65032.8</v>
      </c>
      <c r="M11" s="28" t="n">
        <v>71100</v>
      </c>
      <c r="N11" s="28" t="n">
        <v>73233</v>
      </c>
      <c r="O11" s="28" t="n">
        <v>74260</v>
      </c>
      <c r="P11" s="28" t="n">
        <v>79458.2</v>
      </c>
      <c r="Q11" s="28" t="n">
        <v>79000</v>
      </c>
      <c r="R11" s="28" t="n">
        <v>83740</v>
      </c>
      <c r="S11" s="28" t="n">
        <v>85320</v>
      </c>
      <c r="T11" s="28" t="n">
        <v>87026.39999999999</v>
      </c>
      <c r="U11" s="28" t="n">
        <v>93220</v>
      </c>
      <c r="V11" s="28" t="n">
        <v>99745.39999999999</v>
      </c>
      <c r="W11" s="28" t="n">
        <v>90850</v>
      </c>
      <c r="X11" s="28" t="n">
        <v>95392.5</v>
      </c>
      <c r="Y11" s="28" t="n">
        <v>82160</v>
      </c>
      <c r="Z11" s="28" t="n">
        <v>0</v>
      </c>
      <c r="AA11" s="28" t="n">
        <v>77420</v>
      </c>
      <c r="AB11" s="28" t="n">
        <v>0</v>
      </c>
      <c r="AC11" s="28" t="n">
        <v>71890</v>
      </c>
      <c r="AD11" s="28" t="n">
        <v>0</v>
      </c>
      <c r="AE11" s="28" t="n">
        <v>83740</v>
      </c>
      <c r="AF11" s="28" t="n">
        <v>0</v>
      </c>
      <c r="AG11" s="29">
        <f>IFERROR(IF($A11="","",SUM(I11,K11,M11,O11,Q11,S11,U11,W11,Y11,AA11,AC11,AE11)),"")</f>
        <v/>
      </c>
      <c r="AH11" s="29">
        <f>IFERROR(IF($A11="","",SUM(J11,L11,N11,P11,R11,T11,V11,X11,Z11,AB11,AD11,AF11)),"")</f>
        <v/>
      </c>
      <c r="AI11" s="29">
        <f>IFERROR(IF($A11="","",IF($D11="Revenue",$AH11-$AG11,$AG11-$AH11)),"")</f>
        <v/>
      </c>
      <c r="AJ11" s="45">
        <f>IFERROR(IF($A11="","",IF($AG11=0,0,$AI11/IF($AG11&lt;0,-$AG11,$AG11))),"")</f>
        <v/>
      </c>
      <c r="AK11" s="31">
        <f>IFERROR(IF($A11="","",IF($AG11=0,"No Budget",IF($AJ11&gt;=0,"Favorable",IF(-$AJ11&lt;='Assumptions'!$B$9,"Review","Action Needed")))),"")</f>
        <v/>
      </c>
      <c r="AL11" s="26" t="inlineStr"/>
    </row>
    <row r="12">
      <c r="A12" s="25" t="n">
        <v>1007</v>
      </c>
      <c r="B12" s="26" t="inlineStr">
        <is>
          <t>Yes</t>
        </is>
      </c>
      <c r="C12" s="26" t="inlineStr">
        <is>
          <t>Rooms</t>
        </is>
      </c>
      <c r="D12" s="26" t="inlineStr">
        <is>
          <t>Operating Expense</t>
        </is>
      </c>
      <c r="E12" s="26" t="inlineStr">
        <is>
          <t>6000</t>
        </is>
      </c>
      <c r="F12" s="44" t="n">
        <v>46266</v>
      </c>
      <c r="G12" s="26" t="inlineStr">
        <is>
          <t>Guest Supplies and Amenities</t>
        </is>
      </c>
      <c r="H12" s="26" t="inlineStr">
        <is>
          <t>Director of Rooms</t>
        </is>
      </c>
      <c r="I12" s="28" t="n">
        <v>25420</v>
      </c>
      <c r="J12" s="28" t="n">
        <v>25674.2</v>
      </c>
      <c r="K12" s="28" t="n">
        <v>26040</v>
      </c>
      <c r="L12" s="28" t="n">
        <v>25519.2</v>
      </c>
      <c r="M12" s="28" t="n">
        <v>27900</v>
      </c>
      <c r="N12" s="28" t="n">
        <v>28737</v>
      </c>
      <c r="O12" s="28" t="n">
        <v>29140</v>
      </c>
      <c r="P12" s="28" t="n">
        <v>31179.8</v>
      </c>
      <c r="Q12" s="28" t="n">
        <v>31000</v>
      </c>
      <c r="R12" s="28" t="n">
        <v>32860</v>
      </c>
      <c r="S12" s="28" t="n">
        <v>33480</v>
      </c>
      <c r="T12" s="28" t="n">
        <v>34149.6</v>
      </c>
      <c r="U12" s="28" t="n">
        <v>36580</v>
      </c>
      <c r="V12" s="28" t="n">
        <v>39140.6</v>
      </c>
      <c r="W12" s="28" t="n">
        <v>35650</v>
      </c>
      <c r="X12" s="28" t="n">
        <v>37432.5</v>
      </c>
      <c r="Y12" s="28" t="n">
        <v>32240</v>
      </c>
      <c r="Z12" s="28" t="n">
        <v>0</v>
      </c>
      <c r="AA12" s="28" t="n">
        <v>30380</v>
      </c>
      <c r="AB12" s="28" t="n">
        <v>0</v>
      </c>
      <c r="AC12" s="28" t="n">
        <v>28210</v>
      </c>
      <c r="AD12" s="28" t="n">
        <v>0</v>
      </c>
      <c r="AE12" s="28" t="n">
        <v>32860</v>
      </c>
      <c r="AF12" s="28" t="n">
        <v>0</v>
      </c>
      <c r="AG12" s="29">
        <f>IFERROR(IF($A12="","",SUM(I12,K12,M12,O12,Q12,S12,U12,W12,Y12,AA12,AC12,AE12)),"")</f>
        <v/>
      </c>
      <c r="AH12" s="29">
        <f>IFERROR(IF($A12="","",SUM(J12,L12,N12,P12,R12,T12,V12,X12,Z12,AB12,AD12,AF12)),"")</f>
        <v/>
      </c>
      <c r="AI12" s="29">
        <f>IFERROR(IF($A12="","",IF($D12="Revenue",$AH12-$AG12,$AG12-$AH12)),"")</f>
        <v/>
      </c>
      <c r="AJ12" s="45">
        <f>IFERROR(IF($A12="","",IF($AG12=0,0,$AI12/IF($AG12&lt;0,-$AG12,$AG12))),"")</f>
        <v/>
      </c>
      <c r="AK12" s="31">
        <f>IFERROR(IF($A12="","",IF($AG12=0,"No Budget",IF($AJ12&gt;=0,"Favorable",IF(-$AJ12&lt;='Assumptions'!$B$9,"Review","Action Needed")))),"")</f>
        <v/>
      </c>
      <c r="AL12" s="26" t="inlineStr">
        <is>
          <t>Amenity usage increased with occupancy.</t>
        </is>
      </c>
    </row>
    <row r="13">
      <c r="A13" s="25" t="n">
        <v>1008</v>
      </c>
      <c r="B13" s="26" t="inlineStr">
        <is>
          <t>Yes</t>
        </is>
      </c>
      <c r="C13" s="26" t="inlineStr">
        <is>
          <t>Food and Beverage</t>
        </is>
      </c>
      <c r="D13" s="26" t="inlineStr">
        <is>
          <t>Operating Expense</t>
        </is>
      </c>
      <c r="E13" s="26" t="inlineStr">
        <is>
          <t>6100</t>
        </is>
      </c>
      <c r="F13" s="44" t="n">
        <v>46233</v>
      </c>
      <c r="G13" s="26" t="inlineStr">
        <is>
          <t>Food and Beverage Cost of Sales</t>
        </is>
      </c>
      <c r="H13" s="26" t="inlineStr">
        <is>
          <t>Director of Food and Beverage</t>
        </is>
      </c>
      <c r="I13" s="28" t="n">
        <v>47560</v>
      </c>
      <c r="J13" s="28" t="n">
        <v>48035.6</v>
      </c>
      <c r="K13" s="28" t="n">
        <v>48720</v>
      </c>
      <c r="L13" s="28" t="n">
        <v>47745.6</v>
      </c>
      <c r="M13" s="28" t="n">
        <v>52200</v>
      </c>
      <c r="N13" s="28" t="n">
        <v>53766</v>
      </c>
      <c r="O13" s="28" t="n">
        <v>54520</v>
      </c>
      <c r="P13" s="28" t="n">
        <v>58336.4</v>
      </c>
      <c r="Q13" s="28" t="n">
        <v>58000</v>
      </c>
      <c r="R13" s="28" t="n">
        <v>61480</v>
      </c>
      <c r="S13" s="28" t="n">
        <v>62640</v>
      </c>
      <c r="T13" s="28" t="n">
        <v>63892.8</v>
      </c>
      <c r="U13" s="28" t="n">
        <v>68440</v>
      </c>
      <c r="V13" s="28" t="n">
        <v>73230.8</v>
      </c>
      <c r="W13" s="28" t="n">
        <v>66700</v>
      </c>
      <c r="X13" s="28" t="n">
        <v>70035</v>
      </c>
      <c r="Y13" s="28" t="n">
        <v>60320</v>
      </c>
      <c r="Z13" s="28" t="n">
        <v>0</v>
      </c>
      <c r="AA13" s="28" t="n">
        <v>56840</v>
      </c>
      <c r="AB13" s="28" t="n">
        <v>0</v>
      </c>
      <c r="AC13" s="28" t="n">
        <v>52780</v>
      </c>
      <c r="AD13" s="28" t="n">
        <v>0</v>
      </c>
      <c r="AE13" s="28" t="n">
        <v>61480</v>
      </c>
      <c r="AF13" s="28" t="n">
        <v>0</v>
      </c>
      <c r="AG13" s="29">
        <f>IFERROR(IF($A13="","",SUM(I13,K13,M13,O13,Q13,S13,U13,W13,Y13,AA13,AC13,AE13)),"")</f>
        <v/>
      </c>
      <c r="AH13" s="29">
        <f>IFERROR(IF($A13="","",SUM(J13,L13,N13,P13,R13,T13,V13,X13,Z13,AB13,AD13,AF13)),"")</f>
        <v/>
      </c>
      <c r="AI13" s="29">
        <f>IFERROR(IF($A13="","",IF($D13="Revenue",$AH13-$AG13,$AG13-$AH13)),"")</f>
        <v/>
      </c>
      <c r="AJ13" s="45">
        <f>IFERROR(IF($A13="","",IF($AG13=0,0,$AI13/IF($AG13&lt;0,-$AG13,$AG13))),"")</f>
        <v/>
      </c>
      <c r="AK13" s="31">
        <f>IFERROR(IF($A13="","",IF($AG13=0,"No Budget",IF($AJ13&gt;=0,"Favorable",IF(-$AJ13&lt;='Assumptions'!$B$9,"Review","Action Needed")))),"")</f>
        <v/>
      </c>
      <c r="AL13" s="26" t="inlineStr">
        <is>
          <t>Menu pricing and food cost are being reviewed.</t>
        </is>
      </c>
    </row>
    <row r="14">
      <c r="A14" s="25" t="n">
        <v>1009</v>
      </c>
      <c r="B14" s="26" t="inlineStr">
        <is>
          <t>Yes</t>
        </is>
      </c>
      <c r="C14" s="26" t="inlineStr">
        <is>
          <t>Sales and Marketing</t>
        </is>
      </c>
      <c r="D14" s="26" t="inlineStr">
        <is>
          <t>Operating Expense</t>
        </is>
      </c>
      <c r="E14" s="26" t="inlineStr">
        <is>
          <t>6200</t>
        </is>
      </c>
      <c r="F14" s="44" t="n">
        <v>46248</v>
      </c>
      <c r="G14" s="26" t="inlineStr">
        <is>
          <t>Digital Marketing and Promotions</t>
        </is>
      </c>
      <c r="H14" s="26" t="inlineStr">
        <is>
          <t>Director of Sales and Marketing</t>
        </is>
      </c>
      <c r="I14" s="28" t="n">
        <v>31980</v>
      </c>
      <c r="J14" s="28" t="n">
        <v>32299.8</v>
      </c>
      <c r="K14" s="28" t="n">
        <v>32760</v>
      </c>
      <c r="L14" s="28" t="n">
        <v>32104.8</v>
      </c>
      <c r="M14" s="28" t="n">
        <v>35100</v>
      </c>
      <c r="N14" s="28" t="n">
        <v>36153</v>
      </c>
      <c r="O14" s="28" t="n">
        <v>36660</v>
      </c>
      <c r="P14" s="28" t="n">
        <v>39226.2</v>
      </c>
      <c r="Q14" s="28" t="n">
        <v>39000</v>
      </c>
      <c r="R14" s="28" t="n">
        <v>41340</v>
      </c>
      <c r="S14" s="28" t="n">
        <v>42120</v>
      </c>
      <c r="T14" s="28" t="n">
        <v>42962.4</v>
      </c>
      <c r="U14" s="28" t="n">
        <v>46020</v>
      </c>
      <c r="V14" s="28" t="n">
        <v>49241.4</v>
      </c>
      <c r="W14" s="28" t="n">
        <v>44850</v>
      </c>
      <c r="X14" s="28" t="n">
        <v>47092.5</v>
      </c>
      <c r="Y14" s="28" t="n">
        <v>40560</v>
      </c>
      <c r="Z14" s="28" t="n">
        <v>0</v>
      </c>
      <c r="AA14" s="28" t="n">
        <v>38220</v>
      </c>
      <c r="AB14" s="28" t="n">
        <v>0</v>
      </c>
      <c r="AC14" s="28" t="n">
        <v>35490</v>
      </c>
      <c r="AD14" s="28" t="n">
        <v>0</v>
      </c>
      <c r="AE14" s="28" t="n">
        <v>41340</v>
      </c>
      <c r="AF14" s="28" t="n">
        <v>0</v>
      </c>
      <c r="AG14" s="29">
        <f>IFERROR(IF($A14="","",SUM(I14,K14,M14,O14,Q14,S14,U14,W14,Y14,AA14,AC14,AE14)),"")</f>
        <v/>
      </c>
      <c r="AH14" s="29">
        <f>IFERROR(IF($A14="","",SUM(J14,L14,N14,P14,R14,T14,V14,X14,Z14,AB14,AD14,AF14)),"")</f>
        <v/>
      </c>
      <c r="AI14" s="29">
        <f>IFERROR(IF($A14="","",IF($D14="Revenue",$AH14-$AG14,$AG14-$AH14)),"")</f>
        <v/>
      </c>
      <c r="AJ14" s="45">
        <f>IFERROR(IF($A14="","",IF($AG14=0,0,$AI14/IF($AG14&lt;0,-$AG14,$AG14))),"")</f>
        <v/>
      </c>
      <c r="AK14" s="31">
        <f>IFERROR(IF($A14="","",IF($AG14=0,"No Budget",IF($AJ14&gt;=0,"Favorable",IF(-$AJ14&lt;='Assumptions'!$B$9,"Review","Action Needed")))),"")</f>
        <v/>
      </c>
      <c r="AL14" s="26" t="inlineStr">
        <is>
          <t>Campaign timing moved to the second quarter.</t>
        </is>
      </c>
    </row>
    <row r="15">
      <c r="A15" s="25" t="n">
        <v>1010</v>
      </c>
      <c r="B15" s="26" t="inlineStr">
        <is>
          <t>Yes</t>
        </is>
      </c>
      <c r="C15" s="26" t="inlineStr">
        <is>
          <t>Property Operations and Maintenance</t>
        </is>
      </c>
      <c r="D15" s="26" t="inlineStr">
        <is>
          <t>Operating Expense</t>
        </is>
      </c>
      <c r="E15" s="26" t="inlineStr">
        <is>
          <t>6300</t>
        </is>
      </c>
      <c r="F15" s="44" t="n">
        <v>46269</v>
      </c>
      <c r="G15" s="26" t="inlineStr">
        <is>
          <t>Repairs, Maintenance, and Utilities</t>
        </is>
      </c>
      <c r="H15" s="26" t="inlineStr">
        <is>
          <t>Chief Engineer</t>
        </is>
      </c>
      <c r="I15" s="28" t="n">
        <v>54940</v>
      </c>
      <c r="J15" s="28" t="n">
        <v>55489.4</v>
      </c>
      <c r="K15" s="28" t="n">
        <v>56280</v>
      </c>
      <c r="L15" s="28" t="n">
        <v>55154.4</v>
      </c>
      <c r="M15" s="28" t="n">
        <v>60300</v>
      </c>
      <c r="N15" s="28" t="n">
        <v>62109</v>
      </c>
      <c r="O15" s="28" t="n">
        <v>62980</v>
      </c>
      <c r="P15" s="28" t="n">
        <v>67388.60000000001</v>
      </c>
      <c r="Q15" s="28" t="n">
        <v>67000</v>
      </c>
      <c r="R15" s="28" t="n">
        <v>71020</v>
      </c>
      <c r="S15" s="28" t="n">
        <v>72360</v>
      </c>
      <c r="T15" s="28" t="n">
        <v>73807.2</v>
      </c>
      <c r="U15" s="28" t="n">
        <v>79060</v>
      </c>
      <c r="V15" s="28" t="n">
        <v>84594.2</v>
      </c>
      <c r="W15" s="28" t="n">
        <v>77050</v>
      </c>
      <c r="X15" s="28" t="n">
        <v>80902.5</v>
      </c>
      <c r="Y15" s="28" t="n">
        <v>69680</v>
      </c>
      <c r="Z15" s="28" t="n">
        <v>0</v>
      </c>
      <c r="AA15" s="28" t="n">
        <v>65660</v>
      </c>
      <c r="AB15" s="28" t="n">
        <v>0</v>
      </c>
      <c r="AC15" s="28" t="n">
        <v>60970</v>
      </c>
      <c r="AD15" s="28" t="n">
        <v>0</v>
      </c>
      <c r="AE15" s="28" t="n">
        <v>71020</v>
      </c>
      <c r="AF15" s="28" t="n">
        <v>0</v>
      </c>
      <c r="AG15" s="29">
        <f>IFERROR(IF($A15="","",SUM(I15,K15,M15,O15,Q15,S15,U15,W15,Y15,AA15,AC15,AE15)),"")</f>
        <v/>
      </c>
      <c r="AH15" s="29">
        <f>IFERROR(IF($A15="","",SUM(J15,L15,N15,P15,R15,T15,V15,X15,Z15,AB15,AD15,AF15)),"")</f>
        <v/>
      </c>
      <c r="AI15" s="29">
        <f>IFERROR(IF($A15="","",IF($D15="Revenue",$AH15-$AG15,$AG15-$AH15)),"")</f>
        <v/>
      </c>
      <c r="AJ15" s="45">
        <f>IFERROR(IF($A15="","",IF($AG15=0,0,$AI15/IF($AG15&lt;0,-$AG15,$AG15))),"")</f>
        <v/>
      </c>
      <c r="AK15" s="31">
        <f>IFERROR(IF($A15="","",IF($AG15=0,"No Budget",IF($AJ15&gt;=0,"Favorable",IF(-$AJ15&lt;='Assumptions'!$B$9,"Review","Action Needed")))),"")</f>
        <v/>
      </c>
      <c r="AL15" s="26" t="inlineStr">
        <is>
          <t>Utility costs increased during peak cooling months.</t>
        </is>
      </c>
    </row>
    <row r="16">
      <c r="A16" s="25" t="n"/>
      <c r="B16" s="26" t="n"/>
      <c r="C16" s="26" t="n"/>
      <c r="D16" s="26" t="n"/>
      <c r="E16" s="26" t="n"/>
      <c r="F16" s="44" t="n"/>
      <c r="G16" s="26" t="n"/>
      <c r="H16" s="26" t="n"/>
      <c r="I16" s="28" t="n"/>
      <c r="J16" s="28" t="n"/>
      <c r="K16" s="28" t="n"/>
      <c r="L16" s="28" t="n"/>
      <c r="M16" s="28" t="n"/>
      <c r="N16" s="28" t="n"/>
      <c r="O16" s="28" t="n"/>
      <c r="P16" s="28" t="n"/>
      <c r="Q16" s="28" t="n"/>
      <c r="R16" s="28" t="n"/>
      <c r="S16" s="28" t="n"/>
      <c r="T16" s="28" t="n"/>
      <c r="U16" s="28" t="n"/>
      <c r="V16" s="28" t="n"/>
      <c r="W16" s="28" t="n"/>
      <c r="X16" s="28" t="n"/>
      <c r="Y16" s="28" t="n"/>
      <c r="Z16" s="28" t="n"/>
      <c r="AA16" s="28" t="n"/>
      <c r="AB16" s="28" t="n"/>
      <c r="AC16" s="28" t="n"/>
      <c r="AD16" s="28" t="n"/>
      <c r="AE16" s="28" t="n"/>
      <c r="AF16" s="28" t="n"/>
      <c r="AG16" s="29">
        <f>IFERROR(IF($A16="","",SUM(I16,K16,M16,O16,Q16,S16,U16,W16,Y16,AA16,AC16,AE16)),"")</f>
        <v/>
      </c>
      <c r="AH16" s="29">
        <f>IFERROR(IF($A16="","",SUM(J16,L16,N16,P16,R16,T16,V16,X16,Z16,AB16,AD16,AF16)),"")</f>
        <v/>
      </c>
      <c r="AI16" s="29">
        <f>IFERROR(IF($A16="","",IF($D16="Revenue",$AH16-$AG16,$AG16-$AH16)),"")</f>
        <v/>
      </c>
      <c r="AJ16" s="45">
        <f>IFERROR(IF($A16="","",IF($AG16=0,0,$AI16/IF($AG16&lt;0,-$AG16,$AG16))),"")</f>
        <v/>
      </c>
      <c r="AK16" s="31">
        <f>IFERROR(IF($A16="","",IF($AG16=0,"No Budget",IF($AJ16&gt;=0,"Favorable",IF(-$AJ16&lt;='Assumptions'!$B$9,"Review","Action Needed")))),"")</f>
        <v/>
      </c>
      <c r="AL16" s="26" t="n"/>
    </row>
    <row r="17">
      <c r="A17" s="25" t="n"/>
      <c r="B17" s="26" t="n"/>
      <c r="C17" s="26" t="n"/>
      <c r="D17" s="26" t="n"/>
      <c r="E17" s="26" t="n"/>
      <c r="F17" s="44" t="n"/>
      <c r="G17" s="26" t="n"/>
      <c r="H17" s="26" t="n"/>
      <c r="I17" s="28" t="n"/>
      <c r="J17" s="28" t="n"/>
      <c r="K17" s="28" t="n"/>
      <c r="L17" s="28" t="n"/>
      <c r="M17" s="28" t="n"/>
      <c r="N17" s="28" t="n"/>
      <c r="O17" s="28" t="n"/>
      <c r="P17" s="28" t="n"/>
      <c r="Q17" s="28" t="n"/>
      <c r="R17" s="28" t="n"/>
      <c r="S17" s="28" t="n"/>
      <c r="T17" s="28" t="n"/>
      <c r="U17" s="28" t="n"/>
      <c r="V17" s="28" t="n"/>
      <c r="W17" s="28" t="n"/>
      <c r="X17" s="28" t="n"/>
      <c r="Y17" s="28" t="n"/>
      <c r="Z17" s="28" t="n"/>
      <c r="AA17" s="28" t="n"/>
      <c r="AB17" s="28" t="n"/>
      <c r="AC17" s="28" t="n"/>
      <c r="AD17" s="28" t="n"/>
      <c r="AE17" s="28" t="n"/>
      <c r="AF17" s="28" t="n"/>
      <c r="AG17" s="29">
        <f>IFERROR(IF($A17="","",SUM(I17,K17,M17,O17,Q17,S17,U17,W17,Y17,AA17,AC17,AE17)),"")</f>
        <v/>
      </c>
      <c r="AH17" s="29">
        <f>IFERROR(IF($A17="","",SUM(J17,L17,N17,P17,R17,T17,V17,X17,Z17,AB17,AD17,AF17)),"")</f>
        <v/>
      </c>
      <c r="AI17" s="29">
        <f>IFERROR(IF($A17="","",IF($D17="Revenue",$AH17-$AG17,$AG17-$AH17)),"")</f>
        <v/>
      </c>
      <c r="AJ17" s="45">
        <f>IFERROR(IF($A17="","",IF($AG17=0,0,$AI17/IF($AG17&lt;0,-$AG17,$AG17))),"")</f>
        <v/>
      </c>
      <c r="AK17" s="31">
        <f>IFERROR(IF($A17="","",IF($AG17=0,"No Budget",IF($AJ17&gt;=0,"Favorable",IF(-$AJ17&lt;='Assumptions'!$B$9,"Review","Action Needed")))),"")</f>
        <v/>
      </c>
      <c r="AL17" s="26" t="n"/>
    </row>
    <row r="18">
      <c r="A18" s="25" t="n"/>
      <c r="B18" s="26" t="n"/>
      <c r="C18" s="26" t="n"/>
      <c r="D18" s="26" t="n"/>
      <c r="E18" s="26" t="n"/>
      <c r="F18" s="44" t="n"/>
      <c r="G18" s="26" t="n"/>
      <c r="H18" s="26" t="n"/>
      <c r="I18" s="28" t="n"/>
      <c r="J18" s="28" t="n"/>
      <c r="K18" s="28" t="n"/>
      <c r="L18" s="28" t="n"/>
      <c r="M18" s="28" t="n"/>
      <c r="N18" s="28" t="n"/>
      <c r="O18" s="28" t="n"/>
      <c r="P18" s="28" t="n"/>
      <c r="Q18" s="28" t="n"/>
      <c r="R18" s="28" t="n"/>
      <c r="S18" s="28" t="n"/>
      <c r="T18" s="28" t="n"/>
      <c r="U18" s="28" t="n"/>
      <c r="V18" s="28" t="n"/>
      <c r="W18" s="28" t="n"/>
      <c r="X18" s="28" t="n"/>
      <c r="Y18" s="28" t="n"/>
      <c r="Z18" s="28" t="n"/>
      <c r="AA18" s="28" t="n"/>
      <c r="AB18" s="28" t="n"/>
      <c r="AC18" s="28" t="n"/>
      <c r="AD18" s="28" t="n"/>
      <c r="AE18" s="28" t="n"/>
      <c r="AF18" s="28" t="n"/>
      <c r="AG18" s="29">
        <f>IFERROR(IF($A18="","",SUM(I18,K18,M18,O18,Q18,S18,U18,W18,Y18,AA18,AC18,AE18)),"")</f>
        <v/>
      </c>
      <c r="AH18" s="29">
        <f>IFERROR(IF($A18="","",SUM(J18,L18,N18,P18,R18,T18,V18,X18,Z18,AB18,AD18,AF18)),"")</f>
        <v/>
      </c>
      <c r="AI18" s="29">
        <f>IFERROR(IF($A18="","",IF($D18="Revenue",$AH18-$AG18,$AG18-$AH18)),"")</f>
        <v/>
      </c>
      <c r="AJ18" s="45">
        <f>IFERROR(IF($A18="","",IF($AG18=0,0,$AI18/IF($AG18&lt;0,-$AG18,$AG18))),"")</f>
        <v/>
      </c>
      <c r="AK18" s="31">
        <f>IFERROR(IF($A18="","",IF($AG18=0,"No Budget",IF($AJ18&gt;=0,"Favorable",IF(-$AJ18&lt;='Assumptions'!$B$9,"Review","Action Needed")))),"")</f>
        <v/>
      </c>
      <c r="AL18" s="26" t="n"/>
    </row>
    <row r="19">
      <c r="A19" s="25" t="n"/>
      <c r="B19" s="26" t="n"/>
      <c r="C19" s="26" t="n"/>
      <c r="D19" s="26" t="n"/>
      <c r="E19" s="26" t="n"/>
      <c r="F19" s="44" t="n"/>
      <c r="G19" s="26" t="n"/>
      <c r="H19" s="26" t="n"/>
      <c r="I19" s="28" t="n"/>
      <c r="J19" s="28" t="n"/>
      <c r="K19" s="28" t="n"/>
      <c r="L19" s="28" t="n"/>
      <c r="M19" s="28" t="n"/>
      <c r="N19" s="28" t="n"/>
      <c r="O19" s="28" t="n"/>
      <c r="P19" s="28" t="n"/>
      <c r="Q19" s="28" t="n"/>
      <c r="R19" s="28" t="n"/>
      <c r="S19" s="28" t="n"/>
      <c r="T19" s="28" t="n"/>
      <c r="U19" s="28" t="n"/>
      <c r="V19" s="28" t="n"/>
      <c r="W19" s="28" t="n"/>
      <c r="X19" s="28" t="n"/>
      <c r="Y19" s="28" t="n"/>
      <c r="Z19" s="28" t="n"/>
      <c r="AA19" s="28" t="n"/>
      <c r="AB19" s="28" t="n"/>
      <c r="AC19" s="28" t="n"/>
      <c r="AD19" s="28" t="n"/>
      <c r="AE19" s="28" t="n"/>
      <c r="AF19" s="28" t="n"/>
      <c r="AG19" s="29">
        <f>IFERROR(IF($A19="","",SUM(I19,K19,M19,O19,Q19,S19,U19,W19,Y19,AA19,AC19,AE19)),"")</f>
        <v/>
      </c>
      <c r="AH19" s="29">
        <f>IFERROR(IF($A19="","",SUM(J19,L19,N19,P19,R19,T19,V19,X19,Z19,AB19,AD19,AF19)),"")</f>
        <v/>
      </c>
      <c r="AI19" s="29">
        <f>IFERROR(IF($A19="","",IF($D19="Revenue",$AH19-$AG19,$AG19-$AH19)),"")</f>
        <v/>
      </c>
      <c r="AJ19" s="45">
        <f>IFERROR(IF($A19="","",IF($AG19=0,0,$AI19/IF($AG19&lt;0,-$AG19,$AG19))),"")</f>
        <v/>
      </c>
      <c r="AK19" s="31">
        <f>IFERROR(IF($A19="","",IF($AG19=0,"No Budget",IF($AJ19&gt;=0,"Favorable",IF(-$AJ19&lt;='Assumptions'!$B$9,"Review","Action Needed")))),"")</f>
        <v/>
      </c>
      <c r="AL19" s="26" t="n"/>
    </row>
    <row r="20">
      <c r="A20" s="25" t="n"/>
      <c r="B20" s="26" t="n"/>
      <c r="C20" s="26" t="n"/>
      <c r="D20" s="26" t="n"/>
      <c r="E20" s="26" t="n"/>
      <c r="F20" s="44" t="n"/>
      <c r="G20" s="26" t="n"/>
      <c r="H20" s="26" t="n"/>
      <c r="I20" s="28" t="n"/>
      <c r="J20" s="28" t="n"/>
      <c r="K20" s="28" t="n"/>
      <c r="L20" s="28" t="n"/>
      <c r="M20" s="28" t="n"/>
      <c r="N20" s="28" t="n"/>
      <c r="O20" s="28" t="n"/>
      <c r="P20" s="28" t="n"/>
      <c r="Q20" s="28" t="n"/>
      <c r="R20" s="28" t="n"/>
      <c r="S20" s="28" t="n"/>
      <c r="T20" s="28" t="n"/>
      <c r="U20" s="28" t="n"/>
      <c r="V20" s="28" t="n"/>
      <c r="W20" s="28" t="n"/>
      <c r="X20" s="28" t="n"/>
      <c r="Y20" s="28" t="n"/>
      <c r="Z20" s="28" t="n"/>
      <c r="AA20" s="28" t="n"/>
      <c r="AB20" s="28" t="n"/>
      <c r="AC20" s="28" t="n"/>
      <c r="AD20" s="28" t="n"/>
      <c r="AE20" s="28" t="n"/>
      <c r="AF20" s="28" t="n"/>
      <c r="AG20" s="29">
        <f>IFERROR(IF($A20="","",SUM(I20,K20,M20,O20,Q20,S20,U20,W20,Y20,AA20,AC20,AE20)),"")</f>
        <v/>
      </c>
      <c r="AH20" s="29">
        <f>IFERROR(IF($A20="","",SUM(J20,L20,N20,P20,R20,T20,V20,X20,Z20,AB20,AD20,AF20)),"")</f>
        <v/>
      </c>
      <c r="AI20" s="29">
        <f>IFERROR(IF($A20="","",IF($D20="Revenue",$AH20-$AG20,$AG20-$AH20)),"")</f>
        <v/>
      </c>
      <c r="AJ20" s="45">
        <f>IFERROR(IF($A20="","",IF($AG20=0,0,$AI20/IF($AG20&lt;0,-$AG20,$AG20))),"")</f>
        <v/>
      </c>
      <c r="AK20" s="31">
        <f>IFERROR(IF($A20="","",IF($AG20=0,"No Budget",IF($AJ20&gt;=0,"Favorable",IF(-$AJ20&lt;='Assumptions'!$B$9,"Review","Action Needed")))),"")</f>
        <v/>
      </c>
      <c r="AL20" s="26" t="n"/>
    </row>
    <row r="21">
      <c r="A21" s="25" t="n"/>
      <c r="B21" s="26" t="n"/>
      <c r="C21" s="26" t="n"/>
      <c r="D21" s="26" t="n"/>
      <c r="E21" s="26" t="n"/>
      <c r="F21" s="44" t="n"/>
      <c r="G21" s="26" t="n"/>
      <c r="H21" s="26" t="n"/>
      <c r="I21" s="28" t="n"/>
      <c r="J21" s="28" t="n"/>
      <c r="K21" s="28" t="n"/>
      <c r="L21" s="28" t="n"/>
      <c r="M21" s="28" t="n"/>
      <c r="N21" s="28" t="n"/>
      <c r="O21" s="28" t="n"/>
      <c r="P21" s="28" t="n"/>
      <c r="Q21" s="28" t="n"/>
      <c r="R21" s="28" t="n"/>
      <c r="S21" s="28" t="n"/>
      <c r="T21" s="28" t="n"/>
      <c r="U21" s="28" t="n"/>
      <c r="V21" s="28" t="n"/>
      <c r="W21" s="28" t="n"/>
      <c r="X21" s="28" t="n"/>
      <c r="Y21" s="28" t="n"/>
      <c r="Z21" s="28" t="n"/>
      <c r="AA21" s="28" t="n"/>
      <c r="AB21" s="28" t="n"/>
      <c r="AC21" s="28" t="n"/>
      <c r="AD21" s="28" t="n"/>
      <c r="AE21" s="28" t="n"/>
      <c r="AF21" s="28" t="n"/>
      <c r="AG21" s="29">
        <f>IFERROR(IF($A21="","",SUM(I21,K21,M21,O21,Q21,S21,U21,W21,Y21,AA21,AC21,AE21)),"")</f>
        <v/>
      </c>
      <c r="AH21" s="29">
        <f>IFERROR(IF($A21="","",SUM(J21,L21,N21,P21,R21,T21,V21,X21,Z21,AB21,AD21,AF21)),"")</f>
        <v/>
      </c>
      <c r="AI21" s="29">
        <f>IFERROR(IF($A21="","",IF($D21="Revenue",$AH21-$AG21,$AG21-$AH21)),"")</f>
        <v/>
      </c>
      <c r="AJ21" s="45">
        <f>IFERROR(IF($A21="","",IF($AG21=0,0,$AI21/IF($AG21&lt;0,-$AG21,$AG21))),"")</f>
        <v/>
      </c>
      <c r="AK21" s="31">
        <f>IFERROR(IF($A21="","",IF($AG21=0,"No Budget",IF($AJ21&gt;=0,"Favorable",IF(-$AJ21&lt;='Assumptions'!$B$9,"Review","Action Needed")))),"")</f>
        <v/>
      </c>
      <c r="AL21" s="26" t="n"/>
    </row>
    <row r="22">
      <c r="A22" s="25" t="n"/>
      <c r="B22" s="26" t="n"/>
      <c r="C22" s="26" t="n"/>
      <c r="D22" s="26" t="n"/>
      <c r="E22" s="26" t="n"/>
      <c r="F22" s="44" t="n"/>
      <c r="G22" s="26" t="n"/>
      <c r="H22" s="26" t="n"/>
      <c r="I22" s="28" t="n"/>
      <c r="J22" s="28" t="n"/>
      <c r="K22" s="28" t="n"/>
      <c r="L22" s="28" t="n"/>
      <c r="M22" s="28" t="n"/>
      <c r="N22" s="28" t="n"/>
      <c r="O22" s="28" t="n"/>
      <c r="P22" s="28" t="n"/>
      <c r="Q22" s="28" t="n"/>
      <c r="R22" s="28" t="n"/>
      <c r="S22" s="28" t="n"/>
      <c r="T22" s="28" t="n"/>
      <c r="U22" s="28" t="n"/>
      <c r="V22" s="28" t="n"/>
      <c r="W22" s="28" t="n"/>
      <c r="X22" s="28" t="n"/>
      <c r="Y22" s="28" t="n"/>
      <c r="Z22" s="28" t="n"/>
      <c r="AA22" s="28" t="n"/>
      <c r="AB22" s="28" t="n"/>
      <c r="AC22" s="28" t="n"/>
      <c r="AD22" s="28" t="n"/>
      <c r="AE22" s="28" t="n"/>
      <c r="AF22" s="28" t="n"/>
      <c r="AG22" s="29">
        <f>IFERROR(IF($A22="","",SUM(I22,K22,M22,O22,Q22,S22,U22,W22,Y22,AA22,AC22,AE22)),"")</f>
        <v/>
      </c>
      <c r="AH22" s="29">
        <f>IFERROR(IF($A22="","",SUM(J22,L22,N22,P22,R22,T22,V22,X22,Z22,AB22,AD22,AF22)),"")</f>
        <v/>
      </c>
      <c r="AI22" s="29">
        <f>IFERROR(IF($A22="","",IF($D22="Revenue",$AH22-$AG22,$AG22-$AH22)),"")</f>
        <v/>
      </c>
      <c r="AJ22" s="45">
        <f>IFERROR(IF($A22="","",IF($AG22=0,0,$AI22/IF($AG22&lt;0,-$AG22,$AG22))),"")</f>
        <v/>
      </c>
      <c r="AK22" s="31">
        <f>IFERROR(IF($A22="","",IF($AG22=0,"No Budget",IF($AJ22&gt;=0,"Favorable",IF(-$AJ22&lt;='Assumptions'!$B$9,"Review","Action Needed")))),"")</f>
        <v/>
      </c>
      <c r="AL22" s="26" t="n"/>
    </row>
    <row r="23">
      <c r="A23" s="25" t="n"/>
      <c r="B23" s="26" t="n"/>
      <c r="C23" s="26" t="n"/>
      <c r="D23" s="26" t="n"/>
      <c r="E23" s="26" t="n"/>
      <c r="F23" s="44" t="n"/>
      <c r="G23" s="26" t="n"/>
      <c r="H23" s="26" t="n"/>
      <c r="I23" s="28" t="n"/>
      <c r="J23" s="28" t="n"/>
      <c r="K23" s="28" t="n"/>
      <c r="L23" s="28" t="n"/>
      <c r="M23" s="28" t="n"/>
      <c r="N23" s="28" t="n"/>
      <c r="O23" s="28" t="n"/>
      <c r="P23" s="28" t="n"/>
      <c r="Q23" s="28" t="n"/>
      <c r="R23" s="28" t="n"/>
      <c r="S23" s="28" t="n"/>
      <c r="T23" s="28" t="n"/>
      <c r="U23" s="28" t="n"/>
      <c r="V23" s="28" t="n"/>
      <c r="W23" s="28" t="n"/>
      <c r="X23" s="28" t="n"/>
      <c r="Y23" s="28" t="n"/>
      <c r="Z23" s="28" t="n"/>
      <c r="AA23" s="28" t="n"/>
      <c r="AB23" s="28" t="n"/>
      <c r="AC23" s="28" t="n"/>
      <c r="AD23" s="28" t="n"/>
      <c r="AE23" s="28" t="n"/>
      <c r="AF23" s="28" t="n"/>
      <c r="AG23" s="29">
        <f>IFERROR(IF($A23="","",SUM(I23,K23,M23,O23,Q23,S23,U23,W23,Y23,AA23,AC23,AE23)),"")</f>
        <v/>
      </c>
      <c r="AH23" s="29">
        <f>IFERROR(IF($A23="","",SUM(J23,L23,N23,P23,R23,T23,V23,X23,Z23,AB23,AD23,AF23)),"")</f>
        <v/>
      </c>
      <c r="AI23" s="29">
        <f>IFERROR(IF($A23="","",IF($D23="Revenue",$AH23-$AG23,$AG23-$AH23)),"")</f>
        <v/>
      </c>
      <c r="AJ23" s="45">
        <f>IFERROR(IF($A23="","",IF($AG23=0,0,$AI23/IF($AG23&lt;0,-$AG23,$AG23))),"")</f>
        <v/>
      </c>
      <c r="AK23" s="31">
        <f>IFERROR(IF($A23="","",IF($AG23=0,"No Budget",IF($AJ23&gt;=0,"Favorable",IF(-$AJ23&lt;='Assumptions'!$B$9,"Review","Action Needed")))),"")</f>
        <v/>
      </c>
      <c r="AL23" s="26" t="n"/>
    </row>
    <row r="24">
      <c r="A24" s="25" t="n"/>
      <c r="B24" s="26" t="n"/>
      <c r="C24" s="26" t="n"/>
      <c r="D24" s="26" t="n"/>
      <c r="E24" s="26" t="n"/>
      <c r="F24" s="44" t="n"/>
      <c r="G24" s="26" t="n"/>
      <c r="H24" s="26" t="n"/>
      <c r="I24" s="28" t="n"/>
      <c r="J24" s="28" t="n"/>
      <c r="K24" s="28" t="n"/>
      <c r="L24" s="28" t="n"/>
      <c r="M24" s="28" t="n"/>
      <c r="N24" s="28" t="n"/>
      <c r="O24" s="28" t="n"/>
      <c r="P24" s="28" t="n"/>
      <c r="Q24" s="28" t="n"/>
      <c r="R24" s="28" t="n"/>
      <c r="S24" s="28" t="n"/>
      <c r="T24" s="28" t="n"/>
      <c r="U24" s="28" t="n"/>
      <c r="V24" s="28" t="n"/>
      <c r="W24" s="28" t="n"/>
      <c r="X24" s="28" t="n"/>
      <c r="Y24" s="28" t="n"/>
      <c r="Z24" s="28" t="n"/>
      <c r="AA24" s="28" t="n"/>
      <c r="AB24" s="28" t="n"/>
      <c r="AC24" s="28" t="n"/>
      <c r="AD24" s="28" t="n"/>
      <c r="AE24" s="28" t="n"/>
      <c r="AF24" s="28" t="n"/>
      <c r="AG24" s="29">
        <f>IFERROR(IF($A24="","",SUM(I24,K24,M24,O24,Q24,S24,U24,W24,Y24,AA24,AC24,AE24)),"")</f>
        <v/>
      </c>
      <c r="AH24" s="29">
        <f>IFERROR(IF($A24="","",SUM(J24,L24,N24,P24,R24,T24,V24,X24,Z24,AB24,AD24,AF24)),"")</f>
        <v/>
      </c>
      <c r="AI24" s="29">
        <f>IFERROR(IF($A24="","",IF($D24="Revenue",$AH24-$AG24,$AG24-$AH24)),"")</f>
        <v/>
      </c>
      <c r="AJ24" s="45">
        <f>IFERROR(IF($A24="","",IF($AG24=0,0,$AI24/IF($AG24&lt;0,-$AG24,$AG24))),"")</f>
        <v/>
      </c>
      <c r="AK24" s="31">
        <f>IFERROR(IF($A24="","",IF($AG24=0,"No Budget",IF($AJ24&gt;=0,"Favorable",IF(-$AJ24&lt;='Assumptions'!$B$9,"Review","Action Needed")))),"")</f>
        <v/>
      </c>
      <c r="AL24" s="26" t="n"/>
    </row>
    <row r="25">
      <c r="A25" s="25" t="n"/>
      <c r="B25" s="26" t="n"/>
      <c r="C25" s="26" t="n"/>
      <c r="D25" s="26" t="n"/>
      <c r="E25" s="26" t="n"/>
      <c r="F25" s="44" t="n"/>
      <c r="G25" s="26" t="n"/>
      <c r="H25" s="26" t="n"/>
      <c r="I25" s="28" t="n"/>
      <c r="J25" s="28" t="n"/>
      <c r="K25" s="28" t="n"/>
      <c r="L25" s="28" t="n"/>
      <c r="M25" s="28" t="n"/>
      <c r="N25" s="28" t="n"/>
      <c r="O25" s="28" t="n"/>
      <c r="P25" s="28" t="n"/>
      <c r="Q25" s="28" t="n"/>
      <c r="R25" s="28" t="n"/>
      <c r="S25" s="28" t="n"/>
      <c r="T25" s="28" t="n"/>
      <c r="U25" s="28" t="n"/>
      <c r="V25" s="28" t="n"/>
      <c r="W25" s="28" t="n"/>
      <c r="X25" s="28" t="n"/>
      <c r="Y25" s="28" t="n"/>
      <c r="Z25" s="28" t="n"/>
      <c r="AA25" s="28" t="n"/>
      <c r="AB25" s="28" t="n"/>
      <c r="AC25" s="28" t="n"/>
      <c r="AD25" s="28" t="n"/>
      <c r="AE25" s="28" t="n"/>
      <c r="AF25" s="28" t="n"/>
      <c r="AG25" s="29">
        <f>IFERROR(IF($A25="","",SUM(I25,K25,M25,O25,Q25,S25,U25,W25,Y25,AA25,AC25,AE25)),"")</f>
        <v/>
      </c>
      <c r="AH25" s="29">
        <f>IFERROR(IF($A25="","",SUM(J25,L25,N25,P25,R25,T25,V25,X25,Z25,AB25,AD25,AF25)),"")</f>
        <v/>
      </c>
      <c r="AI25" s="29">
        <f>IFERROR(IF($A25="","",IF($D25="Revenue",$AH25-$AG25,$AG25-$AH25)),"")</f>
        <v/>
      </c>
      <c r="AJ25" s="45">
        <f>IFERROR(IF($A25="","",IF($AG25=0,0,$AI25/IF($AG25&lt;0,-$AG25,$AG25))),"")</f>
        <v/>
      </c>
      <c r="AK25" s="31">
        <f>IFERROR(IF($A25="","",IF($AG25=0,"No Budget",IF($AJ25&gt;=0,"Favorable",IF(-$AJ25&lt;='Assumptions'!$B$9,"Review","Action Needed")))),"")</f>
        <v/>
      </c>
      <c r="AL25" s="26" t="n"/>
    </row>
    <row r="26">
      <c r="A26" s="25" t="n"/>
      <c r="B26" s="26" t="n"/>
      <c r="C26" s="26" t="n"/>
      <c r="D26" s="26" t="n"/>
      <c r="E26" s="26" t="n"/>
      <c r="F26" s="44" t="n"/>
      <c r="G26" s="26" t="n"/>
      <c r="H26" s="26" t="n"/>
      <c r="I26" s="28" t="n"/>
      <c r="J26" s="28" t="n"/>
      <c r="K26" s="28" t="n"/>
      <c r="L26" s="28" t="n"/>
      <c r="M26" s="28" t="n"/>
      <c r="N26" s="28" t="n"/>
      <c r="O26" s="28" t="n"/>
      <c r="P26" s="28" t="n"/>
      <c r="Q26" s="28" t="n"/>
      <c r="R26" s="28" t="n"/>
      <c r="S26" s="28" t="n"/>
      <c r="T26" s="28" t="n"/>
      <c r="U26" s="28" t="n"/>
      <c r="V26" s="28" t="n"/>
      <c r="W26" s="28" t="n"/>
      <c r="X26" s="28" t="n"/>
      <c r="Y26" s="28" t="n"/>
      <c r="Z26" s="28" t="n"/>
      <c r="AA26" s="28" t="n"/>
      <c r="AB26" s="28" t="n"/>
      <c r="AC26" s="28" t="n"/>
      <c r="AD26" s="28" t="n"/>
      <c r="AE26" s="28" t="n"/>
      <c r="AF26" s="28" t="n"/>
      <c r="AG26" s="29">
        <f>IFERROR(IF($A26="","",SUM(I26,K26,M26,O26,Q26,S26,U26,W26,Y26,AA26,AC26,AE26)),"")</f>
        <v/>
      </c>
      <c r="AH26" s="29">
        <f>IFERROR(IF($A26="","",SUM(J26,L26,N26,P26,R26,T26,V26,X26,Z26,AB26,AD26,AF26)),"")</f>
        <v/>
      </c>
      <c r="AI26" s="29">
        <f>IFERROR(IF($A26="","",IF($D26="Revenue",$AH26-$AG26,$AG26-$AH26)),"")</f>
        <v/>
      </c>
      <c r="AJ26" s="45">
        <f>IFERROR(IF($A26="","",IF($AG26=0,0,$AI26/IF($AG26&lt;0,-$AG26,$AG26))),"")</f>
        <v/>
      </c>
      <c r="AK26" s="31">
        <f>IFERROR(IF($A26="","",IF($AG26=0,"No Budget",IF($AJ26&gt;=0,"Favorable",IF(-$AJ26&lt;='Assumptions'!$B$9,"Review","Action Needed")))),"")</f>
        <v/>
      </c>
      <c r="AL26" s="26" t="n"/>
    </row>
    <row r="27">
      <c r="A27" s="25" t="n"/>
      <c r="B27" s="26" t="n"/>
      <c r="C27" s="26" t="n"/>
      <c r="D27" s="26" t="n"/>
      <c r="E27" s="26" t="n"/>
      <c r="F27" s="44" t="n"/>
      <c r="G27" s="26" t="n"/>
      <c r="H27" s="26" t="n"/>
      <c r="I27" s="28" t="n"/>
      <c r="J27" s="28" t="n"/>
      <c r="K27" s="28" t="n"/>
      <c r="L27" s="28" t="n"/>
      <c r="M27" s="28" t="n"/>
      <c r="N27" s="28" t="n"/>
      <c r="O27" s="28" t="n"/>
      <c r="P27" s="28" t="n"/>
      <c r="Q27" s="28" t="n"/>
      <c r="R27" s="28" t="n"/>
      <c r="S27" s="28" t="n"/>
      <c r="T27" s="28" t="n"/>
      <c r="U27" s="28" t="n"/>
      <c r="V27" s="28" t="n"/>
      <c r="W27" s="28" t="n"/>
      <c r="X27" s="28" t="n"/>
      <c r="Y27" s="28" t="n"/>
      <c r="Z27" s="28" t="n"/>
      <c r="AA27" s="28" t="n"/>
      <c r="AB27" s="28" t="n"/>
      <c r="AC27" s="28" t="n"/>
      <c r="AD27" s="28" t="n"/>
      <c r="AE27" s="28" t="n"/>
      <c r="AF27" s="28" t="n"/>
      <c r="AG27" s="29">
        <f>IFERROR(IF($A27="","",SUM(I27,K27,M27,O27,Q27,S27,U27,W27,Y27,AA27,AC27,AE27)),"")</f>
        <v/>
      </c>
      <c r="AH27" s="29">
        <f>IFERROR(IF($A27="","",SUM(J27,L27,N27,P27,R27,T27,V27,X27,Z27,AB27,AD27,AF27)),"")</f>
        <v/>
      </c>
      <c r="AI27" s="29">
        <f>IFERROR(IF($A27="","",IF($D27="Revenue",$AH27-$AG27,$AG27-$AH27)),"")</f>
        <v/>
      </c>
      <c r="AJ27" s="45">
        <f>IFERROR(IF($A27="","",IF($AG27=0,0,$AI27/IF($AG27&lt;0,-$AG27,$AG27))),"")</f>
        <v/>
      </c>
      <c r="AK27" s="31">
        <f>IFERROR(IF($A27="","",IF($AG27=0,"No Budget",IF($AJ27&gt;=0,"Favorable",IF(-$AJ27&lt;='Assumptions'!$B$9,"Review","Action Needed")))),"")</f>
        <v/>
      </c>
      <c r="AL27" s="26" t="n"/>
    </row>
    <row r="28">
      <c r="A28" s="25" t="n"/>
      <c r="B28" s="26" t="n"/>
      <c r="C28" s="26" t="n"/>
      <c r="D28" s="26" t="n"/>
      <c r="E28" s="26" t="n"/>
      <c r="F28" s="44" t="n"/>
      <c r="G28" s="26" t="n"/>
      <c r="H28" s="26" t="n"/>
      <c r="I28" s="28" t="n"/>
      <c r="J28" s="28" t="n"/>
      <c r="K28" s="28" t="n"/>
      <c r="L28" s="28" t="n"/>
      <c r="M28" s="28" t="n"/>
      <c r="N28" s="28" t="n"/>
      <c r="O28" s="28" t="n"/>
      <c r="P28" s="28" t="n"/>
      <c r="Q28" s="28" t="n"/>
      <c r="R28" s="28" t="n"/>
      <c r="S28" s="28" t="n"/>
      <c r="T28" s="28" t="n"/>
      <c r="U28" s="28" t="n"/>
      <c r="V28" s="28" t="n"/>
      <c r="W28" s="28" t="n"/>
      <c r="X28" s="28" t="n"/>
      <c r="Y28" s="28" t="n"/>
      <c r="Z28" s="28" t="n"/>
      <c r="AA28" s="28" t="n"/>
      <c r="AB28" s="28" t="n"/>
      <c r="AC28" s="28" t="n"/>
      <c r="AD28" s="28" t="n"/>
      <c r="AE28" s="28" t="n"/>
      <c r="AF28" s="28" t="n"/>
      <c r="AG28" s="29">
        <f>IFERROR(IF($A28="","",SUM(I28,K28,M28,O28,Q28,S28,U28,W28,Y28,AA28,AC28,AE28)),"")</f>
        <v/>
      </c>
      <c r="AH28" s="29">
        <f>IFERROR(IF($A28="","",SUM(J28,L28,N28,P28,R28,T28,V28,X28,Z28,AB28,AD28,AF28)),"")</f>
        <v/>
      </c>
      <c r="AI28" s="29">
        <f>IFERROR(IF($A28="","",IF($D28="Revenue",$AH28-$AG28,$AG28-$AH28)),"")</f>
        <v/>
      </c>
      <c r="AJ28" s="45">
        <f>IFERROR(IF($A28="","",IF($AG28=0,0,$AI28/IF($AG28&lt;0,-$AG28,$AG28))),"")</f>
        <v/>
      </c>
      <c r="AK28" s="31">
        <f>IFERROR(IF($A28="","",IF($AG28=0,"No Budget",IF($AJ28&gt;=0,"Favorable",IF(-$AJ28&lt;='Assumptions'!$B$9,"Review","Action Needed")))),"")</f>
        <v/>
      </c>
      <c r="AL28" s="26" t="n"/>
    </row>
    <row r="29">
      <c r="A29" s="25" t="n"/>
      <c r="B29" s="26" t="n"/>
      <c r="C29" s="26" t="n"/>
      <c r="D29" s="26" t="n"/>
      <c r="E29" s="26" t="n"/>
      <c r="F29" s="44" t="n"/>
      <c r="G29" s="26" t="n"/>
      <c r="H29" s="26" t="n"/>
      <c r="I29" s="28" t="n"/>
      <c r="J29" s="28" t="n"/>
      <c r="K29" s="28" t="n"/>
      <c r="L29" s="28" t="n"/>
      <c r="M29" s="28" t="n"/>
      <c r="N29" s="28" t="n"/>
      <c r="O29" s="28" t="n"/>
      <c r="P29" s="28" t="n"/>
      <c r="Q29" s="28" t="n"/>
      <c r="R29" s="28" t="n"/>
      <c r="S29" s="28" t="n"/>
      <c r="T29" s="28" t="n"/>
      <c r="U29" s="28" t="n"/>
      <c r="V29" s="28" t="n"/>
      <c r="W29" s="28" t="n"/>
      <c r="X29" s="28" t="n"/>
      <c r="Y29" s="28" t="n"/>
      <c r="Z29" s="28" t="n"/>
      <c r="AA29" s="28" t="n"/>
      <c r="AB29" s="28" t="n"/>
      <c r="AC29" s="28" t="n"/>
      <c r="AD29" s="28" t="n"/>
      <c r="AE29" s="28" t="n"/>
      <c r="AF29" s="28" t="n"/>
      <c r="AG29" s="29">
        <f>IFERROR(IF($A29="","",SUM(I29,K29,M29,O29,Q29,S29,U29,W29,Y29,AA29,AC29,AE29)),"")</f>
        <v/>
      </c>
      <c r="AH29" s="29">
        <f>IFERROR(IF($A29="","",SUM(J29,L29,N29,P29,R29,T29,V29,X29,Z29,AB29,AD29,AF29)),"")</f>
        <v/>
      </c>
      <c r="AI29" s="29">
        <f>IFERROR(IF($A29="","",IF($D29="Revenue",$AH29-$AG29,$AG29-$AH29)),"")</f>
        <v/>
      </c>
      <c r="AJ29" s="45">
        <f>IFERROR(IF($A29="","",IF($AG29=0,0,$AI29/IF($AG29&lt;0,-$AG29,$AG29))),"")</f>
        <v/>
      </c>
      <c r="AK29" s="31">
        <f>IFERROR(IF($A29="","",IF($AG29=0,"No Budget",IF($AJ29&gt;=0,"Favorable",IF(-$AJ29&lt;='Assumptions'!$B$9,"Review","Action Needed")))),"")</f>
        <v/>
      </c>
      <c r="AL29" s="26" t="n"/>
    </row>
    <row r="30">
      <c r="A30" s="25" t="n"/>
      <c r="B30" s="26" t="n"/>
      <c r="C30" s="26" t="n"/>
      <c r="D30" s="26" t="n"/>
      <c r="E30" s="26" t="n"/>
      <c r="F30" s="44" t="n"/>
      <c r="G30" s="26" t="n"/>
      <c r="H30" s="26" t="n"/>
      <c r="I30" s="28" t="n"/>
      <c r="J30" s="28" t="n"/>
      <c r="K30" s="28" t="n"/>
      <c r="L30" s="28" t="n"/>
      <c r="M30" s="28" t="n"/>
      <c r="N30" s="28" t="n"/>
      <c r="O30" s="28" t="n"/>
      <c r="P30" s="28" t="n"/>
      <c r="Q30" s="28" t="n"/>
      <c r="R30" s="28" t="n"/>
      <c r="S30" s="28" t="n"/>
      <c r="T30" s="28" t="n"/>
      <c r="U30" s="28" t="n"/>
      <c r="V30" s="28" t="n"/>
      <c r="W30" s="28" t="n"/>
      <c r="X30" s="28" t="n"/>
      <c r="Y30" s="28" t="n"/>
      <c r="Z30" s="28" t="n"/>
      <c r="AA30" s="28" t="n"/>
      <c r="AB30" s="28" t="n"/>
      <c r="AC30" s="28" t="n"/>
      <c r="AD30" s="28" t="n"/>
      <c r="AE30" s="28" t="n"/>
      <c r="AF30" s="28" t="n"/>
      <c r="AG30" s="29">
        <f>IFERROR(IF($A30="","",SUM(I30,K30,M30,O30,Q30,S30,U30,W30,Y30,AA30,AC30,AE30)),"")</f>
        <v/>
      </c>
      <c r="AH30" s="29">
        <f>IFERROR(IF($A30="","",SUM(J30,L30,N30,P30,R30,T30,V30,X30,Z30,AB30,AD30,AF30)),"")</f>
        <v/>
      </c>
      <c r="AI30" s="29">
        <f>IFERROR(IF($A30="","",IF($D30="Revenue",$AH30-$AG30,$AG30-$AH30)),"")</f>
        <v/>
      </c>
      <c r="AJ30" s="45">
        <f>IFERROR(IF($A30="","",IF($AG30=0,0,$AI30/IF($AG30&lt;0,-$AG30,$AG30))),"")</f>
        <v/>
      </c>
      <c r="AK30" s="31">
        <f>IFERROR(IF($A30="","",IF($AG30=0,"No Budget",IF($AJ30&gt;=0,"Favorable",IF(-$AJ30&lt;='Assumptions'!$B$9,"Review","Action Needed")))),"")</f>
        <v/>
      </c>
      <c r="AL30" s="26" t="n"/>
    </row>
    <row r="31">
      <c r="A31" s="25" t="n"/>
      <c r="B31" s="26" t="n"/>
      <c r="C31" s="26" t="n"/>
      <c r="D31" s="26" t="n"/>
      <c r="E31" s="26" t="n"/>
      <c r="F31" s="44" t="n"/>
      <c r="G31" s="26" t="n"/>
      <c r="H31" s="26" t="n"/>
      <c r="I31" s="28" t="n"/>
      <c r="J31" s="28" t="n"/>
      <c r="K31" s="28" t="n"/>
      <c r="L31" s="28" t="n"/>
      <c r="M31" s="28" t="n"/>
      <c r="N31" s="28" t="n"/>
      <c r="O31" s="28" t="n"/>
      <c r="P31" s="28" t="n"/>
      <c r="Q31" s="28" t="n"/>
      <c r="R31" s="28" t="n"/>
      <c r="S31" s="28" t="n"/>
      <c r="T31" s="28" t="n"/>
      <c r="U31" s="28" t="n"/>
      <c r="V31" s="28" t="n"/>
      <c r="W31" s="28" t="n"/>
      <c r="X31" s="28" t="n"/>
      <c r="Y31" s="28" t="n"/>
      <c r="Z31" s="28" t="n"/>
      <c r="AA31" s="28" t="n"/>
      <c r="AB31" s="28" t="n"/>
      <c r="AC31" s="28" t="n"/>
      <c r="AD31" s="28" t="n"/>
      <c r="AE31" s="28" t="n"/>
      <c r="AF31" s="28" t="n"/>
      <c r="AG31" s="29">
        <f>IFERROR(IF($A31="","",SUM(I31,K31,M31,O31,Q31,S31,U31,W31,Y31,AA31,AC31,AE31)),"")</f>
        <v/>
      </c>
      <c r="AH31" s="29">
        <f>IFERROR(IF($A31="","",SUM(J31,L31,N31,P31,R31,T31,V31,X31,Z31,AB31,AD31,AF31)),"")</f>
        <v/>
      </c>
      <c r="AI31" s="29">
        <f>IFERROR(IF($A31="","",IF($D31="Revenue",$AH31-$AG31,$AG31-$AH31)),"")</f>
        <v/>
      </c>
      <c r="AJ31" s="45">
        <f>IFERROR(IF($A31="","",IF($AG31=0,0,$AI31/IF($AG31&lt;0,-$AG31,$AG31))),"")</f>
        <v/>
      </c>
      <c r="AK31" s="31">
        <f>IFERROR(IF($A31="","",IF($AG31=0,"No Budget",IF($AJ31&gt;=0,"Favorable",IF(-$AJ31&lt;='Assumptions'!$B$9,"Review","Action Needed")))),"")</f>
        <v/>
      </c>
      <c r="AL31" s="26" t="n"/>
    </row>
    <row r="32">
      <c r="A32" s="25" t="n"/>
      <c r="B32" s="26" t="n"/>
      <c r="C32" s="26" t="n"/>
      <c r="D32" s="26" t="n"/>
      <c r="E32" s="26" t="n"/>
      <c r="F32" s="44" t="n"/>
      <c r="G32" s="26" t="n"/>
      <c r="H32" s="26" t="n"/>
      <c r="I32" s="28" t="n"/>
      <c r="J32" s="28" t="n"/>
      <c r="K32" s="28" t="n"/>
      <c r="L32" s="28" t="n"/>
      <c r="M32" s="28" t="n"/>
      <c r="N32" s="28" t="n"/>
      <c r="O32" s="28" t="n"/>
      <c r="P32" s="28" t="n"/>
      <c r="Q32" s="28" t="n"/>
      <c r="R32" s="28" t="n"/>
      <c r="S32" s="28" t="n"/>
      <c r="T32" s="28" t="n"/>
      <c r="U32" s="28" t="n"/>
      <c r="V32" s="28" t="n"/>
      <c r="W32" s="28" t="n"/>
      <c r="X32" s="28" t="n"/>
      <c r="Y32" s="28" t="n"/>
      <c r="Z32" s="28" t="n"/>
      <c r="AA32" s="28" t="n"/>
      <c r="AB32" s="28" t="n"/>
      <c r="AC32" s="28" t="n"/>
      <c r="AD32" s="28" t="n"/>
      <c r="AE32" s="28" t="n"/>
      <c r="AF32" s="28" t="n"/>
      <c r="AG32" s="29">
        <f>IFERROR(IF($A32="","",SUM(I32,K32,M32,O32,Q32,S32,U32,W32,Y32,AA32,AC32,AE32)),"")</f>
        <v/>
      </c>
      <c r="AH32" s="29">
        <f>IFERROR(IF($A32="","",SUM(J32,L32,N32,P32,R32,T32,V32,X32,Z32,AB32,AD32,AF32)),"")</f>
        <v/>
      </c>
      <c r="AI32" s="29">
        <f>IFERROR(IF($A32="","",IF($D32="Revenue",$AH32-$AG32,$AG32-$AH32)),"")</f>
        <v/>
      </c>
      <c r="AJ32" s="45">
        <f>IFERROR(IF($A32="","",IF($AG32=0,0,$AI32/IF($AG32&lt;0,-$AG32,$AG32))),"")</f>
        <v/>
      </c>
      <c r="AK32" s="31">
        <f>IFERROR(IF($A32="","",IF($AG32=0,"No Budget",IF($AJ32&gt;=0,"Favorable",IF(-$AJ32&lt;='Assumptions'!$B$9,"Review","Action Needed")))),"")</f>
        <v/>
      </c>
      <c r="AL32" s="26" t="n"/>
    </row>
    <row r="33">
      <c r="A33" s="25" t="n"/>
      <c r="B33" s="26" t="n"/>
      <c r="C33" s="26" t="n"/>
      <c r="D33" s="26" t="n"/>
      <c r="E33" s="26" t="n"/>
      <c r="F33" s="44" t="n"/>
      <c r="G33" s="26" t="n"/>
      <c r="H33" s="26" t="n"/>
      <c r="I33" s="28" t="n"/>
      <c r="J33" s="28" t="n"/>
      <c r="K33" s="28" t="n"/>
      <c r="L33" s="28" t="n"/>
      <c r="M33" s="28" t="n"/>
      <c r="N33" s="28" t="n"/>
      <c r="O33" s="28" t="n"/>
      <c r="P33" s="28" t="n"/>
      <c r="Q33" s="28" t="n"/>
      <c r="R33" s="28" t="n"/>
      <c r="S33" s="28" t="n"/>
      <c r="T33" s="28" t="n"/>
      <c r="U33" s="28" t="n"/>
      <c r="V33" s="28" t="n"/>
      <c r="W33" s="28" t="n"/>
      <c r="X33" s="28" t="n"/>
      <c r="Y33" s="28" t="n"/>
      <c r="Z33" s="28" t="n"/>
      <c r="AA33" s="28" t="n"/>
      <c r="AB33" s="28" t="n"/>
      <c r="AC33" s="28" t="n"/>
      <c r="AD33" s="28" t="n"/>
      <c r="AE33" s="28" t="n"/>
      <c r="AF33" s="28" t="n"/>
      <c r="AG33" s="29">
        <f>IFERROR(IF($A33="","",SUM(I33,K33,M33,O33,Q33,S33,U33,W33,Y33,AA33,AC33,AE33)),"")</f>
        <v/>
      </c>
      <c r="AH33" s="29">
        <f>IFERROR(IF($A33="","",SUM(J33,L33,N33,P33,R33,T33,V33,X33,Z33,AB33,AD33,AF33)),"")</f>
        <v/>
      </c>
      <c r="AI33" s="29">
        <f>IFERROR(IF($A33="","",IF($D33="Revenue",$AH33-$AG33,$AG33-$AH33)),"")</f>
        <v/>
      </c>
      <c r="AJ33" s="45">
        <f>IFERROR(IF($A33="","",IF($AG33=0,0,$AI33/IF($AG33&lt;0,-$AG33,$AG33))),"")</f>
        <v/>
      </c>
      <c r="AK33" s="31">
        <f>IFERROR(IF($A33="","",IF($AG33=0,"No Budget",IF($AJ33&gt;=0,"Favorable",IF(-$AJ33&lt;='Assumptions'!$B$9,"Review","Action Needed")))),"")</f>
        <v/>
      </c>
      <c r="AL33" s="26" t="n"/>
    </row>
    <row r="34">
      <c r="A34" s="25" t="n"/>
      <c r="B34" s="26" t="n"/>
      <c r="C34" s="26" t="n"/>
      <c r="D34" s="26" t="n"/>
      <c r="E34" s="26" t="n"/>
      <c r="F34" s="44" t="n"/>
      <c r="G34" s="26" t="n"/>
      <c r="H34" s="26" t="n"/>
      <c r="I34" s="28" t="n"/>
      <c r="J34" s="28" t="n"/>
      <c r="K34" s="28" t="n"/>
      <c r="L34" s="28" t="n"/>
      <c r="M34" s="28" t="n"/>
      <c r="N34" s="28" t="n"/>
      <c r="O34" s="28" t="n"/>
      <c r="P34" s="28" t="n"/>
      <c r="Q34" s="28" t="n"/>
      <c r="R34" s="28" t="n"/>
      <c r="S34" s="28" t="n"/>
      <c r="T34" s="28" t="n"/>
      <c r="U34" s="28" t="n"/>
      <c r="V34" s="28" t="n"/>
      <c r="W34" s="28" t="n"/>
      <c r="X34" s="28" t="n"/>
      <c r="Y34" s="28" t="n"/>
      <c r="Z34" s="28" t="n"/>
      <c r="AA34" s="28" t="n"/>
      <c r="AB34" s="28" t="n"/>
      <c r="AC34" s="28" t="n"/>
      <c r="AD34" s="28" t="n"/>
      <c r="AE34" s="28" t="n"/>
      <c r="AF34" s="28" t="n"/>
      <c r="AG34" s="29">
        <f>IFERROR(IF($A34="","",SUM(I34,K34,M34,O34,Q34,S34,U34,W34,Y34,AA34,AC34,AE34)),"")</f>
        <v/>
      </c>
      <c r="AH34" s="29">
        <f>IFERROR(IF($A34="","",SUM(J34,L34,N34,P34,R34,T34,V34,X34,Z34,AB34,AD34,AF34)),"")</f>
        <v/>
      </c>
      <c r="AI34" s="29">
        <f>IFERROR(IF($A34="","",IF($D34="Revenue",$AH34-$AG34,$AG34-$AH34)),"")</f>
        <v/>
      </c>
      <c r="AJ34" s="45">
        <f>IFERROR(IF($A34="","",IF($AG34=0,0,$AI34/IF($AG34&lt;0,-$AG34,$AG34))),"")</f>
        <v/>
      </c>
      <c r="AK34" s="31">
        <f>IFERROR(IF($A34="","",IF($AG34=0,"No Budget",IF($AJ34&gt;=0,"Favorable",IF(-$AJ34&lt;='Assumptions'!$B$9,"Review","Action Needed")))),"")</f>
        <v/>
      </c>
      <c r="AL34" s="26" t="n"/>
    </row>
    <row r="35">
      <c r="A35" s="25" t="n"/>
      <c r="B35" s="26" t="n"/>
      <c r="C35" s="26" t="n"/>
      <c r="D35" s="26" t="n"/>
      <c r="E35" s="26" t="n"/>
      <c r="F35" s="44" t="n"/>
      <c r="G35" s="26" t="n"/>
      <c r="H35" s="26" t="n"/>
      <c r="I35" s="28" t="n"/>
      <c r="J35" s="28" t="n"/>
      <c r="K35" s="28" t="n"/>
      <c r="L35" s="28" t="n"/>
      <c r="M35" s="28" t="n"/>
      <c r="N35" s="28" t="n"/>
      <c r="O35" s="28" t="n"/>
      <c r="P35" s="28" t="n"/>
      <c r="Q35" s="28" t="n"/>
      <c r="R35" s="28" t="n"/>
      <c r="S35" s="28" t="n"/>
      <c r="T35" s="28" t="n"/>
      <c r="U35" s="28" t="n"/>
      <c r="V35" s="28" t="n"/>
      <c r="W35" s="28" t="n"/>
      <c r="X35" s="28" t="n"/>
      <c r="Y35" s="28" t="n"/>
      <c r="Z35" s="28" t="n"/>
      <c r="AA35" s="28" t="n"/>
      <c r="AB35" s="28" t="n"/>
      <c r="AC35" s="28" t="n"/>
      <c r="AD35" s="28" t="n"/>
      <c r="AE35" s="28" t="n"/>
      <c r="AF35" s="28" t="n"/>
      <c r="AG35" s="29">
        <f>IFERROR(IF($A35="","",SUM(I35,K35,M35,O35,Q35,S35,U35,W35,Y35,AA35,AC35,AE35)),"")</f>
        <v/>
      </c>
      <c r="AH35" s="29">
        <f>IFERROR(IF($A35="","",SUM(J35,L35,N35,P35,R35,T35,V35,X35,Z35,AB35,AD35,AF35)),"")</f>
        <v/>
      </c>
      <c r="AI35" s="29">
        <f>IFERROR(IF($A35="","",IF($D35="Revenue",$AH35-$AG35,$AG35-$AH35)),"")</f>
        <v/>
      </c>
      <c r="AJ35" s="45">
        <f>IFERROR(IF($A35="","",IF($AG35=0,0,$AI35/IF($AG35&lt;0,-$AG35,$AG35))),"")</f>
        <v/>
      </c>
      <c r="AK35" s="31">
        <f>IFERROR(IF($A35="","",IF($AG35=0,"No Budget",IF($AJ35&gt;=0,"Favorable",IF(-$AJ35&lt;='Assumptions'!$B$9,"Review","Action Needed")))),"")</f>
        <v/>
      </c>
      <c r="AL35" s="26" t="n"/>
    </row>
    <row r="36">
      <c r="A36" s="25" t="n"/>
      <c r="B36" s="26" t="n"/>
      <c r="C36" s="26" t="n"/>
      <c r="D36" s="26" t="n"/>
      <c r="E36" s="26" t="n"/>
      <c r="F36" s="44" t="n"/>
      <c r="G36" s="26" t="n"/>
      <c r="H36" s="26" t="n"/>
      <c r="I36" s="28" t="n"/>
      <c r="J36" s="28" t="n"/>
      <c r="K36" s="28" t="n"/>
      <c r="L36" s="28" t="n"/>
      <c r="M36" s="28" t="n"/>
      <c r="N36" s="28" t="n"/>
      <c r="O36" s="28" t="n"/>
      <c r="P36" s="28" t="n"/>
      <c r="Q36" s="28" t="n"/>
      <c r="R36" s="28" t="n"/>
      <c r="S36" s="28" t="n"/>
      <c r="T36" s="28" t="n"/>
      <c r="U36" s="28" t="n"/>
      <c r="V36" s="28" t="n"/>
      <c r="W36" s="28" t="n"/>
      <c r="X36" s="28" t="n"/>
      <c r="Y36" s="28" t="n"/>
      <c r="Z36" s="28" t="n"/>
      <c r="AA36" s="28" t="n"/>
      <c r="AB36" s="28" t="n"/>
      <c r="AC36" s="28" t="n"/>
      <c r="AD36" s="28" t="n"/>
      <c r="AE36" s="28" t="n"/>
      <c r="AF36" s="28" t="n"/>
      <c r="AG36" s="29">
        <f>IFERROR(IF($A36="","",SUM(I36,K36,M36,O36,Q36,S36,U36,W36,Y36,AA36,AC36,AE36)),"")</f>
        <v/>
      </c>
      <c r="AH36" s="29">
        <f>IFERROR(IF($A36="","",SUM(J36,L36,N36,P36,R36,T36,V36,X36,Z36,AB36,AD36,AF36)),"")</f>
        <v/>
      </c>
      <c r="AI36" s="29">
        <f>IFERROR(IF($A36="","",IF($D36="Revenue",$AH36-$AG36,$AG36-$AH36)),"")</f>
        <v/>
      </c>
      <c r="AJ36" s="45">
        <f>IFERROR(IF($A36="","",IF($AG36=0,0,$AI36/IF($AG36&lt;0,-$AG36,$AG36))),"")</f>
        <v/>
      </c>
      <c r="AK36" s="31">
        <f>IFERROR(IF($A36="","",IF($AG36=0,"No Budget",IF($AJ36&gt;=0,"Favorable",IF(-$AJ36&lt;='Assumptions'!$B$9,"Review","Action Needed")))),"")</f>
        <v/>
      </c>
      <c r="AL36" s="26" t="n"/>
    </row>
    <row r="37">
      <c r="A37" s="25" t="n"/>
      <c r="B37" s="26" t="n"/>
      <c r="C37" s="26" t="n"/>
      <c r="D37" s="26" t="n"/>
      <c r="E37" s="26" t="n"/>
      <c r="F37" s="44" t="n"/>
      <c r="G37" s="26" t="n"/>
      <c r="H37" s="26" t="n"/>
      <c r="I37" s="28" t="n"/>
      <c r="J37" s="28" t="n"/>
      <c r="K37" s="28" t="n"/>
      <c r="L37" s="28" t="n"/>
      <c r="M37" s="28" t="n"/>
      <c r="N37" s="28" t="n"/>
      <c r="O37" s="28" t="n"/>
      <c r="P37" s="28" t="n"/>
      <c r="Q37" s="28" t="n"/>
      <c r="R37" s="28" t="n"/>
      <c r="S37" s="28" t="n"/>
      <c r="T37" s="28" t="n"/>
      <c r="U37" s="28" t="n"/>
      <c r="V37" s="28" t="n"/>
      <c r="W37" s="28" t="n"/>
      <c r="X37" s="28" t="n"/>
      <c r="Y37" s="28" t="n"/>
      <c r="Z37" s="28" t="n"/>
      <c r="AA37" s="28" t="n"/>
      <c r="AB37" s="28" t="n"/>
      <c r="AC37" s="28" t="n"/>
      <c r="AD37" s="28" t="n"/>
      <c r="AE37" s="28" t="n"/>
      <c r="AF37" s="28" t="n"/>
      <c r="AG37" s="29">
        <f>IFERROR(IF($A37="","",SUM(I37,K37,M37,O37,Q37,S37,U37,W37,Y37,AA37,AC37,AE37)),"")</f>
        <v/>
      </c>
      <c r="AH37" s="29">
        <f>IFERROR(IF($A37="","",SUM(J37,L37,N37,P37,R37,T37,V37,X37,Z37,AB37,AD37,AF37)),"")</f>
        <v/>
      </c>
      <c r="AI37" s="29">
        <f>IFERROR(IF($A37="","",IF($D37="Revenue",$AH37-$AG37,$AG37-$AH37)),"")</f>
        <v/>
      </c>
      <c r="AJ37" s="45">
        <f>IFERROR(IF($A37="","",IF($AG37=0,0,$AI37/IF($AG37&lt;0,-$AG37,$AG37))),"")</f>
        <v/>
      </c>
      <c r="AK37" s="31">
        <f>IFERROR(IF($A37="","",IF($AG37=0,"No Budget",IF($AJ37&gt;=0,"Favorable",IF(-$AJ37&lt;='Assumptions'!$B$9,"Review","Action Needed")))),"")</f>
        <v/>
      </c>
      <c r="AL37" s="26" t="n"/>
    </row>
    <row r="38">
      <c r="A38" s="25" t="n"/>
      <c r="B38" s="26" t="n"/>
      <c r="C38" s="26" t="n"/>
      <c r="D38" s="26" t="n"/>
      <c r="E38" s="26" t="n"/>
      <c r="F38" s="44" t="n"/>
      <c r="G38" s="26" t="n"/>
      <c r="H38" s="26" t="n"/>
      <c r="I38" s="28" t="n"/>
      <c r="J38" s="28" t="n"/>
      <c r="K38" s="28" t="n"/>
      <c r="L38" s="28" t="n"/>
      <c r="M38" s="28" t="n"/>
      <c r="N38" s="28" t="n"/>
      <c r="O38" s="28" t="n"/>
      <c r="P38" s="28" t="n"/>
      <c r="Q38" s="28" t="n"/>
      <c r="R38" s="28" t="n"/>
      <c r="S38" s="28" t="n"/>
      <c r="T38" s="28" t="n"/>
      <c r="U38" s="28" t="n"/>
      <c r="V38" s="28" t="n"/>
      <c r="W38" s="28" t="n"/>
      <c r="X38" s="28" t="n"/>
      <c r="Y38" s="28" t="n"/>
      <c r="Z38" s="28" t="n"/>
      <c r="AA38" s="28" t="n"/>
      <c r="AB38" s="28" t="n"/>
      <c r="AC38" s="28" t="n"/>
      <c r="AD38" s="28" t="n"/>
      <c r="AE38" s="28" t="n"/>
      <c r="AF38" s="28" t="n"/>
      <c r="AG38" s="29">
        <f>IFERROR(IF($A38="","",SUM(I38,K38,M38,O38,Q38,S38,U38,W38,Y38,AA38,AC38,AE38)),"")</f>
        <v/>
      </c>
      <c r="AH38" s="29">
        <f>IFERROR(IF($A38="","",SUM(J38,L38,N38,P38,R38,T38,V38,X38,Z38,AB38,AD38,AF38)),"")</f>
        <v/>
      </c>
      <c r="AI38" s="29">
        <f>IFERROR(IF($A38="","",IF($D38="Revenue",$AH38-$AG38,$AG38-$AH38)),"")</f>
        <v/>
      </c>
      <c r="AJ38" s="45">
        <f>IFERROR(IF($A38="","",IF($AG38=0,0,$AI38/IF($AG38&lt;0,-$AG38,$AG38))),"")</f>
        <v/>
      </c>
      <c r="AK38" s="31">
        <f>IFERROR(IF($A38="","",IF($AG38=0,"No Budget",IF($AJ38&gt;=0,"Favorable",IF(-$AJ38&lt;='Assumptions'!$B$9,"Review","Action Needed")))),"")</f>
        <v/>
      </c>
      <c r="AL38" s="26" t="n"/>
    </row>
    <row r="39">
      <c r="A39" s="25" t="n"/>
      <c r="B39" s="26" t="n"/>
      <c r="C39" s="26" t="n"/>
      <c r="D39" s="26" t="n"/>
      <c r="E39" s="26" t="n"/>
      <c r="F39" s="44" t="n"/>
      <c r="G39" s="26" t="n"/>
      <c r="H39" s="26" t="n"/>
      <c r="I39" s="28" t="n"/>
      <c r="J39" s="28" t="n"/>
      <c r="K39" s="28" t="n"/>
      <c r="L39" s="28" t="n"/>
      <c r="M39" s="28" t="n"/>
      <c r="N39" s="28" t="n"/>
      <c r="O39" s="28" t="n"/>
      <c r="P39" s="28" t="n"/>
      <c r="Q39" s="28" t="n"/>
      <c r="R39" s="28" t="n"/>
      <c r="S39" s="28" t="n"/>
      <c r="T39" s="28" t="n"/>
      <c r="U39" s="28" t="n"/>
      <c r="V39" s="28" t="n"/>
      <c r="W39" s="28" t="n"/>
      <c r="X39" s="28" t="n"/>
      <c r="Y39" s="28" t="n"/>
      <c r="Z39" s="28" t="n"/>
      <c r="AA39" s="28" t="n"/>
      <c r="AB39" s="28" t="n"/>
      <c r="AC39" s="28" t="n"/>
      <c r="AD39" s="28" t="n"/>
      <c r="AE39" s="28" t="n"/>
      <c r="AF39" s="28" t="n"/>
      <c r="AG39" s="29">
        <f>IFERROR(IF($A39="","",SUM(I39,K39,M39,O39,Q39,S39,U39,W39,Y39,AA39,AC39,AE39)),"")</f>
        <v/>
      </c>
      <c r="AH39" s="29">
        <f>IFERROR(IF($A39="","",SUM(J39,L39,N39,P39,R39,T39,V39,X39,Z39,AB39,AD39,AF39)),"")</f>
        <v/>
      </c>
      <c r="AI39" s="29">
        <f>IFERROR(IF($A39="","",IF($D39="Revenue",$AH39-$AG39,$AG39-$AH39)),"")</f>
        <v/>
      </c>
      <c r="AJ39" s="45">
        <f>IFERROR(IF($A39="","",IF($AG39=0,0,$AI39/IF($AG39&lt;0,-$AG39,$AG39))),"")</f>
        <v/>
      </c>
      <c r="AK39" s="31">
        <f>IFERROR(IF($A39="","",IF($AG39=0,"No Budget",IF($AJ39&gt;=0,"Favorable",IF(-$AJ39&lt;='Assumptions'!$B$9,"Review","Action Needed")))),"")</f>
        <v/>
      </c>
      <c r="AL39" s="26" t="n"/>
    </row>
    <row r="40">
      <c r="A40" s="25" t="n"/>
      <c r="B40" s="26" t="n"/>
      <c r="C40" s="26" t="n"/>
      <c r="D40" s="26" t="n"/>
      <c r="E40" s="26" t="n"/>
      <c r="F40" s="44" t="n"/>
      <c r="G40" s="26" t="n"/>
      <c r="H40" s="26" t="n"/>
      <c r="I40" s="28" t="n"/>
      <c r="J40" s="28" t="n"/>
      <c r="K40" s="28" t="n"/>
      <c r="L40" s="28" t="n"/>
      <c r="M40" s="28" t="n"/>
      <c r="N40" s="28" t="n"/>
      <c r="O40" s="28" t="n"/>
      <c r="P40" s="28" t="n"/>
      <c r="Q40" s="28" t="n"/>
      <c r="R40" s="28" t="n"/>
      <c r="S40" s="28" t="n"/>
      <c r="T40" s="28" t="n"/>
      <c r="U40" s="28" t="n"/>
      <c r="V40" s="28" t="n"/>
      <c r="W40" s="28" t="n"/>
      <c r="X40" s="28" t="n"/>
      <c r="Y40" s="28" t="n"/>
      <c r="Z40" s="28" t="n"/>
      <c r="AA40" s="28" t="n"/>
      <c r="AB40" s="28" t="n"/>
      <c r="AC40" s="28" t="n"/>
      <c r="AD40" s="28" t="n"/>
      <c r="AE40" s="28" t="n"/>
      <c r="AF40" s="28" t="n"/>
      <c r="AG40" s="29">
        <f>IFERROR(IF($A40="","",SUM(I40,K40,M40,O40,Q40,S40,U40,W40,Y40,AA40,AC40,AE40)),"")</f>
        <v/>
      </c>
      <c r="AH40" s="29">
        <f>IFERROR(IF($A40="","",SUM(J40,L40,N40,P40,R40,T40,V40,X40,Z40,AB40,AD40,AF40)),"")</f>
        <v/>
      </c>
      <c r="AI40" s="29">
        <f>IFERROR(IF($A40="","",IF($D40="Revenue",$AH40-$AG40,$AG40-$AH40)),"")</f>
        <v/>
      </c>
      <c r="AJ40" s="45">
        <f>IFERROR(IF($A40="","",IF($AG40=0,0,$AI40/IF($AG40&lt;0,-$AG40,$AG40))),"")</f>
        <v/>
      </c>
      <c r="AK40" s="31">
        <f>IFERROR(IF($A40="","",IF($AG40=0,"No Budget",IF($AJ40&gt;=0,"Favorable",IF(-$AJ40&lt;='Assumptions'!$B$9,"Review","Action Needed")))),"")</f>
        <v/>
      </c>
      <c r="AL40" s="26" t="n"/>
    </row>
    <row r="41">
      <c r="A41" s="25" t="n"/>
      <c r="B41" s="26" t="n"/>
      <c r="C41" s="26" t="n"/>
      <c r="D41" s="26" t="n"/>
      <c r="E41" s="26" t="n"/>
      <c r="F41" s="44" t="n"/>
      <c r="G41" s="26" t="n"/>
      <c r="H41" s="26" t="n"/>
      <c r="I41" s="28" t="n"/>
      <c r="J41" s="28" t="n"/>
      <c r="K41" s="28" t="n"/>
      <c r="L41" s="28" t="n"/>
      <c r="M41" s="28" t="n"/>
      <c r="N41" s="28" t="n"/>
      <c r="O41" s="28" t="n"/>
      <c r="P41" s="28" t="n"/>
      <c r="Q41" s="28" t="n"/>
      <c r="R41" s="28" t="n"/>
      <c r="S41" s="28" t="n"/>
      <c r="T41" s="28" t="n"/>
      <c r="U41" s="28" t="n"/>
      <c r="V41" s="28" t="n"/>
      <c r="W41" s="28" t="n"/>
      <c r="X41" s="28" t="n"/>
      <c r="Y41" s="28" t="n"/>
      <c r="Z41" s="28" t="n"/>
      <c r="AA41" s="28" t="n"/>
      <c r="AB41" s="28" t="n"/>
      <c r="AC41" s="28" t="n"/>
      <c r="AD41" s="28" t="n"/>
      <c r="AE41" s="28" t="n"/>
      <c r="AF41" s="28" t="n"/>
      <c r="AG41" s="29">
        <f>IFERROR(IF($A41="","",SUM(I41,K41,M41,O41,Q41,S41,U41,W41,Y41,AA41,AC41,AE41)),"")</f>
        <v/>
      </c>
      <c r="AH41" s="29">
        <f>IFERROR(IF($A41="","",SUM(J41,L41,N41,P41,R41,T41,V41,X41,Z41,AB41,AD41,AF41)),"")</f>
        <v/>
      </c>
      <c r="AI41" s="29">
        <f>IFERROR(IF($A41="","",IF($D41="Revenue",$AH41-$AG41,$AG41-$AH41)),"")</f>
        <v/>
      </c>
      <c r="AJ41" s="45">
        <f>IFERROR(IF($A41="","",IF($AG41=0,0,$AI41/IF($AG41&lt;0,-$AG41,$AG41))),"")</f>
        <v/>
      </c>
      <c r="AK41" s="31">
        <f>IFERROR(IF($A41="","",IF($AG41=0,"No Budget",IF($AJ41&gt;=0,"Favorable",IF(-$AJ41&lt;='Assumptions'!$B$9,"Review","Action Needed")))),"")</f>
        <v/>
      </c>
      <c r="AL41" s="26" t="n"/>
    </row>
    <row r="42">
      <c r="A42" s="25" t="n"/>
      <c r="B42" s="26" t="n"/>
      <c r="C42" s="26" t="n"/>
      <c r="D42" s="26" t="n"/>
      <c r="E42" s="26" t="n"/>
      <c r="F42" s="44" t="n"/>
      <c r="G42" s="26" t="n"/>
      <c r="H42" s="26" t="n"/>
      <c r="I42" s="28" t="n"/>
      <c r="J42" s="28" t="n"/>
      <c r="K42" s="28" t="n"/>
      <c r="L42" s="28" t="n"/>
      <c r="M42" s="28" t="n"/>
      <c r="N42" s="28" t="n"/>
      <c r="O42" s="28" t="n"/>
      <c r="P42" s="28" t="n"/>
      <c r="Q42" s="28" t="n"/>
      <c r="R42" s="28" t="n"/>
      <c r="S42" s="28" t="n"/>
      <c r="T42" s="28" t="n"/>
      <c r="U42" s="28" t="n"/>
      <c r="V42" s="28" t="n"/>
      <c r="W42" s="28" t="n"/>
      <c r="X42" s="28" t="n"/>
      <c r="Y42" s="28" t="n"/>
      <c r="Z42" s="28" t="n"/>
      <c r="AA42" s="28" t="n"/>
      <c r="AB42" s="28" t="n"/>
      <c r="AC42" s="28" t="n"/>
      <c r="AD42" s="28" t="n"/>
      <c r="AE42" s="28" t="n"/>
      <c r="AF42" s="28" t="n"/>
      <c r="AG42" s="29">
        <f>IFERROR(IF($A42="","",SUM(I42,K42,M42,O42,Q42,S42,U42,W42,Y42,AA42,AC42,AE42)),"")</f>
        <v/>
      </c>
      <c r="AH42" s="29">
        <f>IFERROR(IF($A42="","",SUM(J42,L42,N42,P42,R42,T42,V42,X42,Z42,AB42,AD42,AF42)),"")</f>
        <v/>
      </c>
      <c r="AI42" s="29">
        <f>IFERROR(IF($A42="","",IF($D42="Revenue",$AH42-$AG42,$AG42-$AH42)),"")</f>
        <v/>
      </c>
      <c r="AJ42" s="45">
        <f>IFERROR(IF($A42="","",IF($AG42=0,0,$AI42/IF($AG42&lt;0,-$AG42,$AG42))),"")</f>
        <v/>
      </c>
      <c r="AK42" s="31">
        <f>IFERROR(IF($A42="","",IF($AG42=0,"No Budget",IF($AJ42&gt;=0,"Favorable",IF(-$AJ42&lt;='Assumptions'!$B$9,"Review","Action Needed")))),"")</f>
        <v/>
      </c>
      <c r="AL42" s="26" t="n"/>
    </row>
    <row r="43">
      <c r="A43" s="25" t="n"/>
      <c r="B43" s="26" t="n"/>
      <c r="C43" s="26" t="n"/>
      <c r="D43" s="26" t="n"/>
      <c r="E43" s="26" t="n"/>
      <c r="F43" s="44" t="n"/>
      <c r="G43" s="26" t="n"/>
      <c r="H43" s="26" t="n"/>
      <c r="I43" s="28" t="n"/>
      <c r="J43" s="28" t="n"/>
      <c r="K43" s="28" t="n"/>
      <c r="L43" s="28" t="n"/>
      <c r="M43" s="28" t="n"/>
      <c r="N43" s="28" t="n"/>
      <c r="O43" s="28" t="n"/>
      <c r="P43" s="28" t="n"/>
      <c r="Q43" s="28" t="n"/>
      <c r="R43" s="28" t="n"/>
      <c r="S43" s="28" t="n"/>
      <c r="T43" s="28" t="n"/>
      <c r="U43" s="28" t="n"/>
      <c r="V43" s="28" t="n"/>
      <c r="W43" s="28" t="n"/>
      <c r="X43" s="28" t="n"/>
      <c r="Y43" s="28" t="n"/>
      <c r="Z43" s="28" t="n"/>
      <c r="AA43" s="28" t="n"/>
      <c r="AB43" s="28" t="n"/>
      <c r="AC43" s="28" t="n"/>
      <c r="AD43" s="28" t="n"/>
      <c r="AE43" s="28" t="n"/>
      <c r="AF43" s="28" t="n"/>
      <c r="AG43" s="29">
        <f>IFERROR(IF($A43="","",SUM(I43,K43,M43,O43,Q43,S43,U43,W43,Y43,AA43,AC43,AE43)),"")</f>
        <v/>
      </c>
      <c r="AH43" s="29">
        <f>IFERROR(IF($A43="","",SUM(J43,L43,N43,P43,R43,T43,V43,X43,Z43,AB43,AD43,AF43)),"")</f>
        <v/>
      </c>
      <c r="AI43" s="29">
        <f>IFERROR(IF($A43="","",IF($D43="Revenue",$AH43-$AG43,$AG43-$AH43)),"")</f>
        <v/>
      </c>
      <c r="AJ43" s="45">
        <f>IFERROR(IF($A43="","",IF($AG43=0,0,$AI43/IF($AG43&lt;0,-$AG43,$AG43))),"")</f>
        <v/>
      </c>
      <c r="AK43" s="31">
        <f>IFERROR(IF($A43="","",IF($AG43=0,"No Budget",IF($AJ43&gt;=0,"Favorable",IF(-$AJ43&lt;='Assumptions'!$B$9,"Review","Action Needed")))),"")</f>
        <v/>
      </c>
      <c r="AL43" s="26" t="n"/>
    </row>
    <row r="44">
      <c r="A44" s="25" t="n"/>
      <c r="B44" s="26" t="n"/>
      <c r="C44" s="26" t="n"/>
      <c r="D44" s="26" t="n"/>
      <c r="E44" s="26" t="n"/>
      <c r="F44" s="44" t="n"/>
      <c r="G44" s="26" t="n"/>
      <c r="H44" s="26" t="n"/>
      <c r="I44" s="28" t="n"/>
      <c r="J44" s="28" t="n"/>
      <c r="K44" s="28" t="n"/>
      <c r="L44" s="28" t="n"/>
      <c r="M44" s="28" t="n"/>
      <c r="N44" s="28" t="n"/>
      <c r="O44" s="28" t="n"/>
      <c r="P44" s="28" t="n"/>
      <c r="Q44" s="28" t="n"/>
      <c r="R44" s="28" t="n"/>
      <c r="S44" s="28" t="n"/>
      <c r="T44" s="28" t="n"/>
      <c r="U44" s="28" t="n"/>
      <c r="V44" s="28" t="n"/>
      <c r="W44" s="28" t="n"/>
      <c r="X44" s="28" t="n"/>
      <c r="Y44" s="28" t="n"/>
      <c r="Z44" s="28" t="n"/>
      <c r="AA44" s="28" t="n"/>
      <c r="AB44" s="28" t="n"/>
      <c r="AC44" s="28" t="n"/>
      <c r="AD44" s="28" t="n"/>
      <c r="AE44" s="28" t="n"/>
      <c r="AF44" s="28" t="n"/>
      <c r="AG44" s="29">
        <f>IFERROR(IF($A44="","",SUM(I44,K44,M44,O44,Q44,S44,U44,W44,Y44,AA44,AC44,AE44)),"")</f>
        <v/>
      </c>
      <c r="AH44" s="29">
        <f>IFERROR(IF($A44="","",SUM(J44,L44,N44,P44,R44,T44,V44,X44,Z44,AB44,AD44,AF44)),"")</f>
        <v/>
      </c>
      <c r="AI44" s="29">
        <f>IFERROR(IF($A44="","",IF($D44="Revenue",$AH44-$AG44,$AG44-$AH44)),"")</f>
        <v/>
      </c>
      <c r="AJ44" s="45">
        <f>IFERROR(IF($A44="","",IF($AG44=0,0,$AI44/IF($AG44&lt;0,-$AG44,$AG44))),"")</f>
        <v/>
      </c>
      <c r="AK44" s="31">
        <f>IFERROR(IF($A44="","",IF($AG44=0,"No Budget",IF($AJ44&gt;=0,"Favorable",IF(-$AJ44&lt;='Assumptions'!$B$9,"Review","Action Needed")))),"")</f>
        <v/>
      </c>
      <c r="AL44" s="26" t="n"/>
    </row>
    <row r="45">
      <c r="A45" s="25" t="n"/>
      <c r="B45" s="26" t="n"/>
      <c r="C45" s="26" t="n"/>
      <c r="D45" s="26" t="n"/>
      <c r="E45" s="26" t="n"/>
      <c r="F45" s="44" t="n"/>
      <c r="G45" s="26" t="n"/>
      <c r="H45" s="26" t="n"/>
      <c r="I45" s="28" t="n"/>
      <c r="J45" s="28" t="n"/>
      <c r="K45" s="28" t="n"/>
      <c r="L45" s="28" t="n"/>
      <c r="M45" s="28" t="n"/>
      <c r="N45" s="28" t="n"/>
      <c r="O45" s="28" t="n"/>
      <c r="P45" s="28" t="n"/>
      <c r="Q45" s="28" t="n"/>
      <c r="R45" s="28" t="n"/>
      <c r="S45" s="28" t="n"/>
      <c r="T45" s="28" t="n"/>
      <c r="U45" s="28" t="n"/>
      <c r="V45" s="28" t="n"/>
      <c r="W45" s="28" t="n"/>
      <c r="X45" s="28" t="n"/>
      <c r="Y45" s="28" t="n"/>
      <c r="Z45" s="28" t="n"/>
      <c r="AA45" s="28" t="n"/>
      <c r="AB45" s="28" t="n"/>
      <c r="AC45" s="28" t="n"/>
      <c r="AD45" s="28" t="n"/>
      <c r="AE45" s="28" t="n"/>
      <c r="AF45" s="28" t="n"/>
      <c r="AG45" s="29">
        <f>IFERROR(IF($A45="","",SUM(I45,K45,M45,O45,Q45,S45,U45,W45,Y45,AA45,AC45,AE45)),"")</f>
        <v/>
      </c>
      <c r="AH45" s="29">
        <f>IFERROR(IF($A45="","",SUM(J45,L45,N45,P45,R45,T45,V45,X45,Z45,AB45,AD45,AF45)),"")</f>
        <v/>
      </c>
      <c r="AI45" s="29">
        <f>IFERROR(IF($A45="","",IF($D45="Revenue",$AH45-$AG45,$AG45-$AH45)),"")</f>
        <v/>
      </c>
      <c r="AJ45" s="45">
        <f>IFERROR(IF($A45="","",IF($AG45=0,0,$AI45/IF($AG45&lt;0,-$AG45,$AG45))),"")</f>
        <v/>
      </c>
      <c r="AK45" s="31">
        <f>IFERROR(IF($A45="","",IF($AG45=0,"No Budget",IF($AJ45&gt;=0,"Favorable",IF(-$AJ45&lt;='Assumptions'!$B$9,"Review","Action Needed")))),"")</f>
        <v/>
      </c>
      <c r="AL45" s="26" t="n"/>
    </row>
    <row r="46">
      <c r="A46" s="25" t="n"/>
      <c r="B46" s="26" t="n"/>
      <c r="C46" s="26" t="n"/>
      <c r="D46" s="26" t="n"/>
      <c r="E46" s="26" t="n"/>
      <c r="F46" s="44" t="n"/>
      <c r="G46" s="26" t="n"/>
      <c r="H46" s="26" t="n"/>
      <c r="I46" s="28" t="n"/>
      <c r="J46" s="28" t="n"/>
      <c r="K46" s="28" t="n"/>
      <c r="L46" s="28" t="n"/>
      <c r="M46" s="28" t="n"/>
      <c r="N46" s="28" t="n"/>
      <c r="O46" s="28" t="n"/>
      <c r="P46" s="28" t="n"/>
      <c r="Q46" s="28" t="n"/>
      <c r="R46" s="28" t="n"/>
      <c r="S46" s="28" t="n"/>
      <c r="T46" s="28" t="n"/>
      <c r="U46" s="28" t="n"/>
      <c r="V46" s="28" t="n"/>
      <c r="W46" s="28" t="n"/>
      <c r="X46" s="28" t="n"/>
      <c r="Y46" s="28" t="n"/>
      <c r="Z46" s="28" t="n"/>
      <c r="AA46" s="28" t="n"/>
      <c r="AB46" s="28" t="n"/>
      <c r="AC46" s="28" t="n"/>
      <c r="AD46" s="28" t="n"/>
      <c r="AE46" s="28" t="n"/>
      <c r="AF46" s="28" t="n"/>
      <c r="AG46" s="29">
        <f>IFERROR(IF($A46="","",SUM(I46,K46,M46,O46,Q46,S46,U46,W46,Y46,AA46,AC46,AE46)),"")</f>
        <v/>
      </c>
      <c r="AH46" s="29">
        <f>IFERROR(IF($A46="","",SUM(J46,L46,N46,P46,R46,T46,V46,X46,Z46,AB46,AD46,AF46)),"")</f>
        <v/>
      </c>
      <c r="AI46" s="29">
        <f>IFERROR(IF($A46="","",IF($D46="Revenue",$AH46-$AG46,$AG46-$AH46)),"")</f>
        <v/>
      </c>
      <c r="AJ46" s="45">
        <f>IFERROR(IF($A46="","",IF($AG46=0,0,$AI46/IF($AG46&lt;0,-$AG46,$AG46))),"")</f>
        <v/>
      </c>
      <c r="AK46" s="31">
        <f>IFERROR(IF($A46="","",IF($AG46=0,"No Budget",IF($AJ46&gt;=0,"Favorable",IF(-$AJ46&lt;='Assumptions'!$B$9,"Review","Action Needed")))),"")</f>
        <v/>
      </c>
      <c r="AL46" s="26" t="n"/>
    </row>
    <row r="47">
      <c r="A47" s="25" t="n"/>
      <c r="B47" s="26" t="n"/>
      <c r="C47" s="26" t="n"/>
      <c r="D47" s="26" t="n"/>
      <c r="E47" s="26" t="n"/>
      <c r="F47" s="44" t="n"/>
      <c r="G47" s="26" t="n"/>
      <c r="H47" s="26" t="n"/>
      <c r="I47" s="28" t="n"/>
      <c r="J47" s="28" t="n"/>
      <c r="K47" s="28" t="n"/>
      <c r="L47" s="28" t="n"/>
      <c r="M47" s="28" t="n"/>
      <c r="N47" s="28" t="n"/>
      <c r="O47" s="28" t="n"/>
      <c r="P47" s="28" t="n"/>
      <c r="Q47" s="28" t="n"/>
      <c r="R47" s="28" t="n"/>
      <c r="S47" s="28" t="n"/>
      <c r="T47" s="28" t="n"/>
      <c r="U47" s="28" t="n"/>
      <c r="V47" s="28" t="n"/>
      <c r="W47" s="28" t="n"/>
      <c r="X47" s="28" t="n"/>
      <c r="Y47" s="28" t="n"/>
      <c r="Z47" s="28" t="n"/>
      <c r="AA47" s="28" t="n"/>
      <c r="AB47" s="28" t="n"/>
      <c r="AC47" s="28" t="n"/>
      <c r="AD47" s="28" t="n"/>
      <c r="AE47" s="28" t="n"/>
      <c r="AF47" s="28" t="n"/>
      <c r="AG47" s="29">
        <f>IFERROR(IF($A47="","",SUM(I47,K47,M47,O47,Q47,S47,U47,W47,Y47,AA47,AC47,AE47)),"")</f>
        <v/>
      </c>
      <c r="AH47" s="29">
        <f>IFERROR(IF($A47="","",SUM(J47,L47,N47,P47,R47,T47,V47,X47,Z47,AB47,AD47,AF47)),"")</f>
        <v/>
      </c>
      <c r="AI47" s="29">
        <f>IFERROR(IF($A47="","",IF($D47="Revenue",$AH47-$AG47,$AG47-$AH47)),"")</f>
        <v/>
      </c>
      <c r="AJ47" s="45">
        <f>IFERROR(IF($A47="","",IF($AG47=0,0,$AI47/IF($AG47&lt;0,-$AG47,$AG47))),"")</f>
        <v/>
      </c>
      <c r="AK47" s="31">
        <f>IFERROR(IF($A47="","",IF($AG47=0,"No Budget",IF($AJ47&gt;=0,"Favorable",IF(-$AJ47&lt;='Assumptions'!$B$9,"Review","Action Needed")))),"")</f>
        <v/>
      </c>
      <c r="AL47" s="26" t="n"/>
    </row>
    <row r="48">
      <c r="A48" s="25" t="n"/>
      <c r="B48" s="26" t="n"/>
      <c r="C48" s="26" t="n"/>
      <c r="D48" s="26" t="n"/>
      <c r="E48" s="26" t="n"/>
      <c r="F48" s="44" t="n"/>
      <c r="G48" s="26" t="n"/>
      <c r="H48" s="26" t="n"/>
      <c r="I48" s="28" t="n"/>
      <c r="J48" s="28" t="n"/>
      <c r="K48" s="28" t="n"/>
      <c r="L48" s="28" t="n"/>
      <c r="M48" s="28" t="n"/>
      <c r="N48" s="28" t="n"/>
      <c r="O48" s="28" t="n"/>
      <c r="P48" s="28" t="n"/>
      <c r="Q48" s="28" t="n"/>
      <c r="R48" s="28" t="n"/>
      <c r="S48" s="28" t="n"/>
      <c r="T48" s="28" t="n"/>
      <c r="U48" s="28" t="n"/>
      <c r="V48" s="28" t="n"/>
      <c r="W48" s="28" t="n"/>
      <c r="X48" s="28" t="n"/>
      <c r="Y48" s="28" t="n"/>
      <c r="Z48" s="28" t="n"/>
      <c r="AA48" s="28" t="n"/>
      <c r="AB48" s="28" t="n"/>
      <c r="AC48" s="28" t="n"/>
      <c r="AD48" s="28" t="n"/>
      <c r="AE48" s="28" t="n"/>
      <c r="AF48" s="28" t="n"/>
      <c r="AG48" s="29">
        <f>IFERROR(IF($A48="","",SUM(I48,K48,M48,O48,Q48,S48,U48,W48,Y48,AA48,AC48,AE48)),"")</f>
        <v/>
      </c>
      <c r="AH48" s="29">
        <f>IFERROR(IF($A48="","",SUM(J48,L48,N48,P48,R48,T48,V48,X48,Z48,AB48,AD48,AF48)),"")</f>
        <v/>
      </c>
      <c r="AI48" s="29">
        <f>IFERROR(IF($A48="","",IF($D48="Revenue",$AH48-$AG48,$AG48-$AH48)),"")</f>
        <v/>
      </c>
      <c r="AJ48" s="45">
        <f>IFERROR(IF($A48="","",IF($AG48=0,0,$AI48/IF($AG48&lt;0,-$AG48,$AG48))),"")</f>
        <v/>
      </c>
      <c r="AK48" s="31">
        <f>IFERROR(IF($A48="","",IF($AG48=0,"No Budget",IF($AJ48&gt;=0,"Favorable",IF(-$AJ48&lt;='Assumptions'!$B$9,"Review","Action Needed")))),"")</f>
        <v/>
      </c>
      <c r="AL48" s="26" t="n"/>
    </row>
    <row r="49">
      <c r="A49" s="25" t="n"/>
      <c r="B49" s="26" t="n"/>
      <c r="C49" s="26" t="n"/>
      <c r="D49" s="26" t="n"/>
      <c r="E49" s="26" t="n"/>
      <c r="F49" s="44" t="n"/>
      <c r="G49" s="26" t="n"/>
      <c r="H49" s="26" t="n"/>
      <c r="I49" s="28" t="n"/>
      <c r="J49" s="28" t="n"/>
      <c r="K49" s="28" t="n"/>
      <c r="L49" s="28" t="n"/>
      <c r="M49" s="28" t="n"/>
      <c r="N49" s="28" t="n"/>
      <c r="O49" s="28" t="n"/>
      <c r="P49" s="28" t="n"/>
      <c r="Q49" s="28" t="n"/>
      <c r="R49" s="28" t="n"/>
      <c r="S49" s="28" t="n"/>
      <c r="T49" s="28" t="n"/>
      <c r="U49" s="28" t="n"/>
      <c r="V49" s="28" t="n"/>
      <c r="W49" s="28" t="n"/>
      <c r="X49" s="28" t="n"/>
      <c r="Y49" s="28" t="n"/>
      <c r="Z49" s="28" t="n"/>
      <c r="AA49" s="28" t="n"/>
      <c r="AB49" s="28" t="n"/>
      <c r="AC49" s="28" t="n"/>
      <c r="AD49" s="28" t="n"/>
      <c r="AE49" s="28" t="n"/>
      <c r="AF49" s="28" t="n"/>
      <c r="AG49" s="29">
        <f>IFERROR(IF($A49="","",SUM(I49,K49,M49,O49,Q49,S49,U49,W49,Y49,AA49,AC49,AE49)),"")</f>
        <v/>
      </c>
      <c r="AH49" s="29">
        <f>IFERROR(IF($A49="","",SUM(J49,L49,N49,P49,R49,T49,V49,X49,Z49,AB49,AD49,AF49)),"")</f>
        <v/>
      </c>
      <c r="AI49" s="29">
        <f>IFERROR(IF($A49="","",IF($D49="Revenue",$AH49-$AG49,$AG49-$AH49)),"")</f>
        <v/>
      </c>
      <c r="AJ49" s="45">
        <f>IFERROR(IF($A49="","",IF($AG49=0,0,$AI49/IF($AG49&lt;0,-$AG49,$AG49))),"")</f>
        <v/>
      </c>
      <c r="AK49" s="31">
        <f>IFERROR(IF($A49="","",IF($AG49=0,"No Budget",IF($AJ49&gt;=0,"Favorable",IF(-$AJ49&lt;='Assumptions'!$B$9,"Review","Action Needed")))),"")</f>
        <v/>
      </c>
      <c r="AL49" s="26" t="n"/>
    </row>
    <row r="50">
      <c r="A50" s="25" t="n"/>
      <c r="B50" s="26" t="n"/>
      <c r="C50" s="26" t="n"/>
      <c r="D50" s="26" t="n"/>
      <c r="E50" s="26" t="n"/>
      <c r="F50" s="44" t="n"/>
      <c r="G50" s="26" t="n"/>
      <c r="H50" s="26" t="n"/>
      <c r="I50" s="28" t="n"/>
      <c r="J50" s="28" t="n"/>
      <c r="K50" s="28" t="n"/>
      <c r="L50" s="28" t="n"/>
      <c r="M50" s="28" t="n"/>
      <c r="N50" s="28" t="n"/>
      <c r="O50" s="28" t="n"/>
      <c r="P50" s="28" t="n"/>
      <c r="Q50" s="28" t="n"/>
      <c r="R50" s="28" t="n"/>
      <c r="S50" s="28" t="n"/>
      <c r="T50" s="28" t="n"/>
      <c r="U50" s="28" t="n"/>
      <c r="V50" s="28" t="n"/>
      <c r="W50" s="28" t="n"/>
      <c r="X50" s="28" t="n"/>
      <c r="Y50" s="28" t="n"/>
      <c r="Z50" s="28" t="n"/>
      <c r="AA50" s="28" t="n"/>
      <c r="AB50" s="28" t="n"/>
      <c r="AC50" s="28" t="n"/>
      <c r="AD50" s="28" t="n"/>
      <c r="AE50" s="28" t="n"/>
      <c r="AF50" s="28" t="n"/>
      <c r="AG50" s="29">
        <f>IFERROR(IF($A50="","",SUM(I50,K50,M50,O50,Q50,S50,U50,W50,Y50,AA50,AC50,AE50)),"")</f>
        <v/>
      </c>
      <c r="AH50" s="29">
        <f>IFERROR(IF($A50="","",SUM(J50,L50,N50,P50,R50,T50,V50,X50,Z50,AB50,AD50,AF50)),"")</f>
        <v/>
      </c>
      <c r="AI50" s="29">
        <f>IFERROR(IF($A50="","",IF($D50="Revenue",$AH50-$AG50,$AG50-$AH50)),"")</f>
        <v/>
      </c>
      <c r="AJ50" s="45">
        <f>IFERROR(IF($A50="","",IF($AG50=0,0,$AI50/IF($AG50&lt;0,-$AG50,$AG50))),"")</f>
        <v/>
      </c>
      <c r="AK50" s="31">
        <f>IFERROR(IF($A50="","",IF($AG50=0,"No Budget",IF($AJ50&gt;=0,"Favorable",IF(-$AJ50&lt;='Assumptions'!$B$9,"Review","Action Needed")))),"")</f>
        <v/>
      </c>
      <c r="AL50" s="26" t="n"/>
    </row>
    <row r="51">
      <c r="A51" s="25" t="n"/>
      <c r="B51" s="26" t="n"/>
      <c r="C51" s="26" t="n"/>
      <c r="D51" s="26" t="n"/>
      <c r="E51" s="26" t="n"/>
      <c r="F51" s="44" t="n"/>
      <c r="G51" s="26" t="n"/>
      <c r="H51" s="26" t="n"/>
      <c r="I51" s="28" t="n"/>
      <c r="J51" s="28" t="n"/>
      <c r="K51" s="28" t="n"/>
      <c r="L51" s="28" t="n"/>
      <c r="M51" s="28" t="n"/>
      <c r="N51" s="28" t="n"/>
      <c r="O51" s="28" t="n"/>
      <c r="P51" s="28" t="n"/>
      <c r="Q51" s="28" t="n"/>
      <c r="R51" s="28" t="n"/>
      <c r="S51" s="28" t="n"/>
      <c r="T51" s="28" t="n"/>
      <c r="U51" s="28" t="n"/>
      <c r="V51" s="28" t="n"/>
      <c r="W51" s="28" t="n"/>
      <c r="X51" s="28" t="n"/>
      <c r="Y51" s="28" t="n"/>
      <c r="Z51" s="28" t="n"/>
      <c r="AA51" s="28" t="n"/>
      <c r="AB51" s="28" t="n"/>
      <c r="AC51" s="28" t="n"/>
      <c r="AD51" s="28" t="n"/>
      <c r="AE51" s="28" t="n"/>
      <c r="AF51" s="28" t="n"/>
      <c r="AG51" s="29">
        <f>IFERROR(IF($A51="","",SUM(I51,K51,M51,O51,Q51,S51,U51,W51,Y51,AA51,AC51,AE51)),"")</f>
        <v/>
      </c>
      <c r="AH51" s="29">
        <f>IFERROR(IF($A51="","",SUM(J51,L51,N51,P51,R51,T51,V51,X51,Z51,AB51,AD51,AF51)),"")</f>
        <v/>
      </c>
      <c r="AI51" s="29">
        <f>IFERROR(IF($A51="","",IF($D51="Revenue",$AH51-$AG51,$AG51-$AH51)),"")</f>
        <v/>
      </c>
      <c r="AJ51" s="45">
        <f>IFERROR(IF($A51="","",IF($AG51=0,0,$AI51/IF($AG51&lt;0,-$AG51,$AG51))),"")</f>
        <v/>
      </c>
      <c r="AK51" s="31">
        <f>IFERROR(IF($A51="","",IF($AG51=0,"No Budget",IF($AJ51&gt;=0,"Favorable",IF(-$AJ51&lt;='Assumptions'!$B$9,"Review","Action Needed")))),"")</f>
        <v/>
      </c>
      <c r="AL51" s="26" t="n"/>
    </row>
    <row r="52">
      <c r="A52" s="25" t="n"/>
      <c r="B52" s="26" t="n"/>
      <c r="C52" s="26" t="n"/>
      <c r="D52" s="26" t="n"/>
      <c r="E52" s="26" t="n"/>
      <c r="F52" s="44" t="n"/>
      <c r="G52" s="26" t="n"/>
      <c r="H52" s="26" t="n"/>
      <c r="I52" s="28" t="n"/>
      <c r="J52" s="28" t="n"/>
      <c r="K52" s="28" t="n"/>
      <c r="L52" s="28" t="n"/>
      <c r="M52" s="28" t="n"/>
      <c r="N52" s="28" t="n"/>
      <c r="O52" s="28" t="n"/>
      <c r="P52" s="28" t="n"/>
      <c r="Q52" s="28" t="n"/>
      <c r="R52" s="28" t="n"/>
      <c r="S52" s="28" t="n"/>
      <c r="T52" s="28" t="n"/>
      <c r="U52" s="28" t="n"/>
      <c r="V52" s="28" t="n"/>
      <c r="W52" s="28" t="n"/>
      <c r="X52" s="28" t="n"/>
      <c r="Y52" s="28" t="n"/>
      <c r="Z52" s="28" t="n"/>
      <c r="AA52" s="28" t="n"/>
      <c r="AB52" s="28" t="n"/>
      <c r="AC52" s="28" t="n"/>
      <c r="AD52" s="28" t="n"/>
      <c r="AE52" s="28" t="n"/>
      <c r="AF52" s="28" t="n"/>
      <c r="AG52" s="29">
        <f>IFERROR(IF($A52="","",SUM(I52,K52,M52,O52,Q52,S52,U52,W52,Y52,AA52,AC52,AE52)),"")</f>
        <v/>
      </c>
      <c r="AH52" s="29">
        <f>IFERROR(IF($A52="","",SUM(J52,L52,N52,P52,R52,T52,V52,X52,Z52,AB52,AD52,AF52)),"")</f>
        <v/>
      </c>
      <c r="AI52" s="29">
        <f>IFERROR(IF($A52="","",IF($D52="Revenue",$AH52-$AG52,$AG52-$AH52)),"")</f>
        <v/>
      </c>
      <c r="AJ52" s="45">
        <f>IFERROR(IF($A52="","",IF($AG52=0,0,$AI52/IF($AG52&lt;0,-$AG52,$AG52))),"")</f>
        <v/>
      </c>
      <c r="AK52" s="31">
        <f>IFERROR(IF($A52="","",IF($AG52=0,"No Budget",IF($AJ52&gt;=0,"Favorable",IF(-$AJ52&lt;='Assumptions'!$B$9,"Review","Action Needed")))),"")</f>
        <v/>
      </c>
      <c r="AL52" s="26" t="n"/>
    </row>
    <row r="53">
      <c r="A53" s="25" t="n"/>
      <c r="B53" s="26" t="n"/>
      <c r="C53" s="26" t="n"/>
      <c r="D53" s="26" t="n"/>
      <c r="E53" s="26" t="n"/>
      <c r="F53" s="44" t="n"/>
      <c r="G53" s="26" t="n"/>
      <c r="H53" s="26" t="n"/>
      <c r="I53" s="28" t="n"/>
      <c r="J53" s="28" t="n"/>
      <c r="K53" s="28" t="n"/>
      <c r="L53" s="28" t="n"/>
      <c r="M53" s="28" t="n"/>
      <c r="N53" s="28" t="n"/>
      <c r="O53" s="28" t="n"/>
      <c r="P53" s="28" t="n"/>
      <c r="Q53" s="28" t="n"/>
      <c r="R53" s="28" t="n"/>
      <c r="S53" s="28" t="n"/>
      <c r="T53" s="28" t="n"/>
      <c r="U53" s="28" t="n"/>
      <c r="V53" s="28" t="n"/>
      <c r="W53" s="28" t="n"/>
      <c r="X53" s="28" t="n"/>
      <c r="Y53" s="28" t="n"/>
      <c r="Z53" s="28" t="n"/>
      <c r="AA53" s="28" t="n"/>
      <c r="AB53" s="28" t="n"/>
      <c r="AC53" s="28" t="n"/>
      <c r="AD53" s="28" t="n"/>
      <c r="AE53" s="28" t="n"/>
      <c r="AF53" s="28" t="n"/>
      <c r="AG53" s="29">
        <f>IFERROR(IF($A53="","",SUM(I53,K53,M53,O53,Q53,S53,U53,W53,Y53,AA53,AC53,AE53)),"")</f>
        <v/>
      </c>
      <c r="AH53" s="29">
        <f>IFERROR(IF($A53="","",SUM(J53,L53,N53,P53,R53,T53,V53,X53,Z53,AB53,AD53,AF53)),"")</f>
        <v/>
      </c>
      <c r="AI53" s="29">
        <f>IFERROR(IF($A53="","",IF($D53="Revenue",$AH53-$AG53,$AG53-$AH53)),"")</f>
        <v/>
      </c>
      <c r="AJ53" s="45">
        <f>IFERROR(IF($A53="","",IF($AG53=0,0,$AI53/IF($AG53&lt;0,-$AG53,$AG53))),"")</f>
        <v/>
      </c>
      <c r="AK53" s="31">
        <f>IFERROR(IF($A53="","",IF($AG53=0,"No Budget",IF($AJ53&gt;=0,"Favorable",IF(-$AJ53&lt;='Assumptions'!$B$9,"Review","Action Needed")))),"")</f>
        <v/>
      </c>
      <c r="AL53" s="26" t="n"/>
    </row>
    <row r="54">
      <c r="A54" s="25" t="n"/>
      <c r="B54" s="26" t="n"/>
      <c r="C54" s="26" t="n"/>
      <c r="D54" s="26" t="n"/>
      <c r="E54" s="26" t="n"/>
      <c r="F54" s="44" t="n"/>
      <c r="G54" s="26" t="n"/>
      <c r="H54" s="26" t="n"/>
      <c r="I54" s="28" t="n"/>
      <c r="J54" s="28" t="n"/>
      <c r="K54" s="28" t="n"/>
      <c r="L54" s="28" t="n"/>
      <c r="M54" s="28" t="n"/>
      <c r="N54" s="28" t="n"/>
      <c r="O54" s="28" t="n"/>
      <c r="P54" s="28" t="n"/>
      <c r="Q54" s="28" t="n"/>
      <c r="R54" s="28" t="n"/>
      <c r="S54" s="28" t="n"/>
      <c r="T54" s="28" t="n"/>
      <c r="U54" s="28" t="n"/>
      <c r="V54" s="28" t="n"/>
      <c r="W54" s="28" t="n"/>
      <c r="X54" s="28" t="n"/>
      <c r="Y54" s="28" t="n"/>
      <c r="Z54" s="28" t="n"/>
      <c r="AA54" s="28" t="n"/>
      <c r="AB54" s="28" t="n"/>
      <c r="AC54" s="28" t="n"/>
      <c r="AD54" s="28" t="n"/>
      <c r="AE54" s="28" t="n"/>
      <c r="AF54" s="28" t="n"/>
      <c r="AG54" s="29">
        <f>IFERROR(IF($A54="","",SUM(I54,K54,M54,O54,Q54,S54,U54,W54,Y54,AA54,AC54,AE54)),"")</f>
        <v/>
      </c>
      <c r="AH54" s="29">
        <f>IFERROR(IF($A54="","",SUM(J54,L54,N54,P54,R54,T54,V54,X54,Z54,AB54,AD54,AF54)),"")</f>
        <v/>
      </c>
      <c r="AI54" s="29">
        <f>IFERROR(IF($A54="","",IF($D54="Revenue",$AH54-$AG54,$AG54-$AH54)),"")</f>
        <v/>
      </c>
      <c r="AJ54" s="45">
        <f>IFERROR(IF($A54="","",IF($AG54=0,0,$AI54/IF($AG54&lt;0,-$AG54,$AG54))),"")</f>
        <v/>
      </c>
      <c r="AK54" s="31">
        <f>IFERROR(IF($A54="","",IF($AG54=0,"No Budget",IF($AJ54&gt;=0,"Favorable",IF(-$AJ54&lt;='Assumptions'!$B$9,"Review","Action Needed")))),"")</f>
        <v/>
      </c>
      <c r="AL54" s="26" t="n"/>
    </row>
    <row r="55">
      <c r="A55" s="25" t="n"/>
      <c r="B55" s="26" t="n"/>
      <c r="C55" s="26" t="n"/>
      <c r="D55" s="26" t="n"/>
      <c r="E55" s="26" t="n"/>
      <c r="F55" s="44" t="n"/>
      <c r="G55" s="26" t="n"/>
      <c r="H55" s="26" t="n"/>
      <c r="I55" s="28" t="n"/>
      <c r="J55" s="28" t="n"/>
      <c r="K55" s="28" t="n"/>
      <c r="L55" s="28" t="n"/>
      <c r="M55" s="28" t="n"/>
      <c r="N55" s="28" t="n"/>
      <c r="O55" s="28" t="n"/>
      <c r="P55" s="28" t="n"/>
      <c r="Q55" s="28" t="n"/>
      <c r="R55" s="28" t="n"/>
      <c r="S55" s="28" t="n"/>
      <c r="T55" s="28" t="n"/>
      <c r="U55" s="28" t="n"/>
      <c r="V55" s="28" t="n"/>
      <c r="W55" s="28" t="n"/>
      <c r="X55" s="28" t="n"/>
      <c r="Y55" s="28" t="n"/>
      <c r="Z55" s="28" t="n"/>
      <c r="AA55" s="28" t="n"/>
      <c r="AB55" s="28" t="n"/>
      <c r="AC55" s="28" t="n"/>
      <c r="AD55" s="28" t="n"/>
      <c r="AE55" s="28" t="n"/>
      <c r="AF55" s="28" t="n"/>
      <c r="AG55" s="29">
        <f>IFERROR(IF($A55="","",SUM(I55,K55,M55,O55,Q55,S55,U55,W55,Y55,AA55,AC55,AE55)),"")</f>
        <v/>
      </c>
      <c r="AH55" s="29">
        <f>IFERROR(IF($A55="","",SUM(J55,L55,N55,P55,R55,T55,V55,X55,Z55,AB55,AD55,AF55)),"")</f>
        <v/>
      </c>
      <c r="AI55" s="29">
        <f>IFERROR(IF($A55="","",IF($D55="Revenue",$AH55-$AG55,$AG55-$AH55)),"")</f>
        <v/>
      </c>
      <c r="AJ55" s="45">
        <f>IFERROR(IF($A55="","",IF($AG55=0,0,$AI55/IF($AG55&lt;0,-$AG55,$AG55))),"")</f>
        <v/>
      </c>
      <c r="AK55" s="31">
        <f>IFERROR(IF($A55="","",IF($AG55=0,"No Budget",IF($AJ55&gt;=0,"Favorable",IF(-$AJ55&lt;='Assumptions'!$B$9,"Review","Action Needed")))),"")</f>
        <v/>
      </c>
      <c r="AL55" s="26" t="n"/>
    </row>
    <row r="56">
      <c r="A56" s="25" t="n"/>
      <c r="B56" s="26" t="n"/>
      <c r="C56" s="26" t="n"/>
      <c r="D56" s="26" t="n"/>
      <c r="E56" s="26" t="n"/>
      <c r="F56" s="44" t="n"/>
      <c r="G56" s="26" t="n"/>
      <c r="H56" s="26" t="n"/>
      <c r="I56" s="28" t="n"/>
      <c r="J56" s="28" t="n"/>
      <c r="K56" s="28" t="n"/>
      <c r="L56" s="28" t="n"/>
      <c r="M56" s="28" t="n"/>
      <c r="N56" s="28" t="n"/>
      <c r="O56" s="28" t="n"/>
      <c r="P56" s="28" t="n"/>
      <c r="Q56" s="28" t="n"/>
      <c r="R56" s="28" t="n"/>
      <c r="S56" s="28" t="n"/>
      <c r="T56" s="28" t="n"/>
      <c r="U56" s="28" t="n"/>
      <c r="V56" s="28" t="n"/>
      <c r="W56" s="28" t="n"/>
      <c r="X56" s="28" t="n"/>
      <c r="Y56" s="28" t="n"/>
      <c r="Z56" s="28" t="n"/>
      <c r="AA56" s="28" t="n"/>
      <c r="AB56" s="28" t="n"/>
      <c r="AC56" s="28" t="n"/>
      <c r="AD56" s="28" t="n"/>
      <c r="AE56" s="28" t="n"/>
      <c r="AF56" s="28" t="n"/>
      <c r="AG56" s="29">
        <f>IFERROR(IF($A56="","",SUM(I56,K56,M56,O56,Q56,S56,U56,W56,Y56,AA56,AC56,AE56)),"")</f>
        <v/>
      </c>
      <c r="AH56" s="29">
        <f>IFERROR(IF($A56="","",SUM(J56,L56,N56,P56,R56,T56,V56,X56,Z56,AB56,AD56,AF56)),"")</f>
        <v/>
      </c>
      <c r="AI56" s="29">
        <f>IFERROR(IF($A56="","",IF($D56="Revenue",$AH56-$AG56,$AG56-$AH56)),"")</f>
        <v/>
      </c>
      <c r="AJ56" s="45">
        <f>IFERROR(IF($A56="","",IF($AG56=0,0,$AI56/IF($AG56&lt;0,-$AG56,$AG56))),"")</f>
        <v/>
      </c>
      <c r="AK56" s="31">
        <f>IFERROR(IF($A56="","",IF($AG56=0,"No Budget",IF($AJ56&gt;=0,"Favorable",IF(-$AJ56&lt;='Assumptions'!$B$9,"Review","Action Needed")))),"")</f>
        <v/>
      </c>
      <c r="AL56" s="26" t="n"/>
    </row>
    <row r="57">
      <c r="A57" s="25" t="n"/>
      <c r="B57" s="26" t="n"/>
      <c r="C57" s="26" t="n"/>
      <c r="D57" s="26" t="n"/>
      <c r="E57" s="26" t="n"/>
      <c r="F57" s="44" t="n"/>
      <c r="G57" s="26" t="n"/>
      <c r="H57" s="26" t="n"/>
      <c r="I57" s="28" t="n"/>
      <c r="J57" s="28" t="n"/>
      <c r="K57" s="28" t="n"/>
      <c r="L57" s="28" t="n"/>
      <c r="M57" s="28" t="n"/>
      <c r="N57" s="28" t="n"/>
      <c r="O57" s="28" t="n"/>
      <c r="P57" s="28" t="n"/>
      <c r="Q57" s="28" t="n"/>
      <c r="R57" s="28" t="n"/>
      <c r="S57" s="28" t="n"/>
      <c r="T57" s="28" t="n"/>
      <c r="U57" s="28" t="n"/>
      <c r="V57" s="28" t="n"/>
      <c r="W57" s="28" t="n"/>
      <c r="X57" s="28" t="n"/>
      <c r="Y57" s="28" t="n"/>
      <c r="Z57" s="28" t="n"/>
      <c r="AA57" s="28" t="n"/>
      <c r="AB57" s="28" t="n"/>
      <c r="AC57" s="28" t="n"/>
      <c r="AD57" s="28" t="n"/>
      <c r="AE57" s="28" t="n"/>
      <c r="AF57" s="28" t="n"/>
      <c r="AG57" s="29">
        <f>IFERROR(IF($A57="","",SUM(I57,K57,M57,O57,Q57,S57,U57,W57,Y57,AA57,AC57,AE57)),"")</f>
        <v/>
      </c>
      <c r="AH57" s="29">
        <f>IFERROR(IF($A57="","",SUM(J57,L57,N57,P57,R57,T57,V57,X57,Z57,AB57,AD57,AF57)),"")</f>
        <v/>
      </c>
      <c r="AI57" s="29">
        <f>IFERROR(IF($A57="","",IF($D57="Revenue",$AH57-$AG57,$AG57-$AH57)),"")</f>
        <v/>
      </c>
      <c r="AJ57" s="45">
        <f>IFERROR(IF($A57="","",IF($AG57=0,0,$AI57/IF($AG57&lt;0,-$AG57,$AG57))),"")</f>
        <v/>
      </c>
      <c r="AK57" s="31">
        <f>IFERROR(IF($A57="","",IF($AG57=0,"No Budget",IF($AJ57&gt;=0,"Favorable",IF(-$AJ57&lt;='Assumptions'!$B$9,"Review","Action Needed")))),"")</f>
        <v/>
      </c>
      <c r="AL57" s="26" t="n"/>
    </row>
    <row r="58">
      <c r="A58" s="25" t="n"/>
      <c r="B58" s="26" t="n"/>
      <c r="C58" s="26" t="n"/>
      <c r="D58" s="26" t="n"/>
      <c r="E58" s="26" t="n"/>
      <c r="F58" s="44" t="n"/>
      <c r="G58" s="26" t="n"/>
      <c r="H58" s="26" t="n"/>
      <c r="I58" s="28" t="n"/>
      <c r="J58" s="28" t="n"/>
      <c r="K58" s="28" t="n"/>
      <c r="L58" s="28" t="n"/>
      <c r="M58" s="28" t="n"/>
      <c r="N58" s="28" t="n"/>
      <c r="O58" s="28" t="n"/>
      <c r="P58" s="28" t="n"/>
      <c r="Q58" s="28" t="n"/>
      <c r="R58" s="28" t="n"/>
      <c r="S58" s="28" t="n"/>
      <c r="T58" s="28" t="n"/>
      <c r="U58" s="28" t="n"/>
      <c r="V58" s="28" t="n"/>
      <c r="W58" s="28" t="n"/>
      <c r="X58" s="28" t="n"/>
      <c r="Y58" s="28" t="n"/>
      <c r="Z58" s="28" t="n"/>
      <c r="AA58" s="28" t="n"/>
      <c r="AB58" s="28" t="n"/>
      <c r="AC58" s="28" t="n"/>
      <c r="AD58" s="28" t="n"/>
      <c r="AE58" s="28" t="n"/>
      <c r="AF58" s="28" t="n"/>
      <c r="AG58" s="29">
        <f>IFERROR(IF($A58="","",SUM(I58,K58,M58,O58,Q58,S58,U58,W58,Y58,AA58,AC58,AE58)),"")</f>
        <v/>
      </c>
      <c r="AH58" s="29">
        <f>IFERROR(IF($A58="","",SUM(J58,L58,N58,P58,R58,T58,V58,X58,Z58,AB58,AD58,AF58)),"")</f>
        <v/>
      </c>
      <c r="AI58" s="29">
        <f>IFERROR(IF($A58="","",IF($D58="Revenue",$AH58-$AG58,$AG58-$AH58)),"")</f>
        <v/>
      </c>
      <c r="AJ58" s="45">
        <f>IFERROR(IF($A58="","",IF($AG58=0,0,$AI58/IF($AG58&lt;0,-$AG58,$AG58))),"")</f>
        <v/>
      </c>
      <c r="AK58" s="31">
        <f>IFERROR(IF($A58="","",IF($AG58=0,"No Budget",IF($AJ58&gt;=0,"Favorable",IF(-$AJ58&lt;='Assumptions'!$B$9,"Review","Action Needed")))),"")</f>
        <v/>
      </c>
      <c r="AL58" s="26" t="n"/>
    </row>
    <row r="59">
      <c r="A59" s="25" t="n"/>
      <c r="B59" s="26" t="n"/>
      <c r="C59" s="26" t="n"/>
      <c r="D59" s="26" t="n"/>
      <c r="E59" s="26" t="n"/>
      <c r="F59" s="44" t="n"/>
      <c r="G59" s="26" t="n"/>
      <c r="H59" s="26" t="n"/>
      <c r="I59" s="28" t="n"/>
      <c r="J59" s="28" t="n"/>
      <c r="K59" s="28" t="n"/>
      <c r="L59" s="28" t="n"/>
      <c r="M59" s="28" t="n"/>
      <c r="N59" s="28" t="n"/>
      <c r="O59" s="28" t="n"/>
      <c r="P59" s="28" t="n"/>
      <c r="Q59" s="28" t="n"/>
      <c r="R59" s="28" t="n"/>
      <c r="S59" s="28" t="n"/>
      <c r="T59" s="28" t="n"/>
      <c r="U59" s="28" t="n"/>
      <c r="V59" s="28" t="n"/>
      <c r="W59" s="28" t="n"/>
      <c r="X59" s="28" t="n"/>
      <c r="Y59" s="28" t="n"/>
      <c r="Z59" s="28" t="n"/>
      <c r="AA59" s="28" t="n"/>
      <c r="AB59" s="28" t="n"/>
      <c r="AC59" s="28" t="n"/>
      <c r="AD59" s="28" t="n"/>
      <c r="AE59" s="28" t="n"/>
      <c r="AF59" s="28" t="n"/>
      <c r="AG59" s="29">
        <f>IFERROR(IF($A59="","",SUM(I59,K59,M59,O59,Q59,S59,U59,W59,Y59,AA59,AC59,AE59)),"")</f>
        <v/>
      </c>
      <c r="AH59" s="29">
        <f>IFERROR(IF($A59="","",SUM(J59,L59,N59,P59,R59,T59,V59,X59,Z59,AB59,AD59,AF59)),"")</f>
        <v/>
      </c>
      <c r="AI59" s="29">
        <f>IFERROR(IF($A59="","",IF($D59="Revenue",$AH59-$AG59,$AG59-$AH59)),"")</f>
        <v/>
      </c>
      <c r="AJ59" s="45">
        <f>IFERROR(IF($A59="","",IF($AG59=0,0,$AI59/IF($AG59&lt;0,-$AG59,$AG59))),"")</f>
        <v/>
      </c>
      <c r="AK59" s="31">
        <f>IFERROR(IF($A59="","",IF($AG59=0,"No Budget",IF($AJ59&gt;=0,"Favorable",IF(-$AJ59&lt;='Assumptions'!$B$9,"Review","Action Needed")))),"")</f>
        <v/>
      </c>
      <c r="AL59" s="26" t="n"/>
    </row>
    <row r="60">
      <c r="A60" s="25" t="n"/>
      <c r="B60" s="26" t="n"/>
      <c r="C60" s="26" t="n"/>
      <c r="D60" s="26" t="n"/>
      <c r="E60" s="26" t="n"/>
      <c r="F60" s="44" t="n"/>
      <c r="G60" s="26" t="n"/>
      <c r="H60" s="26" t="n"/>
      <c r="I60" s="28" t="n"/>
      <c r="J60" s="28" t="n"/>
      <c r="K60" s="28" t="n"/>
      <c r="L60" s="28" t="n"/>
      <c r="M60" s="28" t="n"/>
      <c r="N60" s="28" t="n"/>
      <c r="O60" s="28" t="n"/>
      <c r="P60" s="28" t="n"/>
      <c r="Q60" s="28" t="n"/>
      <c r="R60" s="28" t="n"/>
      <c r="S60" s="28" t="n"/>
      <c r="T60" s="28" t="n"/>
      <c r="U60" s="28" t="n"/>
      <c r="V60" s="28" t="n"/>
      <c r="W60" s="28" t="n"/>
      <c r="X60" s="28" t="n"/>
      <c r="Y60" s="28" t="n"/>
      <c r="Z60" s="28" t="n"/>
      <c r="AA60" s="28" t="n"/>
      <c r="AB60" s="28" t="n"/>
      <c r="AC60" s="28" t="n"/>
      <c r="AD60" s="28" t="n"/>
      <c r="AE60" s="28" t="n"/>
      <c r="AF60" s="28" t="n"/>
      <c r="AG60" s="29">
        <f>IFERROR(IF($A60="","",SUM(I60,K60,M60,O60,Q60,S60,U60,W60,Y60,AA60,AC60,AE60)),"")</f>
        <v/>
      </c>
      <c r="AH60" s="29">
        <f>IFERROR(IF($A60="","",SUM(J60,L60,N60,P60,R60,T60,V60,X60,Z60,AB60,AD60,AF60)),"")</f>
        <v/>
      </c>
      <c r="AI60" s="29">
        <f>IFERROR(IF($A60="","",IF($D60="Revenue",$AH60-$AG60,$AG60-$AH60)),"")</f>
        <v/>
      </c>
      <c r="AJ60" s="45">
        <f>IFERROR(IF($A60="","",IF($AG60=0,0,$AI60/IF($AG60&lt;0,-$AG60,$AG60))),"")</f>
        <v/>
      </c>
      <c r="AK60" s="31">
        <f>IFERROR(IF($A60="","",IF($AG60=0,"No Budget",IF($AJ60&gt;=0,"Favorable",IF(-$AJ60&lt;='Assumptions'!$B$9,"Review","Action Needed")))),"")</f>
        <v/>
      </c>
      <c r="AL60" s="26" t="n"/>
    </row>
    <row r="61">
      <c r="A61" s="25" t="n"/>
      <c r="B61" s="26" t="n"/>
      <c r="C61" s="26" t="n"/>
      <c r="D61" s="26" t="n"/>
      <c r="E61" s="26" t="n"/>
      <c r="F61" s="44" t="n"/>
      <c r="G61" s="26" t="n"/>
      <c r="H61" s="26" t="n"/>
      <c r="I61" s="28" t="n"/>
      <c r="J61" s="28" t="n"/>
      <c r="K61" s="28" t="n"/>
      <c r="L61" s="28" t="n"/>
      <c r="M61" s="28" t="n"/>
      <c r="N61" s="28" t="n"/>
      <c r="O61" s="28" t="n"/>
      <c r="P61" s="28" t="n"/>
      <c r="Q61" s="28" t="n"/>
      <c r="R61" s="28" t="n"/>
      <c r="S61" s="28" t="n"/>
      <c r="T61" s="28" t="n"/>
      <c r="U61" s="28" t="n"/>
      <c r="V61" s="28" t="n"/>
      <c r="W61" s="28" t="n"/>
      <c r="X61" s="28" t="n"/>
      <c r="Y61" s="28" t="n"/>
      <c r="Z61" s="28" t="n"/>
      <c r="AA61" s="28" t="n"/>
      <c r="AB61" s="28" t="n"/>
      <c r="AC61" s="28" t="n"/>
      <c r="AD61" s="28" t="n"/>
      <c r="AE61" s="28" t="n"/>
      <c r="AF61" s="28" t="n"/>
      <c r="AG61" s="29">
        <f>IFERROR(IF($A61="","",SUM(I61,K61,M61,O61,Q61,S61,U61,W61,Y61,AA61,AC61,AE61)),"")</f>
        <v/>
      </c>
      <c r="AH61" s="29">
        <f>IFERROR(IF($A61="","",SUM(J61,L61,N61,P61,R61,T61,V61,X61,Z61,AB61,AD61,AF61)),"")</f>
        <v/>
      </c>
      <c r="AI61" s="29">
        <f>IFERROR(IF($A61="","",IF($D61="Revenue",$AH61-$AG61,$AG61-$AH61)),"")</f>
        <v/>
      </c>
      <c r="AJ61" s="45">
        <f>IFERROR(IF($A61="","",IF($AG61=0,0,$AI61/IF($AG61&lt;0,-$AG61,$AG61))),"")</f>
        <v/>
      </c>
      <c r="AK61" s="31">
        <f>IFERROR(IF($A61="","",IF($AG61=0,"No Budget",IF($AJ61&gt;=0,"Favorable",IF(-$AJ61&lt;='Assumptions'!$B$9,"Review","Action Needed")))),"")</f>
        <v/>
      </c>
      <c r="AL61" s="26" t="n"/>
    </row>
    <row r="62">
      <c r="A62" s="25" t="n"/>
      <c r="B62" s="26" t="n"/>
      <c r="C62" s="26" t="n"/>
      <c r="D62" s="26" t="n"/>
      <c r="E62" s="26" t="n"/>
      <c r="F62" s="44" t="n"/>
      <c r="G62" s="26" t="n"/>
      <c r="H62" s="26" t="n"/>
      <c r="I62" s="28" t="n"/>
      <c r="J62" s="28" t="n"/>
      <c r="K62" s="28" t="n"/>
      <c r="L62" s="28" t="n"/>
      <c r="M62" s="28" t="n"/>
      <c r="N62" s="28" t="n"/>
      <c r="O62" s="28" t="n"/>
      <c r="P62" s="28" t="n"/>
      <c r="Q62" s="28" t="n"/>
      <c r="R62" s="28" t="n"/>
      <c r="S62" s="28" t="n"/>
      <c r="T62" s="28" t="n"/>
      <c r="U62" s="28" t="n"/>
      <c r="V62" s="28" t="n"/>
      <c r="W62" s="28" t="n"/>
      <c r="X62" s="28" t="n"/>
      <c r="Y62" s="28" t="n"/>
      <c r="Z62" s="28" t="n"/>
      <c r="AA62" s="28" t="n"/>
      <c r="AB62" s="28" t="n"/>
      <c r="AC62" s="28" t="n"/>
      <c r="AD62" s="28" t="n"/>
      <c r="AE62" s="28" t="n"/>
      <c r="AF62" s="28" t="n"/>
      <c r="AG62" s="29">
        <f>IFERROR(IF($A62="","",SUM(I62,K62,M62,O62,Q62,S62,U62,W62,Y62,AA62,AC62,AE62)),"")</f>
        <v/>
      </c>
      <c r="AH62" s="29">
        <f>IFERROR(IF($A62="","",SUM(J62,L62,N62,P62,R62,T62,V62,X62,Z62,AB62,AD62,AF62)),"")</f>
        <v/>
      </c>
      <c r="AI62" s="29">
        <f>IFERROR(IF($A62="","",IF($D62="Revenue",$AH62-$AG62,$AG62-$AH62)),"")</f>
        <v/>
      </c>
      <c r="AJ62" s="45">
        <f>IFERROR(IF($A62="","",IF($AG62=0,0,$AI62/IF($AG62&lt;0,-$AG62,$AG62))),"")</f>
        <v/>
      </c>
      <c r="AK62" s="31">
        <f>IFERROR(IF($A62="","",IF($AG62=0,"No Budget",IF($AJ62&gt;=0,"Favorable",IF(-$AJ62&lt;='Assumptions'!$B$9,"Review","Action Needed")))),"")</f>
        <v/>
      </c>
      <c r="AL62" s="26" t="n"/>
    </row>
    <row r="63">
      <c r="A63" s="25" t="n"/>
      <c r="B63" s="26" t="n"/>
      <c r="C63" s="26" t="n"/>
      <c r="D63" s="26" t="n"/>
      <c r="E63" s="26" t="n"/>
      <c r="F63" s="44" t="n"/>
      <c r="G63" s="26" t="n"/>
      <c r="H63" s="26" t="n"/>
      <c r="I63" s="28" t="n"/>
      <c r="J63" s="28" t="n"/>
      <c r="K63" s="28" t="n"/>
      <c r="L63" s="28" t="n"/>
      <c r="M63" s="28" t="n"/>
      <c r="N63" s="28" t="n"/>
      <c r="O63" s="28" t="n"/>
      <c r="P63" s="28" t="n"/>
      <c r="Q63" s="28" t="n"/>
      <c r="R63" s="28" t="n"/>
      <c r="S63" s="28" t="n"/>
      <c r="T63" s="28" t="n"/>
      <c r="U63" s="28" t="n"/>
      <c r="V63" s="28" t="n"/>
      <c r="W63" s="28" t="n"/>
      <c r="X63" s="28" t="n"/>
      <c r="Y63" s="28" t="n"/>
      <c r="Z63" s="28" t="n"/>
      <c r="AA63" s="28" t="n"/>
      <c r="AB63" s="28" t="n"/>
      <c r="AC63" s="28" t="n"/>
      <c r="AD63" s="28" t="n"/>
      <c r="AE63" s="28" t="n"/>
      <c r="AF63" s="28" t="n"/>
      <c r="AG63" s="29">
        <f>IFERROR(IF($A63="","",SUM(I63,K63,M63,O63,Q63,S63,U63,W63,Y63,AA63,AC63,AE63)),"")</f>
        <v/>
      </c>
      <c r="AH63" s="29">
        <f>IFERROR(IF($A63="","",SUM(J63,L63,N63,P63,R63,T63,V63,X63,Z63,AB63,AD63,AF63)),"")</f>
        <v/>
      </c>
      <c r="AI63" s="29">
        <f>IFERROR(IF($A63="","",IF($D63="Revenue",$AH63-$AG63,$AG63-$AH63)),"")</f>
        <v/>
      </c>
      <c r="AJ63" s="45">
        <f>IFERROR(IF($A63="","",IF($AG63=0,0,$AI63/IF($AG63&lt;0,-$AG63,$AG63))),"")</f>
        <v/>
      </c>
      <c r="AK63" s="31">
        <f>IFERROR(IF($A63="","",IF($AG63=0,"No Budget",IF($AJ63&gt;=0,"Favorable",IF(-$AJ63&lt;='Assumptions'!$B$9,"Review","Action Needed")))),"")</f>
        <v/>
      </c>
      <c r="AL63" s="26" t="n"/>
    </row>
    <row r="64">
      <c r="A64" s="25" t="n"/>
      <c r="B64" s="26" t="n"/>
      <c r="C64" s="26" t="n"/>
      <c r="D64" s="26" t="n"/>
      <c r="E64" s="26" t="n"/>
      <c r="F64" s="44" t="n"/>
      <c r="G64" s="26" t="n"/>
      <c r="H64" s="26" t="n"/>
      <c r="I64" s="28" t="n"/>
      <c r="J64" s="28" t="n"/>
      <c r="K64" s="28" t="n"/>
      <c r="L64" s="28" t="n"/>
      <c r="M64" s="28" t="n"/>
      <c r="N64" s="28" t="n"/>
      <c r="O64" s="28" t="n"/>
      <c r="P64" s="28" t="n"/>
      <c r="Q64" s="28" t="n"/>
      <c r="R64" s="28" t="n"/>
      <c r="S64" s="28" t="n"/>
      <c r="T64" s="28" t="n"/>
      <c r="U64" s="28" t="n"/>
      <c r="V64" s="28" t="n"/>
      <c r="W64" s="28" t="n"/>
      <c r="X64" s="28" t="n"/>
      <c r="Y64" s="28" t="n"/>
      <c r="Z64" s="28" t="n"/>
      <c r="AA64" s="28" t="n"/>
      <c r="AB64" s="28" t="n"/>
      <c r="AC64" s="28" t="n"/>
      <c r="AD64" s="28" t="n"/>
      <c r="AE64" s="28" t="n"/>
      <c r="AF64" s="28" t="n"/>
      <c r="AG64" s="29">
        <f>IFERROR(IF($A64="","",SUM(I64,K64,M64,O64,Q64,S64,U64,W64,Y64,AA64,AC64,AE64)),"")</f>
        <v/>
      </c>
      <c r="AH64" s="29">
        <f>IFERROR(IF($A64="","",SUM(J64,L64,N64,P64,R64,T64,V64,X64,Z64,AB64,AD64,AF64)),"")</f>
        <v/>
      </c>
      <c r="AI64" s="29">
        <f>IFERROR(IF($A64="","",IF($D64="Revenue",$AH64-$AG64,$AG64-$AH64)),"")</f>
        <v/>
      </c>
      <c r="AJ64" s="45">
        <f>IFERROR(IF($A64="","",IF($AG64=0,0,$AI64/IF($AG64&lt;0,-$AG64,$AG64))),"")</f>
        <v/>
      </c>
      <c r="AK64" s="31">
        <f>IFERROR(IF($A64="","",IF($AG64=0,"No Budget",IF($AJ64&gt;=0,"Favorable",IF(-$AJ64&lt;='Assumptions'!$B$9,"Review","Action Needed")))),"")</f>
        <v/>
      </c>
      <c r="AL64" s="26" t="n"/>
    </row>
    <row r="65">
      <c r="A65" s="25" t="n"/>
      <c r="B65" s="26" t="n"/>
      <c r="C65" s="26" t="n"/>
      <c r="D65" s="26" t="n"/>
      <c r="E65" s="26" t="n"/>
      <c r="F65" s="44" t="n"/>
      <c r="G65" s="26" t="n"/>
      <c r="H65" s="26" t="n"/>
      <c r="I65" s="28" t="n"/>
      <c r="J65" s="28" t="n"/>
      <c r="K65" s="28" t="n"/>
      <c r="L65" s="28" t="n"/>
      <c r="M65" s="28" t="n"/>
      <c r="N65" s="28" t="n"/>
      <c r="O65" s="28" t="n"/>
      <c r="P65" s="28" t="n"/>
      <c r="Q65" s="28" t="n"/>
      <c r="R65" s="28" t="n"/>
      <c r="S65" s="28" t="n"/>
      <c r="T65" s="28" t="n"/>
      <c r="U65" s="28" t="n"/>
      <c r="V65" s="28" t="n"/>
      <c r="W65" s="28" t="n"/>
      <c r="X65" s="28" t="n"/>
      <c r="Y65" s="28" t="n"/>
      <c r="Z65" s="28" t="n"/>
      <c r="AA65" s="28" t="n"/>
      <c r="AB65" s="28" t="n"/>
      <c r="AC65" s="28" t="n"/>
      <c r="AD65" s="28" t="n"/>
      <c r="AE65" s="28" t="n"/>
      <c r="AF65" s="28" t="n"/>
      <c r="AG65" s="29">
        <f>IFERROR(IF($A65="","",SUM(I65,K65,M65,O65,Q65,S65,U65,W65,Y65,AA65,AC65,AE65)),"")</f>
        <v/>
      </c>
      <c r="AH65" s="29">
        <f>IFERROR(IF($A65="","",SUM(J65,L65,N65,P65,R65,T65,V65,X65,Z65,AB65,AD65,AF65)),"")</f>
        <v/>
      </c>
      <c r="AI65" s="29">
        <f>IFERROR(IF($A65="","",IF($D65="Revenue",$AH65-$AG65,$AG65-$AH65)),"")</f>
        <v/>
      </c>
      <c r="AJ65" s="45">
        <f>IFERROR(IF($A65="","",IF($AG65=0,0,$AI65/IF($AG65&lt;0,-$AG65,$AG65))),"")</f>
        <v/>
      </c>
      <c r="AK65" s="31">
        <f>IFERROR(IF($A65="","",IF($AG65=0,"No Budget",IF($AJ65&gt;=0,"Favorable",IF(-$AJ65&lt;='Assumptions'!$B$9,"Review","Action Needed")))),"")</f>
        <v/>
      </c>
      <c r="AL65" s="26" t="n"/>
    </row>
    <row r="66">
      <c r="A66" s="25" t="n"/>
      <c r="B66" s="26" t="n"/>
      <c r="C66" s="26" t="n"/>
      <c r="D66" s="26" t="n"/>
      <c r="E66" s="26" t="n"/>
      <c r="F66" s="44" t="n"/>
      <c r="G66" s="26" t="n"/>
      <c r="H66" s="26" t="n"/>
      <c r="I66" s="28" t="n"/>
      <c r="J66" s="28" t="n"/>
      <c r="K66" s="28" t="n"/>
      <c r="L66" s="28" t="n"/>
      <c r="M66" s="28" t="n"/>
      <c r="N66" s="28" t="n"/>
      <c r="O66" s="28" t="n"/>
      <c r="P66" s="28" t="n"/>
      <c r="Q66" s="28" t="n"/>
      <c r="R66" s="28" t="n"/>
      <c r="S66" s="28" t="n"/>
      <c r="T66" s="28" t="n"/>
      <c r="U66" s="28" t="n"/>
      <c r="V66" s="28" t="n"/>
      <c r="W66" s="28" t="n"/>
      <c r="X66" s="28" t="n"/>
      <c r="Y66" s="28" t="n"/>
      <c r="Z66" s="28" t="n"/>
      <c r="AA66" s="28" t="n"/>
      <c r="AB66" s="28" t="n"/>
      <c r="AC66" s="28" t="n"/>
      <c r="AD66" s="28" t="n"/>
      <c r="AE66" s="28" t="n"/>
      <c r="AF66" s="28" t="n"/>
      <c r="AG66" s="29">
        <f>IFERROR(IF($A66="","",SUM(I66,K66,M66,O66,Q66,S66,U66,W66,Y66,AA66,AC66,AE66)),"")</f>
        <v/>
      </c>
      <c r="AH66" s="29">
        <f>IFERROR(IF($A66="","",SUM(J66,L66,N66,P66,R66,T66,V66,X66,Z66,AB66,AD66,AF66)),"")</f>
        <v/>
      </c>
      <c r="AI66" s="29">
        <f>IFERROR(IF($A66="","",IF($D66="Revenue",$AH66-$AG66,$AG66-$AH66)),"")</f>
        <v/>
      </c>
      <c r="AJ66" s="45">
        <f>IFERROR(IF($A66="","",IF($AG66=0,0,$AI66/IF($AG66&lt;0,-$AG66,$AG66))),"")</f>
        <v/>
      </c>
      <c r="AK66" s="31">
        <f>IFERROR(IF($A66="","",IF($AG66=0,"No Budget",IF($AJ66&gt;=0,"Favorable",IF(-$AJ66&lt;='Assumptions'!$B$9,"Review","Action Needed")))),"")</f>
        <v/>
      </c>
      <c r="AL66" s="26" t="n"/>
    </row>
    <row r="67">
      <c r="A67" s="25" t="n"/>
      <c r="B67" s="26" t="n"/>
      <c r="C67" s="26" t="n"/>
      <c r="D67" s="26" t="n"/>
      <c r="E67" s="26" t="n"/>
      <c r="F67" s="44" t="n"/>
      <c r="G67" s="26" t="n"/>
      <c r="H67" s="26" t="n"/>
      <c r="I67" s="28" t="n"/>
      <c r="J67" s="28" t="n"/>
      <c r="K67" s="28" t="n"/>
      <c r="L67" s="28" t="n"/>
      <c r="M67" s="28" t="n"/>
      <c r="N67" s="28" t="n"/>
      <c r="O67" s="28" t="n"/>
      <c r="P67" s="28" t="n"/>
      <c r="Q67" s="28" t="n"/>
      <c r="R67" s="28" t="n"/>
      <c r="S67" s="28" t="n"/>
      <c r="T67" s="28" t="n"/>
      <c r="U67" s="28" t="n"/>
      <c r="V67" s="28" t="n"/>
      <c r="W67" s="28" t="n"/>
      <c r="X67" s="28" t="n"/>
      <c r="Y67" s="28" t="n"/>
      <c r="Z67" s="28" t="n"/>
      <c r="AA67" s="28" t="n"/>
      <c r="AB67" s="28" t="n"/>
      <c r="AC67" s="28" t="n"/>
      <c r="AD67" s="28" t="n"/>
      <c r="AE67" s="28" t="n"/>
      <c r="AF67" s="28" t="n"/>
      <c r="AG67" s="29">
        <f>IFERROR(IF($A67="","",SUM(I67,K67,M67,O67,Q67,S67,U67,W67,Y67,AA67,AC67,AE67)),"")</f>
        <v/>
      </c>
      <c r="AH67" s="29">
        <f>IFERROR(IF($A67="","",SUM(J67,L67,N67,P67,R67,T67,V67,X67,Z67,AB67,AD67,AF67)),"")</f>
        <v/>
      </c>
      <c r="AI67" s="29">
        <f>IFERROR(IF($A67="","",IF($D67="Revenue",$AH67-$AG67,$AG67-$AH67)),"")</f>
        <v/>
      </c>
      <c r="AJ67" s="45">
        <f>IFERROR(IF($A67="","",IF($AG67=0,0,$AI67/IF($AG67&lt;0,-$AG67,$AG67))),"")</f>
        <v/>
      </c>
      <c r="AK67" s="31">
        <f>IFERROR(IF($A67="","",IF($AG67=0,"No Budget",IF($AJ67&gt;=0,"Favorable",IF(-$AJ67&lt;='Assumptions'!$B$9,"Review","Action Needed")))),"")</f>
        <v/>
      </c>
      <c r="AL67" s="26" t="n"/>
    </row>
    <row r="68">
      <c r="A68" s="25" t="n"/>
      <c r="B68" s="26" t="n"/>
      <c r="C68" s="26" t="n"/>
      <c r="D68" s="26" t="n"/>
      <c r="E68" s="26" t="n"/>
      <c r="F68" s="44" t="n"/>
      <c r="G68" s="26" t="n"/>
      <c r="H68" s="26" t="n"/>
      <c r="I68" s="28" t="n"/>
      <c r="J68" s="28" t="n"/>
      <c r="K68" s="28" t="n"/>
      <c r="L68" s="28" t="n"/>
      <c r="M68" s="28" t="n"/>
      <c r="N68" s="28" t="n"/>
      <c r="O68" s="28" t="n"/>
      <c r="P68" s="28" t="n"/>
      <c r="Q68" s="28" t="n"/>
      <c r="R68" s="28" t="n"/>
      <c r="S68" s="28" t="n"/>
      <c r="T68" s="28" t="n"/>
      <c r="U68" s="28" t="n"/>
      <c r="V68" s="28" t="n"/>
      <c r="W68" s="28" t="n"/>
      <c r="X68" s="28" t="n"/>
      <c r="Y68" s="28" t="n"/>
      <c r="Z68" s="28" t="n"/>
      <c r="AA68" s="28" t="n"/>
      <c r="AB68" s="28" t="n"/>
      <c r="AC68" s="28" t="n"/>
      <c r="AD68" s="28" t="n"/>
      <c r="AE68" s="28" t="n"/>
      <c r="AF68" s="28" t="n"/>
      <c r="AG68" s="29">
        <f>IFERROR(IF($A68="","",SUM(I68,K68,M68,O68,Q68,S68,U68,W68,Y68,AA68,AC68,AE68)),"")</f>
        <v/>
      </c>
      <c r="AH68" s="29">
        <f>IFERROR(IF($A68="","",SUM(J68,L68,N68,P68,R68,T68,V68,X68,Z68,AB68,AD68,AF68)),"")</f>
        <v/>
      </c>
      <c r="AI68" s="29">
        <f>IFERROR(IF($A68="","",IF($D68="Revenue",$AH68-$AG68,$AG68-$AH68)),"")</f>
        <v/>
      </c>
      <c r="AJ68" s="45">
        <f>IFERROR(IF($A68="","",IF($AG68=0,0,$AI68/IF($AG68&lt;0,-$AG68,$AG68))),"")</f>
        <v/>
      </c>
      <c r="AK68" s="31">
        <f>IFERROR(IF($A68="","",IF($AG68=0,"No Budget",IF($AJ68&gt;=0,"Favorable",IF(-$AJ68&lt;='Assumptions'!$B$9,"Review","Action Needed")))),"")</f>
        <v/>
      </c>
      <c r="AL68" s="26" t="n"/>
    </row>
    <row r="69">
      <c r="A69" s="25" t="n"/>
      <c r="B69" s="26" t="n"/>
      <c r="C69" s="26" t="n"/>
      <c r="D69" s="26" t="n"/>
      <c r="E69" s="26" t="n"/>
      <c r="F69" s="44" t="n"/>
      <c r="G69" s="26" t="n"/>
      <c r="H69" s="26" t="n"/>
      <c r="I69" s="28" t="n"/>
      <c r="J69" s="28" t="n"/>
      <c r="K69" s="28" t="n"/>
      <c r="L69" s="28" t="n"/>
      <c r="M69" s="28" t="n"/>
      <c r="N69" s="28" t="n"/>
      <c r="O69" s="28" t="n"/>
      <c r="P69" s="28" t="n"/>
      <c r="Q69" s="28" t="n"/>
      <c r="R69" s="28" t="n"/>
      <c r="S69" s="28" t="n"/>
      <c r="T69" s="28" t="n"/>
      <c r="U69" s="28" t="n"/>
      <c r="V69" s="28" t="n"/>
      <c r="W69" s="28" t="n"/>
      <c r="X69" s="28" t="n"/>
      <c r="Y69" s="28" t="n"/>
      <c r="Z69" s="28" t="n"/>
      <c r="AA69" s="28" t="n"/>
      <c r="AB69" s="28" t="n"/>
      <c r="AC69" s="28" t="n"/>
      <c r="AD69" s="28" t="n"/>
      <c r="AE69" s="28" t="n"/>
      <c r="AF69" s="28" t="n"/>
      <c r="AG69" s="29">
        <f>IFERROR(IF($A69="","",SUM(I69,K69,M69,O69,Q69,S69,U69,W69,Y69,AA69,AC69,AE69)),"")</f>
        <v/>
      </c>
      <c r="AH69" s="29">
        <f>IFERROR(IF($A69="","",SUM(J69,L69,N69,P69,R69,T69,V69,X69,Z69,AB69,AD69,AF69)),"")</f>
        <v/>
      </c>
      <c r="AI69" s="29">
        <f>IFERROR(IF($A69="","",IF($D69="Revenue",$AH69-$AG69,$AG69-$AH69)),"")</f>
        <v/>
      </c>
      <c r="AJ69" s="45">
        <f>IFERROR(IF($A69="","",IF($AG69=0,0,$AI69/IF($AG69&lt;0,-$AG69,$AG69))),"")</f>
        <v/>
      </c>
      <c r="AK69" s="31">
        <f>IFERROR(IF($A69="","",IF($AG69=0,"No Budget",IF($AJ69&gt;=0,"Favorable",IF(-$AJ69&lt;='Assumptions'!$B$9,"Review","Action Needed")))),"")</f>
        <v/>
      </c>
      <c r="AL69" s="26" t="n"/>
    </row>
    <row r="70">
      <c r="A70" s="25" t="n"/>
      <c r="B70" s="26" t="n"/>
      <c r="C70" s="26" t="n"/>
      <c r="D70" s="26" t="n"/>
      <c r="E70" s="26" t="n"/>
      <c r="F70" s="44" t="n"/>
      <c r="G70" s="26" t="n"/>
      <c r="H70" s="26" t="n"/>
      <c r="I70" s="28" t="n"/>
      <c r="J70" s="28" t="n"/>
      <c r="K70" s="28" t="n"/>
      <c r="L70" s="28" t="n"/>
      <c r="M70" s="28" t="n"/>
      <c r="N70" s="28" t="n"/>
      <c r="O70" s="28" t="n"/>
      <c r="P70" s="28" t="n"/>
      <c r="Q70" s="28" t="n"/>
      <c r="R70" s="28" t="n"/>
      <c r="S70" s="28" t="n"/>
      <c r="T70" s="28" t="n"/>
      <c r="U70" s="28" t="n"/>
      <c r="V70" s="28" t="n"/>
      <c r="W70" s="28" t="n"/>
      <c r="X70" s="28" t="n"/>
      <c r="Y70" s="28" t="n"/>
      <c r="Z70" s="28" t="n"/>
      <c r="AA70" s="28" t="n"/>
      <c r="AB70" s="28" t="n"/>
      <c r="AC70" s="28" t="n"/>
      <c r="AD70" s="28" t="n"/>
      <c r="AE70" s="28" t="n"/>
      <c r="AF70" s="28" t="n"/>
      <c r="AG70" s="29">
        <f>IFERROR(IF($A70="","",SUM(I70,K70,M70,O70,Q70,S70,U70,W70,Y70,AA70,AC70,AE70)),"")</f>
        <v/>
      </c>
      <c r="AH70" s="29">
        <f>IFERROR(IF($A70="","",SUM(J70,L70,N70,P70,R70,T70,V70,X70,Z70,AB70,AD70,AF70)),"")</f>
        <v/>
      </c>
      <c r="AI70" s="29">
        <f>IFERROR(IF($A70="","",IF($D70="Revenue",$AH70-$AG70,$AG70-$AH70)),"")</f>
        <v/>
      </c>
      <c r="AJ70" s="45">
        <f>IFERROR(IF($A70="","",IF($AG70=0,0,$AI70/IF($AG70&lt;0,-$AG70,$AG70))),"")</f>
        <v/>
      </c>
      <c r="AK70" s="31">
        <f>IFERROR(IF($A70="","",IF($AG70=0,"No Budget",IF($AJ70&gt;=0,"Favorable",IF(-$AJ70&lt;='Assumptions'!$B$9,"Review","Action Needed")))),"")</f>
        <v/>
      </c>
      <c r="AL70" s="26" t="n"/>
    </row>
    <row r="71">
      <c r="A71" s="25" t="n"/>
      <c r="B71" s="26" t="n"/>
      <c r="C71" s="26" t="n"/>
      <c r="D71" s="26" t="n"/>
      <c r="E71" s="26" t="n"/>
      <c r="F71" s="44" t="n"/>
      <c r="G71" s="26" t="n"/>
      <c r="H71" s="26" t="n"/>
      <c r="I71" s="28" t="n"/>
      <c r="J71" s="28" t="n"/>
      <c r="K71" s="28" t="n"/>
      <c r="L71" s="28" t="n"/>
      <c r="M71" s="28" t="n"/>
      <c r="N71" s="28" t="n"/>
      <c r="O71" s="28" t="n"/>
      <c r="P71" s="28" t="n"/>
      <c r="Q71" s="28" t="n"/>
      <c r="R71" s="28" t="n"/>
      <c r="S71" s="28" t="n"/>
      <c r="T71" s="28" t="n"/>
      <c r="U71" s="28" t="n"/>
      <c r="V71" s="28" t="n"/>
      <c r="W71" s="28" t="n"/>
      <c r="X71" s="28" t="n"/>
      <c r="Y71" s="28" t="n"/>
      <c r="Z71" s="28" t="n"/>
      <c r="AA71" s="28" t="n"/>
      <c r="AB71" s="28" t="n"/>
      <c r="AC71" s="28" t="n"/>
      <c r="AD71" s="28" t="n"/>
      <c r="AE71" s="28" t="n"/>
      <c r="AF71" s="28" t="n"/>
      <c r="AG71" s="29">
        <f>IFERROR(IF($A71="","",SUM(I71,K71,M71,O71,Q71,S71,U71,W71,Y71,AA71,AC71,AE71)),"")</f>
        <v/>
      </c>
      <c r="AH71" s="29">
        <f>IFERROR(IF($A71="","",SUM(J71,L71,N71,P71,R71,T71,V71,X71,Z71,AB71,AD71,AF71)),"")</f>
        <v/>
      </c>
      <c r="AI71" s="29">
        <f>IFERROR(IF($A71="","",IF($D71="Revenue",$AH71-$AG71,$AG71-$AH71)),"")</f>
        <v/>
      </c>
      <c r="AJ71" s="45">
        <f>IFERROR(IF($A71="","",IF($AG71=0,0,$AI71/IF($AG71&lt;0,-$AG71,$AG71))),"")</f>
        <v/>
      </c>
      <c r="AK71" s="31">
        <f>IFERROR(IF($A71="","",IF($AG71=0,"No Budget",IF($AJ71&gt;=0,"Favorable",IF(-$AJ71&lt;='Assumptions'!$B$9,"Review","Action Needed")))),"")</f>
        <v/>
      </c>
      <c r="AL71" s="26" t="n"/>
    </row>
    <row r="72">
      <c r="A72" s="25" t="n"/>
      <c r="B72" s="26" t="n"/>
      <c r="C72" s="26" t="n"/>
      <c r="D72" s="26" t="n"/>
      <c r="E72" s="26" t="n"/>
      <c r="F72" s="44" t="n"/>
      <c r="G72" s="26" t="n"/>
      <c r="H72" s="26" t="n"/>
      <c r="I72" s="28" t="n"/>
      <c r="J72" s="28" t="n"/>
      <c r="K72" s="28" t="n"/>
      <c r="L72" s="28" t="n"/>
      <c r="M72" s="28" t="n"/>
      <c r="N72" s="28" t="n"/>
      <c r="O72" s="28" t="n"/>
      <c r="P72" s="28" t="n"/>
      <c r="Q72" s="28" t="n"/>
      <c r="R72" s="28" t="n"/>
      <c r="S72" s="28" t="n"/>
      <c r="T72" s="28" t="n"/>
      <c r="U72" s="28" t="n"/>
      <c r="V72" s="28" t="n"/>
      <c r="W72" s="28" t="n"/>
      <c r="X72" s="28" t="n"/>
      <c r="Y72" s="28" t="n"/>
      <c r="Z72" s="28" t="n"/>
      <c r="AA72" s="28" t="n"/>
      <c r="AB72" s="28" t="n"/>
      <c r="AC72" s="28" t="n"/>
      <c r="AD72" s="28" t="n"/>
      <c r="AE72" s="28" t="n"/>
      <c r="AF72" s="28" t="n"/>
      <c r="AG72" s="29">
        <f>IFERROR(IF($A72="","",SUM(I72,K72,M72,O72,Q72,S72,U72,W72,Y72,AA72,AC72,AE72)),"")</f>
        <v/>
      </c>
      <c r="AH72" s="29">
        <f>IFERROR(IF($A72="","",SUM(J72,L72,N72,P72,R72,T72,V72,X72,Z72,AB72,AD72,AF72)),"")</f>
        <v/>
      </c>
      <c r="AI72" s="29">
        <f>IFERROR(IF($A72="","",IF($D72="Revenue",$AH72-$AG72,$AG72-$AH72)),"")</f>
        <v/>
      </c>
      <c r="AJ72" s="45">
        <f>IFERROR(IF($A72="","",IF($AG72=0,0,$AI72/IF($AG72&lt;0,-$AG72,$AG72))),"")</f>
        <v/>
      </c>
      <c r="AK72" s="31">
        <f>IFERROR(IF($A72="","",IF($AG72=0,"No Budget",IF($AJ72&gt;=0,"Favorable",IF(-$AJ72&lt;='Assumptions'!$B$9,"Review","Action Needed")))),"")</f>
        <v/>
      </c>
      <c r="AL72" s="26" t="n"/>
    </row>
    <row r="73">
      <c r="A73" s="25" t="n"/>
      <c r="B73" s="26" t="n"/>
      <c r="C73" s="26" t="n"/>
      <c r="D73" s="26" t="n"/>
      <c r="E73" s="26" t="n"/>
      <c r="F73" s="44" t="n"/>
      <c r="G73" s="26" t="n"/>
      <c r="H73" s="26" t="n"/>
      <c r="I73" s="28" t="n"/>
      <c r="J73" s="28" t="n"/>
      <c r="K73" s="28" t="n"/>
      <c r="L73" s="28" t="n"/>
      <c r="M73" s="28" t="n"/>
      <c r="N73" s="28" t="n"/>
      <c r="O73" s="28" t="n"/>
      <c r="P73" s="28" t="n"/>
      <c r="Q73" s="28" t="n"/>
      <c r="R73" s="28" t="n"/>
      <c r="S73" s="28" t="n"/>
      <c r="T73" s="28" t="n"/>
      <c r="U73" s="28" t="n"/>
      <c r="V73" s="28" t="n"/>
      <c r="W73" s="28" t="n"/>
      <c r="X73" s="28" t="n"/>
      <c r="Y73" s="28" t="n"/>
      <c r="Z73" s="28" t="n"/>
      <c r="AA73" s="28" t="n"/>
      <c r="AB73" s="28" t="n"/>
      <c r="AC73" s="28" t="n"/>
      <c r="AD73" s="28" t="n"/>
      <c r="AE73" s="28" t="n"/>
      <c r="AF73" s="28" t="n"/>
      <c r="AG73" s="29">
        <f>IFERROR(IF($A73="","",SUM(I73,K73,M73,O73,Q73,S73,U73,W73,Y73,AA73,AC73,AE73)),"")</f>
        <v/>
      </c>
      <c r="AH73" s="29">
        <f>IFERROR(IF($A73="","",SUM(J73,L73,N73,P73,R73,T73,V73,X73,Z73,AB73,AD73,AF73)),"")</f>
        <v/>
      </c>
      <c r="AI73" s="29">
        <f>IFERROR(IF($A73="","",IF($D73="Revenue",$AH73-$AG73,$AG73-$AH73)),"")</f>
        <v/>
      </c>
      <c r="AJ73" s="45">
        <f>IFERROR(IF($A73="","",IF($AG73=0,0,$AI73/IF($AG73&lt;0,-$AG73,$AG73))),"")</f>
        <v/>
      </c>
      <c r="AK73" s="31">
        <f>IFERROR(IF($A73="","",IF($AG73=0,"No Budget",IF($AJ73&gt;=0,"Favorable",IF(-$AJ73&lt;='Assumptions'!$B$9,"Review","Action Needed")))),"")</f>
        <v/>
      </c>
      <c r="AL73" s="26" t="n"/>
    </row>
    <row r="74">
      <c r="A74" s="25" t="n"/>
      <c r="B74" s="26" t="n"/>
      <c r="C74" s="26" t="n"/>
      <c r="D74" s="26" t="n"/>
      <c r="E74" s="26" t="n"/>
      <c r="F74" s="44" t="n"/>
      <c r="G74" s="26" t="n"/>
      <c r="H74" s="26" t="n"/>
      <c r="I74" s="28" t="n"/>
      <c r="J74" s="28" t="n"/>
      <c r="K74" s="28" t="n"/>
      <c r="L74" s="28" t="n"/>
      <c r="M74" s="28" t="n"/>
      <c r="N74" s="28" t="n"/>
      <c r="O74" s="28" t="n"/>
      <c r="P74" s="28" t="n"/>
      <c r="Q74" s="28" t="n"/>
      <c r="R74" s="28" t="n"/>
      <c r="S74" s="28" t="n"/>
      <c r="T74" s="28" t="n"/>
      <c r="U74" s="28" t="n"/>
      <c r="V74" s="28" t="n"/>
      <c r="W74" s="28" t="n"/>
      <c r="X74" s="28" t="n"/>
      <c r="Y74" s="28" t="n"/>
      <c r="Z74" s="28" t="n"/>
      <c r="AA74" s="28" t="n"/>
      <c r="AB74" s="28" t="n"/>
      <c r="AC74" s="28" t="n"/>
      <c r="AD74" s="28" t="n"/>
      <c r="AE74" s="28" t="n"/>
      <c r="AF74" s="28" t="n"/>
      <c r="AG74" s="29">
        <f>IFERROR(IF($A74="","",SUM(I74,K74,M74,O74,Q74,S74,U74,W74,Y74,AA74,AC74,AE74)),"")</f>
        <v/>
      </c>
      <c r="AH74" s="29">
        <f>IFERROR(IF($A74="","",SUM(J74,L74,N74,P74,R74,T74,V74,X74,Z74,AB74,AD74,AF74)),"")</f>
        <v/>
      </c>
      <c r="AI74" s="29">
        <f>IFERROR(IF($A74="","",IF($D74="Revenue",$AH74-$AG74,$AG74-$AH74)),"")</f>
        <v/>
      </c>
      <c r="AJ74" s="45">
        <f>IFERROR(IF($A74="","",IF($AG74=0,0,$AI74/IF($AG74&lt;0,-$AG74,$AG74))),"")</f>
        <v/>
      </c>
      <c r="AK74" s="31">
        <f>IFERROR(IF($A74="","",IF($AG74=0,"No Budget",IF($AJ74&gt;=0,"Favorable",IF(-$AJ74&lt;='Assumptions'!$B$9,"Review","Action Needed")))),"")</f>
        <v/>
      </c>
      <c r="AL74" s="26" t="n"/>
    </row>
    <row r="75">
      <c r="A75" s="25" t="n"/>
      <c r="B75" s="26" t="n"/>
      <c r="C75" s="26" t="n"/>
      <c r="D75" s="26" t="n"/>
      <c r="E75" s="26" t="n"/>
      <c r="F75" s="44" t="n"/>
      <c r="G75" s="26" t="n"/>
      <c r="H75" s="26" t="n"/>
      <c r="I75" s="28" t="n"/>
      <c r="J75" s="28" t="n"/>
      <c r="K75" s="28" t="n"/>
      <c r="L75" s="28" t="n"/>
      <c r="M75" s="28" t="n"/>
      <c r="N75" s="28" t="n"/>
      <c r="O75" s="28" t="n"/>
      <c r="P75" s="28" t="n"/>
      <c r="Q75" s="28" t="n"/>
      <c r="R75" s="28" t="n"/>
      <c r="S75" s="28" t="n"/>
      <c r="T75" s="28" t="n"/>
      <c r="U75" s="28" t="n"/>
      <c r="V75" s="28" t="n"/>
      <c r="W75" s="28" t="n"/>
      <c r="X75" s="28" t="n"/>
      <c r="Y75" s="28" t="n"/>
      <c r="Z75" s="28" t="n"/>
      <c r="AA75" s="28" t="n"/>
      <c r="AB75" s="28" t="n"/>
      <c r="AC75" s="28" t="n"/>
      <c r="AD75" s="28" t="n"/>
      <c r="AE75" s="28" t="n"/>
      <c r="AF75" s="28" t="n"/>
      <c r="AG75" s="29">
        <f>IFERROR(IF($A75="","",SUM(I75,K75,M75,O75,Q75,S75,U75,W75,Y75,AA75,AC75,AE75)),"")</f>
        <v/>
      </c>
      <c r="AH75" s="29">
        <f>IFERROR(IF($A75="","",SUM(J75,L75,N75,P75,R75,T75,V75,X75,Z75,AB75,AD75,AF75)),"")</f>
        <v/>
      </c>
      <c r="AI75" s="29">
        <f>IFERROR(IF($A75="","",IF($D75="Revenue",$AH75-$AG75,$AG75-$AH75)),"")</f>
        <v/>
      </c>
      <c r="AJ75" s="45">
        <f>IFERROR(IF($A75="","",IF($AG75=0,0,$AI75/IF($AG75&lt;0,-$AG75,$AG75))),"")</f>
        <v/>
      </c>
      <c r="AK75" s="31">
        <f>IFERROR(IF($A75="","",IF($AG75=0,"No Budget",IF($AJ75&gt;=0,"Favorable",IF(-$AJ75&lt;='Assumptions'!$B$9,"Review","Action Needed")))),"")</f>
        <v/>
      </c>
      <c r="AL75" s="26" t="n"/>
    </row>
    <row r="76">
      <c r="A76" s="25" t="n"/>
      <c r="B76" s="26" t="n"/>
      <c r="C76" s="26" t="n"/>
      <c r="D76" s="26" t="n"/>
      <c r="E76" s="26" t="n"/>
      <c r="F76" s="44" t="n"/>
      <c r="G76" s="26" t="n"/>
      <c r="H76" s="26" t="n"/>
      <c r="I76" s="28" t="n"/>
      <c r="J76" s="28" t="n"/>
      <c r="K76" s="28" t="n"/>
      <c r="L76" s="28" t="n"/>
      <c r="M76" s="28" t="n"/>
      <c r="N76" s="28" t="n"/>
      <c r="O76" s="28" t="n"/>
      <c r="P76" s="28" t="n"/>
      <c r="Q76" s="28" t="n"/>
      <c r="R76" s="28" t="n"/>
      <c r="S76" s="28" t="n"/>
      <c r="T76" s="28" t="n"/>
      <c r="U76" s="28" t="n"/>
      <c r="V76" s="28" t="n"/>
      <c r="W76" s="28" t="n"/>
      <c r="X76" s="28" t="n"/>
      <c r="Y76" s="28" t="n"/>
      <c r="Z76" s="28" t="n"/>
      <c r="AA76" s="28" t="n"/>
      <c r="AB76" s="28" t="n"/>
      <c r="AC76" s="28" t="n"/>
      <c r="AD76" s="28" t="n"/>
      <c r="AE76" s="28" t="n"/>
      <c r="AF76" s="28" t="n"/>
      <c r="AG76" s="29">
        <f>IFERROR(IF($A76="","",SUM(I76,K76,M76,O76,Q76,S76,U76,W76,Y76,AA76,AC76,AE76)),"")</f>
        <v/>
      </c>
      <c r="AH76" s="29">
        <f>IFERROR(IF($A76="","",SUM(J76,L76,N76,P76,R76,T76,V76,X76,Z76,AB76,AD76,AF76)),"")</f>
        <v/>
      </c>
      <c r="AI76" s="29">
        <f>IFERROR(IF($A76="","",IF($D76="Revenue",$AH76-$AG76,$AG76-$AH76)),"")</f>
        <v/>
      </c>
      <c r="AJ76" s="45">
        <f>IFERROR(IF($A76="","",IF($AG76=0,0,$AI76/IF($AG76&lt;0,-$AG76,$AG76))),"")</f>
        <v/>
      </c>
      <c r="AK76" s="31">
        <f>IFERROR(IF($A76="","",IF($AG76=0,"No Budget",IF($AJ76&gt;=0,"Favorable",IF(-$AJ76&lt;='Assumptions'!$B$9,"Review","Action Needed")))),"")</f>
        <v/>
      </c>
      <c r="AL76" s="26" t="n"/>
    </row>
    <row r="77">
      <c r="A77" s="25" t="n"/>
      <c r="B77" s="26" t="n"/>
      <c r="C77" s="26" t="n"/>
      <c r="D77" s="26" t="n"/>
      <c r="E77" s="26" t="n"/>
      <c r="F77" s="44" t="n"/>
      <c r="G77" s="26" t="n"/>
      <c r="H77" s="26" t="n"/>
      <c r="I77" s="28" t="n"/>
      <c r="J77" s="28" t="n"/>
      <c r="K77" s="28" t="n"/>
      <c r="L77" s="28" t="n"/>
      <c r="M77" s="28" t="n"/>
      <c r="N77" s="28" t="n"/>
      <c r="O77" s="28" t="n"/>
      <c r="P77" s="28" t="n"/>
      <c r="Q77" s="28" t="n"/>
      <c r="R77" s="28" t="n"/>
      <c r="S77" s="28" t="n"/>
      <c r="T77" s="28" t="n"/>
      <c r="U77" s="28" t="n"/>
      <c r="V77" s="28" t="n"/>
      <c r="W77" s="28" t="n"/>
      <c r="X77" s="28" t="n"/>
      <c r="Y77" s="28" t="n"/>
      <c r="Z77" s="28" t="n"/>
      <c r="AA77" s="28" t="n"/>
      <c r="AB77" s="28" t="n"/>
      <c r="AC77" s="28" t="n"/>
      <c r="AD77" s="28" t="n"/>
      <c r="AE77" s="28" t="n"/>
      <c r="AF77" s="28" t="n"/>
      <c r="AG77" s="29">
        <f>IFERROR(IF($A77="","",SUM(I77,K77,M77,O77,Q77,S77,U77,W77,Y77,AA77,AC77,AE77)),"")</f>
        <v/>
      </c>
      <c r="AH77" s="29">
        <f>IFERROR(IF($A77="","",SUM(J77,L77,N77,P77,R77,T77,V77,X77,Z77,AB77,AD77,AF77)),"")</f>
        <v/>
      </c>
      <c r="AI77" s="29">
        <f>IFERROR(IF($A77="","",IF($D77="Revenue",$AH77-$AG77,$AG77-$AH77)),"")</f>
        <v/>
      </c>
      <c r="AJ77" s="45">
        <f>IFERROR(IF($A77="","",IF($AG77=0,0,$AI77/IF($AG77&lt;0,-$AG77,$AG77))),"")</f>
        <v/>
      </c>
      <c r="AK77" s="31">
        <f>IFERROR(IF($A77="","",IF($AG77=0,"No Budget",IF($AJ77&gt;=0,"Favorable",IF(-$AJ77&lt;='Assumptions'!$B$9,"Review","Action Needed")))),"")</f>
        <v/>
      </c>
      <c r="AL77" s="26" t="n"/>
    </row>
    <row r="78">
      <c r="A78" s="25" t="n"/>
      <c r="B78" s="26" t="n"/>
      <c r="C78" s="26" t="n"/>
      <c r="D78" s="26" t="n"/>
      <c r="E78" s="26" t="n"/>
      <c r="F78" s="44" t="n"/>
      <c r="G78" s="26" t="n"/>
      <c r="H78" s="26" t="n"/>
      <c r="I78" s="28" t="n"/>
      <c r="J78" s="28" t="n"/>
      <c r="K78" s="28" t="n"/>
      <c r="L78" s="28" t="n"/>
      <c r="M78" s="28" t="n"/>
      <c r="N78" s="28" t="n"/>
      <c r="O78" s="28" t="n"/>
      <c r="P78" s="28" t="n"/>
      <c r="Q78" s="28" t="n"/>
      <c r="R78" s="28" t="n"/>
      <c r="S78" s="28" t="n"/>
      <c r="T78" s="28" t="n"/>
      <c r="U78" s="28" t="n"/>
      <c r="V78" s="28" t="n"/>
      <c r="W78" s="28" t="n"/>
      <c r="X78" s="28" t="n"/>
      <c r="Y78" s="28" t="n"/>
      <c r="Z78" s="28" t="n"/>
      <c r="AA78" s="28" t="n"/>
      <c r="AB78" s="28" t="n"/>
      <c r="AC78" s="28" t="n"/>
      <c r="AD78" s="28" t="n"/>
      <c r="AE78" s="28" t="n"/>
      <c r="AF78" s="28" t="n"/>
      <c r="AG78" s="29">
        <f>IFERROR(IF($A78="","",SUM(I78,K78,M78,O78,Q78,S78,U78,W78,Y78,AA78,AC78,AE78)),"")</f>
        <v/>
      </c>
      <c r="AH78" s="29">
        <f>IFERROR(IF($A78="","",SUM(J78,L78,N78,P78,R78,T78,V78,X78,Z78,AB78,AD78,AF78)),"")</f>
        <v/>
      </c>
      <c r="AI78" s="29">
        <f>IFERROR(IF($A78="","",IF($D78="Revenue",$AH78-$AG78,$AG78-$AH78)),"")</f>
        <v/>
      </c>
      <c r="AJ78" s="45">
        <f>IFERROR(IF($A78="","",IF($AG78=0,0,$AI78/IF($AG78&lt;0,-$AG78,$AG78))),"")</f>
        <v/>
      </c>
      <c r="AK78" s="31">
        <f>IFERROR(IF($A78="","",IF($AG78=0,"No Budget",IF($AJ78&gt;=0,"Favorable",IF(-$AJ78&lt;='Assumptions'!$B$9,"Review","Action Needed")))),"")</f>
        <v/>
      </c>
      <c r="AL78" s="26" t="n"/>
    </row>
    <row r="79">
      <c r="A79" s="25" t="n"/>
      <c r="B79" s="26" t="n"/>
      <c r="C79" s="26" t="n"/>
      <c r="D79" s="26" t="n"/>
      <c r="E79" s="26" t="n"/>
      <c r="F79" s="44" t="n"/>
      <c r="G79" s="26" t="n"/>
      <c r="H79" s="26" t="n"/>
      <c r="I79" s="28" t="n"/>
      <c r="J79" s="28" t="n"/>
      <c r="K79" s="28" t="n"/>
      <c r="L79" s="28" t="n"/>
      <c r="M79" s="28" t="n"/>
      <c r="N79" s="28" t="n"/>
      <c r="O79" s="28" t="n"/>
      <c r="P79" s="28" t="n"/>
      <c r="Q79" s="28" t="n"/>
      <c r="R79" s="28" t="n"/>
      <c r="S79" s="28" t="n"/>
      <c r="T79" s="28" t="n"/>
      <c r="U79" s="28" t="n"/>
      <c r="V79" s="28" t="n"/>
      <c r="W79" s="28" t="n"/>
      <c r="X79" s="28" t="n"/>
      <c r="Y79" s="28" t="n"/>
      <c r="Z79" s="28" t="n"/>
      <c r="AA79" s="28" t="n"/>
      <c r="AB79" s="28" t="n"/>
      <c r="AC79" s="28" t="n"/>
      <c r="AD79" s="28" t="n"/>
      <c r="AE79" s="28" t="n"/>
      <c r="AF79" s="28" t="n"/>
      <c r="AG79" s="29">
        <f>IFERROR(IF($A79="","",SUM(I79,K79,M79,O79,Q79,S79,U79,W79,Y79,AA79,AC79,AE79)),"")</f>
        <v/>
      </c>
      <c r="AH79" s="29">
        <f>IFERROR(IF($A79="","",SUM(J79,L79,N79,P79,R79,T79,V79,X79,Z79,AB79,AD79,AF79)),"")</f>
        <v/>
      </c>
      <c r="AI79" s="29">
        <f>IFERROR(IF($A79="","",IF($D79="Revenue",$AH79-$AG79,$AG79-$AH79)),"")</f>
        <v/>
      </c>
      <c r="AJ79" s="45">
        <f>IFERROR(IF($A79="","",IF($AG79=0,0,$AI79/IF($AG79&lt;0,-$AG79,$AG79))),"")</f>
        <v/>
      </c>
      <c r="AK79" s="31">
        <f>IFERROR(IF($A79="","",IF($AG79=0,"No Budget",IF($AJ79&gt;=0,"Favorable",IF(-$AJ79&lt;='Assumptions'!$B$9,"Review","Action Needed")))),"")</f>
        <v/>
      </c>
      <c r="AL79" s="26" t="n"/>
    </row>
    <row r="80">
      <c r="A80" s="25" t="n"/>
      <c r="B80" s="26" t="n"/>
      <c r="C80" s="26" t="n"/>
      <c r="D80" s="26" t="n"/>
      <c r="E80" s="26" t="n"/>
      <c r="F80" s="44" t="n"/>
      <c r="G80" s="26" t="n"/>
      <c r="H80" s="26" t="n"/>
      <c r="I80" s="28" t="n"/>
      <c r="J80" s="28" t="n"/>
      <c r="K80" s="28" t="n"/>
      <c r="L80" s="28" t="n"/>
      <c r="M80" s="28" t="n"/>
      <c r="N80" s="28" t="n"/>
      <c r="O80" s="28" t="n"/>
      <c r="P80" s="28" t="n"/>
      <c r="Q80" s="28" t="n"/>
      <c r="R80" s="28" t="n"/>
      <c r="S80" s="28" t="n"/>
      <c r="T80" s="28" t="n"/>
      <c r="U80" s="28" t="n"/>
      <c r="V80" s="28" t="n"/>
      <c r="W80" s="28" t="n"/>
      <c r="X80" s="28" t="n"/>
      <c r="Y80" s="28" t="n"/>
      <c r="Z80" s="28" t="n"/>
      <c r="AA80" s="28" t="n"/>
      <c r="AB80" s="28" t="n"/>
      <c r="AC80" s="28" t="n"/>
      <c r="AD80" s="28" t="n"/>
      <c r="AE80" s="28" t="n"/>
      <c r="AF80" s="28" t="n"/>
      <c r="AG80" s="29">
        <f>IFERROR(IF($A80="","",SUM(I80,K80,M80,O80,Q80,S80,U80,W80,Y80,AA80,AC80,AE80)),"")</f>
        <v/>
      </c>
      <c r="AH80" s="29">
        <f>IFERROR(IF($A80="","",SUM(J80,L80,N80,P80,R80,T80,V80,X80,Z80,AB80,AD80,AF80)),"")</f>
        <v/>
      </c>
      <c r="AI80" s="29">
        <f>IFERROR(IF($A80="","",IF($D80="Revenue",$AH80-$AG80,$AG80-$AH80)),"")</f>
        <v/>
      </c>
      <c r="AJ80" s="45">
        <f>IFERROR(IF($A80="","",IF($AG80=0,0,$AI80/IF($AG80&lt;0,-$AG80,$AG80))),"")</f>
        <v/>
      </c>
      <c r="AK80" s="31">
        <f>IFERROR(IF($A80="","",IF($AG80=0,"No Budget",IF($AJ80&gt;=0,"Favorable",IF(-$AJ80&lt;='Assumptions'!$B$9,"Review","Action Needed")))),"")</f>
        <v/>
      </c>
      <c r="AL80" s="26" t="n"/>
    </row>
    <row r="81">
      <c r="A81" s="25" t="n"/>
      <c r="B81" s="26" t="n"/>
      <c r="C81" s="26" t="n"/>
      <c r="D81" s="26" t="n"/>
      <c r="E81" s="26" t="n"/>
      <c r="F81" s="44" t="n"/>
      <c r="G81" s="26" t="n"/>
      <c r="H81" s="26" t="n"/>
      <c r="I81" s="28" t="n"/>
      <c r="J81" s="28" t="n"/>
      <c r="K81" s="28" t="n"/>
      <c r="L81" s="28" t="n"/>
      <c r="M81" s="28" t="n"/>
      <c r="N81" s="28" t="n"/>
      <c r="O81" s="28" t="n"/>
      <c r="P81" s="28" t="n"/>
      <c r="Q81" s="28" t="n"/>
      <c r="R81" s="28" t="n"/>
      <c r="S81" s="28" t="n"/>
      <c r="T81" s="28" t="n"/>
      <c r="U81" s="28" t="n"/>
      <c r="V81" s="28" t="n"/>
      <c r="W81" s="28" t="n"/>
      <c r="X81" s="28" t="n"/>
      <c r="Y81" s="28" t="n"/>
      <c r="Z81" s="28" t="n"/>
      <c r="AA81" s="28" t="n"/>
      <c r="AB81" s="28" t="n"/>
      <c r="AC81" s="28" t="n"/>
      <c r="AD81" s="28" t="n"/>
      <c r="AE81" s="28" t="n"/>
      <c r="AF81" s="28" t="n"/>
      <c r="AG81" s="29">
        <f>IFERROR(IF($A81="","",SUM(I81,K81,M81,O81,Q81,S81,U81,W81,Y81,AA81,AC81,AE81)),"")</f>
        <v/>
      </c>
      <c r="AH81" s="29">
        <f>IFERROR(IF($A81="","",SUM(J81,L81,N81,P81,R81,T81,V81,X81,Z81,AB81,AD81,AF81)),"")</f>
        <v/>
      </c>
      <c r="AI81" s="29">
        <f>IFERROR(IF($A81="","",IF($D81="Revenue",$AH81-$AG81,$AG81-$AH81)),"")</f>
        <v/>
      </c>
      <c r="AJ81" s="45">
        <f>IFERROR(IF($A81="","",IF($AG81=0,0,$AI81/IF($AG81&lt;0,-$AG81,$AG81))),"")</f>
        <v/>
      </c>
      <c r="AK81" s="31">
        <f>IFERROR(IF($A81="","",IF($AG81=0,"No Budget",IF($AJ81&gt;=0,"Favorable",IF(-$AJ81&lt;='Assumptions'!$B$9,"Review","Action Needed")))),"")</f>
        <v/>
      </c>
      <c r="AL81" s="26" t="n"/>
    </row>
    <row r="82">
      <c r="A82" s="25" t="n"/>
      <c r="B82" s="26" t="n"/>
      <c r="C82" s="26" t="n"/>
      <c r="D82" s="26" t="n"/>
      <c r="E82" s="26" t="n"/>
      <c r="F82" s="44" t="n"/>
      <c r="G82" s="26" t="n"/>
      <c r="H82" s="26" t="n"/>
      <c r="I82" s="28" t="n"/>
      <c r="J82" s="28" t="n"/>
      <c r="K82" s="28" t="n"/>
      <c r="L82" s="28" t="n"/>
      <c r="M82" s="28" t="n"/>
      <c r="N82" s="28" t="n"/>
      <c r="O82" s="28" t="n"/>
      <c r="P82" s="28" t="n"/>
      <c r="Q82" s="28" t="n"/>
      <c r="R82" s="28" t="n"/>
      <c r="S82" s="28" t="n"/>
      <c r="T82" s="28" t="n"/>
      <c r="U82" s="28" t="n"/>
      <c r="V82" s="28" t="n"/>
      <c r="W82" s="28" t="n"/>
      <c r="X82" s="28" t="n"/>
      <c r="Y82" s="28" t="n"/>
      <c r="Z82" s="28" t="n"/>
      <c r="AA82" s="28" t="n"/>
      <c r="AB82" s="28" t="n"/>
      <c r="AC82" s="28" t="n"/>
      <c r="AD82" s="28" t="n"/>
      <c r="AE82" s="28" t="n"/>
      <c r="AF82" s="28" t="n"/>
      <c r="AG82" s="29">
        <f>IFERROR(IF($A82="","",SUM(I82,K82,M82,O82,Q82,S82,U82,W82,Y82,AA82,AC82,AE82)),"")</f>
        <v/>
      </c>
      <c r="AH82" s="29">
        <f>IFERROR(IF($A82="","",SUM(J82,L82,N82,P82,R82,T82,V82,X82,Z82,AB82,AD82,AF82)),"")</f>
        <v/>
      </c>
      <c r="AI82" s="29">
        <f>IFERROR(IF($A82="","",IF($D82="Revenue",$AH82-$AG82,$AG82-$AH82)),"")</f>
        <v/>
      </c>
      <c r="AJ82" s="45">
        <f>IFERROR(IF($A82="","",IF($AG82=0,0,$AI82/IF($AG82&lt;0,-$AG82,$AG82))),"")</f>
        <v/>
      </c>
      <c r="AK82" s="31">
        <f>IFERROR(IF($A82="","",IF($AG82=0,"No Budget",IF($AJ82&gt;=0,"Favorable",IF(-$AJ82&lt;='Assumptions'!$B$9,"Review","Action Needed")))),"")</f>
        <v/>
      </c>
      <c r="AL82" s="26" t="n"/>
    </row>
    <row r="83">
      <c r="A83" s="25" t="n"/>
      <c r="B83" s="26" t="n"/>
      <c r="C83" s="26" t="n"/>
      <c r="D83" s="26" t="n"/>
      <c r="E83" s="26" t="n"/>
      <c r="F83" s="44" t="n"/>
      <c r="G83" s="26" t="n"/>
      <c r="H83" s="26" t="n"/>
      <c r="I83" s="28" t="n"/>
      <c r="J83" s="28" t="n"/>
      <c r="K83" s="28" t="n"/>
      <c r="L83" s="28" t="n"/>
      <c r="M83" s="28" t="n"/>
      <c r="N83" s="28" t="n"/>
      <c r="O83" s="28" t="n"/>
      <c r="P83" s="28" t="n"/>
      <c r="Q83" s="28" t="n"/>
      <c r="R83" s="28" t="n"/>
      <c r="S83" s="28" t="n"/>
      <c r="T83" s="28" t="n"/>
      <c r="U83" s="28" t="n"/>
      <c r="V83" s="28" t="n"/>
      <c r="W83" s="28" t="n"/>
      <c r="X83" s="28" t="n"/>
      <c r="Y83" s="28" t="n"/>
      <c r="Z83" s="28" t="n"/>
      <c r="AA83" s="28" t="n"/>
      <c r="AB83" s="28" t="n"/>
      <c r="AC83" s="28" t="n"/>
      <c r="AD83" s="28" t="n"/>
      <c r="AE83" s="28" t="n"/>
      <c r="AF83" s="28" t="n"/>
      <c r="AG83" s="29">
        <f>IFERROR(IF($A83="","",SUM(I83,K83,M83,O83,Q83,S83,U83,W83,Y83,AA83,AC83,AE83)),"")</f>
        <v/>
      </c>
      <c r="AH83" s="29">
        <f>IFERROR(IF($A83="","",SUM(J83,L83,N83,P83,R83,T83,V83,X83,Z83,AB83,AD83,AF83)),"")</f>
        <v/>
      </c>
      <c r="AI83" s="29">
        <f>IFERROR(IF($A83="","",IF($D83="Revenue",$AH83-$AG83,$AG83-$AH83)),"")</f>
        <v/>
      </c>
      <c r="AJ83" s="45">
        <f>IFERROR(IF($A83="","",IF($AG83=0,0,$AI83/IF($AG83&lt;0,-$AG83,$AG83))),"")</f>
        <v/>
      </c>
      <c r="AK83" s="31">
        <f>IFERROR(IF($A83="","",IF($AG83=0,"No Budget",IF($AJ83&gt;=0,"Favorable",IF(-$AJ83&lt;='Assumptions'!$B$9,"Review","Action Needed")))),"")</f>
        <v/>
      </c>
      <c r="AL83" s="26" t="n"/>
    </row>
    <row r="84">
      <c r="A84" s="25" t="n"/>
      <c r="B84" s="26" t="n"/>
      <c r="C84" s="26" t="n"/>
      <c r="D84" s="26" t="n"/>
      <c r="E84" s="26" t="n"/>
      <c r="F84" s="44" t="n"/>
      <c r="G84" s="26" t="n"/>
      <c r="H84" s="26" t="n"/>
      <c r="I84" s="28" t="n"/>
      <c r="J84" s="28" t="n"/>
      <c r="K84" s="28" t="n"/>
      <c r="L84" s="28" t="n"/>
      <c r="M84" s="28" t="n"/>
      <c r="N84" s="28" t="n"/>
      <c r="O84" s="28" t="n"/>
      <c r="P84" s="28" t="n"/>
      <c r="Q84" s="28" t="n"/>
      <c r="R84" s="28" t="n"/>
      <c r="S84" s="28" t="n"/>
      <c r="T84" s="28" t="n"/>
      <c r="U84" s="28" t="n"/>
      <c r="V84" s="28" t="n"/>
      <c r="W84" s="28" t="n"/>
      <c r="X84" s="28" t="n"/>
      <c r="Y84" s="28" t="n"/>
      <c r="Z84" s="28" t="n"/>
      <c r="AA84" s="28" t="n"/>
      <c r="AB84" s="28" t="n"/>
      <c r="AC84" s="28" t="n"/>
      <c r="AD84" s="28" t="n"/>
      <c r="AE84" s="28" t="n"/>
      <c r="AF84" s="28" t="n"/>
      <c r="AG84" s="29">
        <f>IFERROR(IF($A84="","",SUM(I84,K84,M84,O84,Q84,S84,U84,W84,Y84,AA84,AC84,AE84)),"")</f>
        <v/>
      </c>
      <c r="AH84" s="29">
        <f>IFERROR(IF($A84="","",SUM(J84,L84,N84,P84,R84,T84,V84,X84,Z84,AB84,AD84,AF84)),"")</f>
        <v/>
      </c>
      <c r="AI84" s="29">
        <f>IFERROR(IF($A84="","",IF($D84="Revenue",$AH84-$AG84,$AG84-$AH84)),"")</f>
        <v/>
      </c>
      <c r="AJ84" s="45">
        <f>IFERROR(IF($A84="","",IF($AG84=0,0,$AI84/IF($AG84&lt;0,-$AG84,$AG84))),"")</f>
        <v/>
      </c>
      <c r="AK84" s="31">
        <f>IFERROR(IF($A84="","",IF($AG84=0,"No Budget",IF($AJ84&gt;=0,"Favorable",IF(-$AJ84&lt;='Assumptions'!$B$9,"Review","Action Needed")))),"")</f>
        <v/>
      </c>
      <c r="AL84" s="26" t="n"/>
    </row>
    <row r="85">
      <c r="A85" s="25" t="n"/>
      <c r="B85" s="26" t="n"/>
      <c r="C85" s="26" t="n"/>
      <c r="D85" s="26" t="n"/>
      <c r="E85" s="26" t="n"/>
      <c r="F85" s="44" t="n"/>
      <c r="G85" s="26" t="n"/>
      <c r="H85" s="26" t="n"/>
      <c r="I85" s="28" t="n"/>
      <c r="J85" s="28" t="n"/>
      <c r="K85" s="28" t="n"/>
      <c r="L85" s="28" t="n"/>
      <c r="M85" s="28" t="n"/>
      <c r="N85" s="28" t="n"/>
      <c r="O85" s="28" t="n"/>
      <c r="P85" s="28" t="n"/>
      <c r="Q85" s="28" t="n"/>
      <c r="R85" s="28" t="n"/>
      <c r="S85" s="28" t="n"/>
      <c r="T85" s="28" t="n"/>
      <c r="U85" s="28" t="n"/>
      <c r="V85" s="28" t="n"/>
      <c r="W85" s="28" t="n"/>
      <c r="X85" s="28" t="n"/>
      <c r="Y85" s="28" t="n"/>
      <c r="Z85" s="28" t="n"/>
      <c r="AA85" s="28" t="n"/>
      <c r="AB85" s="28" t="n"/>
      <c r="AC85" s="28" t="n"/>
      <c r="AD85" s="28" t="n"/>
      <c r="AE85" s="28" t="n"/>
      <c r="AF85" s="28" t="n"/>
      <c r="AG85" s="29">
        <f>IFERROR(IF($A85="","",SUM(I85,K85,M85,O85,Q85,S85,U85,W85,Y85,AA85,AC85,AE85)),"")</f>
        <v/>
      </c>
      <c r="AH85" s="29">
        <f>IFERROR(IF($A85="","",SUM(J85,L85,N85,P85,R85,T85,V85,X85,Z85,AB85,AD85,AF85)),"")</f>
        <v/>
      </c>
      <c r="AI85" s="29">
        <f>IFERROR(IF($A85="","",IF($D85="Revenue",$AH85-$AG85,$AG85-$AH85)),"")</f>
        <v/>
      </c>
      <c r="AJ85" s="45">
        <f>IFERROR(IF($A85="","",IF($AG85=0,0,$AI85/IF($AG85&lt;0,-$AG85,$AG85))),"")</f>
        <v/>
      </c>
      <c r="AK85" s="31">
        <f>IFERROR(IF($A85="","",IF($AG85=0,"No Budget",IF($AJ85&gt;=0,"Favorable",IF(-$AJ85&lt;='Assumptions'!$B$9,"Review","Action Needed")))),"")</f>
        <v/>
      </c>
      <c r="AL85" s="26" t="n"/>
    </row>
    <row r="86">
      <c r="A86" s="25" t="n"/>
      <c r="B86" s="26" t="n"/>
      <c r="C86" s="26" t="n"/>
      <c r="D86" s="26" t="n"/>
      <c r="E86" s="26" t="n"/>
      <c r="F86" s="44" t="n"/>
      <c r="G86" s="26" t="n"/>
      <c r="H86" s="26" t="n"/>
      <c r="I86" s="28" t="n"/>
      <c r="J86" s="28" t="n"/>
      <c r="K86" s="28" t="n"/>
      <c r="L86" s="28" t="n"/>
      <c r="M86" s="28" t="n"/>
      <c r="N86" s="28" t="n"/>
      <c r="O86" s="28" t="n"/>
      <c r="P86" s="28" t="n"/>
      <c r="Q86" s="28" t="n"/>
      <c r="R86" s="28" t="n"/>
      <c r="S86" s="28" t="n"/>
      <c r="T86" s="28" t="n"/>
      <c r="U86" s="28" t="n"/>
      <c r="V86" s="28" t="n"/>
      <c r="W86" s="28" t="n"/>
      <c r="X86" s="28" t="n"/>
      <c r="Y86" s="28" t="n"/>
      <c r="Z86" s="28" t="n"/>
      <c r="AA86" s="28" t="n"/>
      <c r="AB86" s="28" t="n"/>
      <c r="AC86" s="28" t="n"/>
      <c r="AD86" s="28" t="n"/>
      <c r="AE86" s="28" t="n"/>
      <c r="AF86" s="28" t="n"/>
      <c r="AG86" s="29">
        <f>IFERROR(IF($A86="","",SUM(I86,K86,M86,O86,Q86,S86,U86,W86,Y86,AA86,AC86,AE86)),"")</f>
        <v/>
      </c>
      <c r="AH86" s="29">
        <f>IFERROR(IF($A86="","",SUM(J86,L86,N86,P86,R86,T86,V86,X86,Z86,AB86,AD86,AF86)),"")</f>
        <v/>
      </c>
      <c r="AI86" s="29">
        <f>IFERROR(IF($A86="","",IF($D86="Revenue",$AH86-$AG86,$AG86-$AH86)),"")</f>
        <v/>
      </c>
      <c r="AJ86" s="45">
        <f>IFERROR(IF($A86="","",IF($AG86=0,0,$AI86/IF($AG86&lt;0,-$AG86,$AG86))),"")</f>
        <v/>
      </c>
      <c r="AK86" s="31">
        <f>IFERROR(IF($A86="","",IF($AG86=0,"No Budget",IF($AJ86&gt;=0,"Favorable",IF(-$AJ86&lt;='Assumptions'!$B$9,"Review","Action Needed")))),"")</f>
        <v/>
      </c>
      <c r="AL86" s="26" t="n"/>
    </row>
    <row r="87">
      <c r="A87" s="25" t="n"/>
      <c r="B87" s="26" t="n"/>
      <c r="C87" s="26" t="n"/>
      <c r="D87" s="26" t="n"/>
      <c r="E87" s="26" t="n"/>
      <c r="F87" s="44" t="n"/>
      <c r="G87" s="26" t="n"/>
      <c r="H87" s="26" t="n"/>
      <c r="I87" s="28" t="n"/>
      <c r="J87" s="28" t="n"/>
      <c r="K87" s="28" t="n"/>
      <c r="L87" s="28" t="n"/>
      <c r="M87" s="28" t="n"/>
      <c r="N87" s="28" t="n"/>
      <c r="O87" s="28" t="n"/>
      <c r="P87" s="28" t="n"/>
      <c r="Q87" s="28" t="n"/>
      <c r="R87" s="28" t="n"/>
      <c r="S87" s="28" t="n"/>
      <c r="T87" s="28" t="n"/>
      <c r="U87" s="28" t="n"/>
      <c r="V87" s="28" t="n"/>
      <c r="W87" s="28" t="n"/>
      <c r="X87" s="28" t="n"/>
      <c r="Y87" s="28" t="n"/>
      <c r="Z87" s="28" t="n"/>
      <c r="AA87" s="28" t="n"/>
      <c r="AB87" s="28" t="n"/>
      <c r="AC87" s="28" t="n"/>
      <c r="AD87" s="28" t="n"/>
      <c r="AE87" s="28" t="n"/>
      <c r="AF87" s="28" t="n"/>
      <c r="AG87" s="29">
        <f>IFERROR(IF($A87="","",SUM(I87,K87,M87,O87,Q87,S87,U87,W87,Y87,AA87,AC87,AE87)),"")</f>
        <v/>
      </c>
      <c r="AH87" s="29">
        <f>IFERROR(IF($A87="","",SUM(J87,L87,N87,P87,R87,T87,V87,X87,Z87,AB87,AD87,AF87)),"")</f>
        <v/>
      </c>
      <c r="AI87" s="29">
        <f>IFERROR(IF($A87="","",IF($D87="Revenue",$AH87-$AG87,$AG87-$AH87)),"")</f>
        <v/>
      </c>
      <c r="AJ87" s="45">
        <f>IFERROR(IF($A87="","",IF($AG87=0,0,$AI87/IF($AG87&lt;0,-$AG87,$AG87))),"")</f>
        <v/>
      </c>
      <c r="AK87" s="31">
        <f>IFERROR(IF($A87="","",IF($AG87=0,"No Budget",IF($AJ87&gt;=0,"Favorable",IF(-$AJ87&lt;='Assumptions'!$B$9,"Review","Action Needed")))),"")</f>
        <v/>
      </c>
      <c r="AL87" s="26" t="n"/>
    </row>
    <row r="88">
      <c r="A88" s="25" t="n"/>
      <c r="B88" s="26" t="n"/>
      <c r="C88" s="26" t="n"/>
      <c r="D88" s="26" t="n"/>
      <c r="E88" s="26" t="n"/>
      <c r="F88" s="44" t="n"/>
      <c r="G88" s="26" t="n"/>
      <c r="H88" s="26" t="n"/>
      <c r="I88" s="28" t="n"/>
      <c r="J88" s="28" t="n"/>
      <c r="K88" s="28" t="n"/>
      <c r="L88" s="28" t="n"/>
      <c r="M88" s="28" t="n"/>
      <c r="N88" s="28" t="n"/>
      <c r="O88" s="28" t="n"/>
      <c r="P88" s="28" t="n"/>
      <c r="Q88" s="28" t="n"/>
      <c r="R88" s="28" t="n"/>
      <c r="S88" s="28" t="n"/>
      <c r="T88" s="28" t="n"/>
      <c r="U88" s="28" t="n"/>
      <c r="V88" s="28" t="n"/>
      <c r="W88" s="28" t="n"/>
      <c r="X88" s="28" t="n"/>
      <c r="Y88" s="28" t="n"/>
      <c r="Z88" s="28" t="n"/>
      <c r="AA88" s="28" t="n"/>
      <c r="AB88" s="28" t="n"/>
      <c r="AC88" s="28" t="n"/>
      <c r="AD88" s="28" t="n"/>
      <c r="AE88" s="28" t="n"/>
      <c r="AF88" s="28" t="n"/>
      <c r="AG88" s="29">
        <f>IFERROR(IF($A88="","",SUM(I88,K88,M88,O88,Q88,S88,U88,W88,Y88,AA88,AC88,AE88)),"")</f>
        <v/>
      </c>
      <c r="AH88" s="29">
        <f>IFERROR(IF($A88="","",SUM(J88,L88,N88,P88,R88,T88,V88,X88,Z88,AB88,AD88,AF88)),"")</f>
        <v/>
      </c>
      <c r="AI88" s="29">
        <f>IFERROR(IF($A88="","",IF($D88="Revenue",$AH88-$AG88,$AG88-$AH88)),"")</f>
        <v/>
      </c>
      <c r="AJ88" s="45">
        <f>IFERROR(IF($A88="","",IF($AG88=0,0,$AI88/IF($AG88&lt;0,-$AG88,$AG88))),"")</f>
        <v/>
      </c>
      <c r="AK88" s="31">
        <f>IFERROR(IF($A88="","",IF($AG88=0,"No Budget",IF($AJ88&gt;=0,"Favorable",IF(-$AJ88&lt;='Assumptions'!$B$9,"Review","Action Needed")))),"")</f>
        <v/>
      </c>
      <c r="AL88" s="26" t="n"/>
    </row>
    <row r="89">
      <c r="A89" s="25" t="n"/>
      <c r="B89" s="26" t="n"/>
      <c r="C89" s="26" t="n"/>
      <c r="D89" s="26" t="n"/>
      <c r="E89" s="26" t="n"/>
      <c r="F89" s="44" t="n"/>
      <c r="G89" s="26" t="n"/>
      <c r="H89" s="26" t="n"/>
      <c r="I89" s="28" t="n"/>
      <c r="J89" s="28" t="n"/>
      <c r="K89" s="28" t="n"/>
      <c r="L89" s="28" t="n"/>
      <c r="M89" s="28" t="n"/>
      <c r="N89" s="28" t="n"/>
      <c r="O89" s="28" t="n"/>
      <c r="P89" s="28" t="n"/>
      <c r="Q89" s="28" t="n"/>
      <c r="R89" s="28" t="n"/>
      <c r="S89" s="28" t="n"/>
      <c r="T89" s="28" t="n"/>
      <c r="U89" s="28" t="n"/>
      <c r="V89" s="28" t="n"/>
      <c r="W89" s="28" t="n"/>
      <c r="X89" s="28" t="n"/>
      <c r="Y89" s="28" t="n"/>
      <c r="Z89" s="28" t="n"/>
      <c r="AA89" s="28" t="n"/>
      <c r="AB89" s="28" t="n"/>
      <c r="AC89" s="28" t="n"/>
      <c r="AD89" s="28" t="n"/>
      <c r="AE89" s="28" t="n"/>
      <c r="AF89" s="28" t="n"/>
      <c r="AG89" s="29">
        <f>IFERROR(IF($A89="","",SUM(I89,K89,M89,O89,Q89,S89,U89,W89,Y89,AA89,AC89,AE89)),"")</f>
        <v/>
      </c>
      <c r="AH89" s="29">
        <f>IFERROR(IF($A89="","",SUM(J89,L89,N89,P89,R89,T89,V89,X89,Z89,AB89,AD89,AF89)),"")</f>
        <v/>
      </c>
      <c r="AI89" s="29">
        <f>IFERROR(IF($A89="","",IF($D89="Revenue",$AH89-$AG89,$AG89-$AH89)),"")</f>
        <v/>
      </c>
      <c r="AJ89" s="45">
        <f>IFERROR(IF($A89="","",IF($AG89=0,0,$AI89/IF($AG89&lt;0,-$AG89,$AG89))),"")</f>
        <v/>
      </c>
      <c r="AK89" s="31">
        <f>IFERROR(IF($A89="","",IF($AG89=0,"No Budget",IF($AJ89&gt;=0,"Favorable",IF(-$AJ89&lt;='Assumptions'!$B$9,"Review","Action Needed")))),"")</f>
        <v/>
      </c>
      <c r="AL89" s="26" t="n"/>
    </row>
    <row r="90">
      <c r="A90" s="25" t="n"/>
      <c r="B90" s="26" t="n"/>
      <c r="C90" s="26" t="n"/>
      <c r="D90" s="26" t="n"/>
      <c r="E90" s="26" t="n"/>
      <c r="F90" s="44" t="n"/>
      <c r="G90" s="26" t="n"/>
      <c r="H90" s="26" t="n"/>
      <c r="I90" s="28" t="n"/>
      <c r="J90" s="28" t="n"/>
      <c r="K90" s="28" t="n"/>
      <c r="L90" s="28" t="n"/>
      <c r="M90" s="28" t="n"/>
      <c r="N90" s="28" t="n"/>
      <c r="O90" s="28" t="n"/>
      <c r="P90" s="28" t="n"/>
      <c r="Q90" s="28" t="n"/>
      <c r="R90" s="28" t="n"/>
      <c r="S90" s="28" t="n"/>
      <c r="T90" s="28" t="n"/>
      <c r="U90" s="28" t="n"/>
      <c r="V90" s="28" t="n"/>
      <c r="W90" s="28" t="n"/>
      <c r="X90" s="28" t="n"/>
      <c r="Y90" s="28" t="n"/>
      <c r="Z90" s="28" t="n"/>
      <c r="AA90" s="28" t="n"/>
      <c r="AB90" s="28" t="n"/>
      <c r="AC90" s="28" t="n"/>
      <c r="AD90" s="28" t="n"/>
      <c r="AE90" s="28" t="n"/>
      <c r="AF90" s="28" t="n"/>
      <c r="AG90" s="29">
        <f>IFERROR(IF($A90="","",SUM(I90,K90,M90,O90,Q90,S90,U90,W90,Y90,AA90,AC90,AE90)),"")</f>
        <v/>
      </c>
      <c r="AH90" s="29">
        <f>IFERROR(IF($A90="","",SUM(J90,L90,N90,P90,R90,T90,V90,X90,Z90,AB90,AD90,AF90)),"")</f>
        <v/>
      </c>
      <c r="AI90" s="29">
        <f>IFERROR(IF($A90="","",IF($D90="Revenue",$AH90-$AG90,$AG90-$AH90)),"")</f>
        <v/>
      </c>
      <c r="AJ90" s="45">
        <f>IFERROR(IF($A90="","",IF($AG90=0,0,$AI90/IF($AG90&lt;0,-$AG90,$AG90))),"")</f>
        <v/>
      </c>
      <c r="AK90" s="31">
        <f>IFERROR(IF($A90="","",IF($AG90=0,"No Budget",IF($AJ90&gt;=0,"Favorable",IF(-$AJ90&lt;='Assumptions'!$B$9,"Review","Action Needed")))),"")</f>
        <v/>
      </c>
      <c r="AL90" s="26" t="n"/>
    </row>
    <row r="91">
      <c r="A91" s="25" t="n"/>
      <c r="B91" s="26" t="n"/>
      <c r="C91" s="26" t="n"/>
      <c r="D91" s="26" t="n"/>
      <c r="E91" s="26" t="n"/>
      <c r="F91" s="44" t="n"/>
      <c r="G91" s="26" t="n"/>
      <c r="H91" s="26" t="n"/>
      <c r="I91" s="28" t="n"/>
      <c r="J91" s="28" t="n"/>
      <c r="K91" s="28" t="n"/>
      <c r="L91" s="28" t="n"/>
      <c r="M91" s="28" t="n"/>
      <c r="N91" s="28" t="n"/>
      <c r="O91" s="28" t="n"/>
      <c r="P91" s="28" t="n"/>
      <c r="Q91" s="28" t="n"/>
      <c r="R91" s="28" t="n"/>
      <c r="S91" s="28" t="n"/>
      <c r="T91" s="28" t="n"/>
      <c r="U91" s="28" t="n"/>
      <c r="V91" s="28" t="n"/>
      <c r="W91" s="28" t="n"/>
      <c r="X91" s="28" t="n"/>
      <c r="Y91" s="28" t="n"/>
      <c r="Z91" s="28" t="n"/>
      <c r="AA91" s="28" t="n"/>
      <c r="AB91" s="28" t="n"/>
      <c r="AC91" s="28" t="n"/>
      <c r="AD91" s="28" t="n"/>
      <c r="AE91" s="28" t="n"/>
      <c r="AF91" s="28" t="n"/>
      <c r="AG91" s="29">
        <f>IFERROR(IF($A91="","",SUM(I91,K91,M91,O91,Q91,S91,U91,W91,Y91,AA91,AC91,AE91)),"")</f>
        <v/>
      </c>
      <c r="AH91" s="29">
        <f>IFERROR(IF($A91="","",SUM(J91,L91,N91,P91,R91,T91,V91,X91,Z91,AB91,AD91,AF91)),"")</f>
        <v/>
      </c>
      <c r="AI91" s="29">
        <f>IFERROR(IF($A91="","",IF($D91="Revenue",$AH91-$AG91,$AG91-$AH91)),"")</f>
        <v/>
      </c>
      <c r="AJ91" s="45">
        <f>IFERROR(IF($A91="","",IF($AG91=0,0,$AI91/IF($AG91&lt;0,-$AG91,$AG91))),"")</f>
        <v/>
      </c>
      <c r="AK91" s="31">
        <f>IFERROR(IF($A91="","",IF($AG91=0,"No Budget",IF($AJ91&gt;=0,"Favorable",IF(-$AJ91&lt;='Assumptions'!$B$9,"Review","Action Needed")))),"")</f>
        <v/>
      </c>
      <c r="AL91" s="26" t="n"/>
    </row>
    <row r="92">
      <c r="A92" s="25" t="n"/>
      <c r="B92" s="26" t="n"/>
      <c r="C92" s="26" t="n"/>
      <c r="D92" s="26" t="n"/>
      <c r="E92" s="26" t="n"/>
      <c r="F92" s="44" t="n"/>
      <c r="G92" s="26" t="n"/>
      <c r="H92" s="26" t="n"/>
      <c r="I92" s="28" t="n"/>
      <c r="J92" s="28" t="n"/>
      <c r="K92" s="28" t="n"/>
      <c r="L92" s="28" t="n"/>
      <c r="M92" s="28" t="n"/>
      <c r="N92" s="28" t="n"/>
      <c r="O92" s="28" t="n"/>
      <c r="P92" s="28" t="n"/>
      <c r="Q92" s="28" t="n"/>
      <c r="R92" s="28" t="n"/>
      <c r="S92" s="28" t="n"/>
      <c r="T92" s="28" t="n"/>
      <c r="U92" s="28" t="n"/>
      <c r="V92" s="28" t="n"/>
      <c r="W92" s="28" t="n"/>
      <c r="X92" s="28" t="n"/>
      <c r="Y92" s="28" t="n"/>
      <c r="Z92" s="28" t="n"/>
      <c r="AA92" s="28" t="n"/>
      <c r="AB92" s="28" t="n"/>
      <c r="AC92" s="28" t="n"/>
      <c r="AD92" s="28" t="n"/>
      <c r="AE92" s="28" t="n"/>
      <c r="AF92" s="28" t="n"/>
      <c r="AG92" s="29">
        <f>IFERROR(IF($A92="","",SUM(I92,K92,M92,O92,Q92,S92,U92,W92,Y92,AA92,AC92,AE92)),"")</f>
        <v/>
      </c>
      <c r="AH92" s="29">
        <f>IFERROR(IF($A92="","",SUM(J92,L92,N92,P92,R92,T92,V92,X92,Z92,AB92,AD92,AF92)),"")</f>
        <v/>
      </c>
      <c r="AI92" s="29">
        <f>IFERROR(IF($A92="","",IF($D92="Revenue",$AH92-$AG92,$AG92-$AH92)),"")</f>
        <v/>
      </c>
      <c r="AJ92" s="45">
        <f>IFERROR(IF($A92="","",IF($AG92=0,0,$AI92/IF($AG92&lt;0,-$AG92,$AG92))),"")</f>
        <v/>
      </c>
      <c r="AK92" s="31">
        <f>IFERROR(IF($A92="","",IF($AG92=0,"No Budget",IF($AJ92&gt;=0,"Favorable",IF(-$AJ92&lt;='Assumptions'!$B$9,"Review","Action Needed")))),"")</f>
        <v/>
      </c>
      <c r="AL92" s="26" t="n"/>
    </row>
    <row r="93">
      <c r="A93" s="25" t="n"/>
      <c r="B93" s="26" t="n"/>
      <c r="C93" s="26" t="n"/>
      <c r="D93" s="26" t="n"/>
      <c r="E93" s="26" t="n"/>
      <c r="F93" s="44" t="n"/>
      <c r="G93" s="26" t="n"/>
      <c r="H93" s="26" t="n"/>
      <c r="I93" s="28" t="n"/>
      <c r="J93" s="28" t="n"/>
      <c r="K93" s="28" t="n"/>
      <c r="L93" s="28" t="n"/>
      <c r="M93" s="28" t="n"/>
      <c r="N93" s="28" t="n"/>
      <c r="O93" s="28" t="n"/>
      <c r="P93" s="28" t="n"/>
      <c r="Q93" s="28" t="n"/>
      <c r="R93" s="28" t="n"/>
      <c r="S93" s="28" t="n"/>
      <c r="T93" s="28" t="n"/>
      <c r="U93" s="28" t="n"/>
      <c r="V93" s="28" t="n"/>
      <c r="W93" s="28" t="n"/>
      <c r="X93" s="28" t="n"/>
      <c r="Y93" s="28" t="n"/>
      <c r="Z93" s="28" t="n"/>
      <c r="AA93" s="28" t="n"/>
      <c r="AB93" s="28" t="n"/>
      <c r="AC93" s="28" t="n"/>
      <c r="AD93" s="28" t="n"/>
      <c r="AE93" s="28" t="n"/>
      <c r="AF93" s="28" t="n"/>
      <c r="AG93" s="29">
        <f>IFERROR(IF($A93="","",SUM(I93,K93,M93,O93,Q93,S93,U93,W93,Y93,AA93,AC93,AE93)),"")</f>
        <v/>
      </c>
      <c r="AH93" s="29">
        <f>IFERROR(IF($A93="","",SUM(J93,L93,N93,P93,R93,T93,V93,X93,Z93,AB93,AD93,AF93)),"")</f>
        <v/>
      </c>
      <c r="AI93" s="29">
        <f>IFERROR(IF($A93="","",IF($D93="Revenue",$AH93-$AG93,$AG93-$AH93)),"")</f>
        <v/>
      </c>
      <c r="AJ93" s="45">
        <f>IFERROR(IF($A93="","",IF($AG93=0,0,$AI93/IF($AG93&lt;0,-$AG93,$AG93))),"")</f>
        <v/>
      </c>
      <c r="AK93" s="31">
        <f>IFERROR(IF($A93="","",IF($AG93=0,"No Budget",IF($AJ93&gt;=0,"Favorable",IF(-$AJ93&lt;='Assumptions'!$B$9,"Review","Action Needed")))),"")</f>
        <v/>
      </c>
      <c r="AL93" s="26" t="n"/>
    </row>
    <row r="94">
      <c r="A94" s="25" t="n"/>
      <c r="B94" s="26" t="n"/>
      <c r="C94" s="26" t="n"/>
      <c r="D94" s="26" t="n"/>
      <c r="E94" s="26" t="n"/>
      <c r="F94" s="44" t="n"/>
      <c r="G94" s="26" t="n"/>
      <c r="H94" s="26" t="n"/>
      <c r="I94" s="28" t="n"/>
      <c r="J94" s="28" t="n"/>
      <c r="K94" s="28" t="n"/>
      <c r="L94" s="28" t="n"/>
      <c r="M94" s="28" t="n"/>
      <c r="N94" s="28" t="n"/>
      <c r="O94" s="28" t="n"/>
      <c r="P94" s="28" t="n"/>
      <c r="Q94" s="28" t="n"/>
      <c r="R94" s="28" t="n"/>
      <c r="S94" s="28" t="n"/>
      <c r="T94" s="28" t="n"/>
      <c r="U94" s="28" t="n"/>
      <c r="V94" s="28" t="n"/>
      <c r="W94" s="28" t="n"/>
      <c r="X94" s="28" t="n"/>
      <c r="Y94" s="28" t="n"/>
      <c r="Z94" s="28" t="n"/>
      <c r="AA94" s="28" t="n"/>
      <c r="AB94" s="28" t="n"/>
      <c r="AC94" s="28" t="n"/>
      <c r="AD94" s="28" t="n"/>
      <c r="AE94" s="28" t="n"/>
      <c r="AF94" s="28" t="n"/>
      <c r="AG94" s="29">
        <f>IFERROR(IF($A94="","",SUM(I94,K94,M94,O94,Q94,S94,U94,W94,Y94,AA94,AC94,AE94)),"")</f>
        <v/>
      </c>
      <c r="AH94" s="29">
        <f>IFERROR(IF($A94="","",SUM(J94,L94,N94,P94,R94,T94,V94,X94,Z94,AB94,AD94,AF94)),"")</f>
        <v/>
      </c>
      <c r="AI94" s="29">
        <f>IFERROR(IF($A94="","",IF($D94="Revenue",$AH94-$AG94,$AG94-$AH94)),"")</f>
        <v/>
      </c>
      <c r="AJ94" s="45">
        <f>IFERROR(IF($A94="","",IF($AG94=0,0,$AI94/IF($AG94&lt;0,-$AG94,$AG94))),"")</f>
        <v/>
      </c>
      <c r="AK94" s="31">
        <f>IFERROR(IF($A94="","",IF($AG94=0,"No Budget",IF($AJ94&gt;=0,"Favorable",IF(-$AJ94&lt;='Assumptions'!$B$9,"Review","Action Needed")))),"")</f>
        <v/>
      </c>
      <c r="AL94" s="26" t="n"/>
    </row>
    <row r="95">
      <c r="A95" s="25" t="n"/>
      <c r="B95" s="26" t="n"/>
      <c r="C95" s="26" t="n"/>
      <c r="D95" s="26" t="n"/>
      <c r="E95" s="26" t="n"/>
      <c r="F95" s="44" t="n"/>
      <c r="G95" s="26" t="n"/>
      <c r="H95" s="26" t="n"/>
      <c r="I95" s="28" t="n"/>
      <c r="J95" s="28" t="n"/>
      <c r="K95" s="28" t="n"/>
      <c r="L95" s="28" t="n"/>
      <c r="M95" s="28" t="n"/>
      <c r="N95" s="28" t="n"/>
      <c r="O95" s="28" t="n"/>
      <c r="P95" s="28" t="n"/>
      <c r="Q95" s="28" t="n"/>
      <c r="R95" s="28" t="n"/>
      <c r="S95" s="28" t="n"/>
      <c r="T95" s="28" t="n"/>
      <c r="U95" s="28" t="n"/>
      <c r="V95" s="28" t="n"/>
      <c r="W95" s="28" t="n"/>
      <c r="X95" s="28" t="n"/>
      <c r="Y95" s="28" t="n"/>
      <c r="Z95" s="28" t="n"/>
      <c r="AA95" s="28" t="n"/>
      <c r="AB95" s="28" t="n"/>
      <c r="AC95" s="28" t="n"/>
      <c r="AD95" s="28" t="n"/>
      <c r="AE95" s="28" t="n"/>
      <c r="AF95" s="28" t="n"/>
      <c r="AG95" s="29">
        <f>IFERROR(IF($A95="","",SUM(I95,K95,M95,O95,Q95,S95,U95,W95,Y95,AA95,AC95,AE95)),"")</f>
        <v/>
      </c>
      <c r="AH95" s="29">
        <f>IFERROR(IF($A95="","",SUM(J95,L95,N95,P95,R95,T95,V95,X95,Z95,AB95,AD95,AF95)),"")</f>
        <v/>
      </c>
      <c r="AI95" s="29">
        <f>IFERROR(IF($A95="","",IF($D95="Revenue",$AH95-$AG95,$AG95-$AH95)),"")</f>
        <v/>
      </c>
      <c r="AJ95" s="45">
        <f>IFERROR(IF($A95="","",IF($AG95=0,0,$AI95/IF($AG95&lt;0,-$AG95,$AG95))),"")</f>
        <v/>
      </c>
      <c r="AK95" s="31">
        <f>IFERROR(IF($A95="","",IF($AG95=0,"No Budget",IF($AJ95&gt;=0,"Favorable",IF(-$AJ95&lt;='Assumptions'!$B$9,"Review","Action Needed")))),"")</f>
        <v/>
      </c>
      <c r="AL95" s="26" t="n"/>
    </row>
    <row r="96">
      <c r="A96" s="25" t="n"/>
      <c r="B96" s="26" t="n"/>
      <c r="C96" s="26" t="n"/>
      <c r="D96" s="26" t="n"/>
      <c r="E96" s="26" t="n"/>
      <c r="F96" s="44" t="n"/>
      <c r="G96" s="26" t="n"/>
      <c r="H96" s="26" t="n"/>
      <c r="I96" s="28" t="n"/>
      <c r="J96" s="28" t="n"/>
      <c r="K96" s="28" t="n"/>
      <c r="L96" s="28" t="n"/>
      <c r="M96" s="28" t="n"/>
      <c r="N96" s="28" t="n"/>
      <c r="O96" s="28" t="n"/>
      <c r="P96" s="28" t="n"/>
      <c r="Q96" s="28" t="n"/>
      <c r="R96" s="28" t="n"/>
      <c r="S96" s="28" t="n"/>
      <c r="T96" s="28" t="n"/>
      <c r="U96" s="28" t="n"/>
      <c r="V96" s="28" t="n"/>
      <c r="W96" s="28" t="n"/>
      <c r="X96" s="28" t="n"/>
      <c r="Y96" s="28" t="n"/>
      <c r="Z96" s="28" t="n"/>
      <c r="AA96" s="28" t="n"/>
      <c r="AB96" s="28" t="n"/>
      <c r="AC96" s="28" t="n"/>
      <c r="AD96" s="28" t="n"/>
      <c r="AE96" s="28" t="n"/>
      <c r="AF96" s="28" t="n"/>
      <c r="AG96" s="29">
        <f>IFERROR(IF($A96="","",SUM(I96,K96,M96,O96,Q96,S96,U96,W96,Y96,AA96,AC96,AE96)),"")</f>
        <v/>
      </c>
      <c r="AH96" s="29">
        <f>IFERROR(IF($A96="","",SUM(J96,L96,N96,P96,R96,T96,V96,X96,Z96,AB96,AD96,AF96)),"")</f>
        <v/>
      </c>
      <c r="AI96" s="29">
        <f>IFERROR(IF($A96="","",IF($D96="Revenue",$AH96-$AG96,$AG96-$AH96)),"")</f>
        <v/>
      </c>
      <c r="AJ96" s="45">
        <f>IFERROR(IF($A96="","",IF($AG96=0,0,$AI96/IF($AG96&lt;0,-$AG96,$AG96))),"")</f>
        <v/>
      </c>
      <c r="AK96" s="31">
        <f>IFERROR(IF($A96="","",IF($AG96=0,"No Budget",IF($AJ96&gt;=0,"Favorable",IF(-$AJ96&lt;='Assumptions'!$B$9,"Review","Action Needed")))),"")</f>
        <v/>
      </c>
      <c r="AL96" s="26" t="n"/>
    </row>
    <row r="97">
      <c r="A97" s="25" t="n"/>
      <c r="B97" s="26" t="n"/>
      <c r="C97" s="26" t="n"/>
      <c r="D97" s="26" t="n"/>
      <c r="E97" s="26" t="n"/>
      <c r="F97" s="44" t="n"/>
      <c r="G97" s="26" t="n"/>
      <c r="H97" s="26" t="n"/>
      <c r="I97" s="28" t="n"/>
      <c r="J97" s="28" t="n"/>
      <c r="K97" s="28" t="n"/>
      <c r="L97" s="28" t="n"/>
      <c r="M97" s="28" t="n"/>
      <c r="N97" s="28" t="n"/>
      <c r="O97" s="28" t="n"/>
      <c r="P97" s="28" t="n"/>
      <c r="Q97" s="28" t="n"/>
      <c r="R97" s="28" t="n"/>
      <c r="S97" s="28" t="n"/>
      <c r="T97" s="28" t="n"/>
      <c r="U97" s="28" t="n"/>
      <c r="V97" s="28" t="n"/>
      <c r="W97" s="28" t="n"/>
      <c r="X97" s="28" t="n"/>
      <c r="Y97" s="28" t="n"/>
      <c r="Z97" s="28" t="n"/>
      <c r="AA97" s="28" t="n"/>
      <c r="AB97" s="28" t="n"/>
      <c r="AC97" s="28" t="n"/>
      <c r="AD97" s="28" t="n"/>
      <c r="AE97" s="28" t="n"/>
      <c r="AF97" s="28" t="n"/>
      <c r="AG97" s="29">
        <f>IFERROR(IF($A97="","",SUM(I97,K97,M97,O97,Q97,S97,U97,W97,Y97,AA97,AC97,AE97)),"")</f>
        <v/>
      </c>
      <c r="AH97" s="29">
        <f>IFERROR(IF($A97="","",SUM(J97,L97,N97,P97,R97,T97,V97,X97,Z97,AB97,AD97,AF97)),"")</f>
        <v/>
      </c>
      <c r="AI97" s="29">
        <f>IFERROR(IF($A97="","",IF($D97="Revenue",$AH97-$AG97,$AG97-$AH97)),"")</f>
        <v/>
      </c>
      <c r="AJ97" s="45">
        <f>IFERROR(IF($A97="","",IF($AG97=0,0,$AI97/IF($AG97&lt;0,-$AG97,$AG97))),"")</f>
        <v/>
      </c>
      <c r="AK97" s="31">
        <f>IFERROR(IF($A97="","",IF($AG97=0,"No Budget",IF($AJ97&gt;=0,"Favorable",IF(-$AJ97&lt;='Assumptions'!$B$9,"Review","Action Needed")))),"")</f>
        <v/>
      </c>
      <c r="AL97" s="26" t="n"/>
    </row>
    <row r="98">
      <c r="A98" s="25" t="n"/>
      <c r="B98" s="26" t="n"/>
      <c r="C98" s="26" t="n"/>
      <c r="D98" s="26" t="n"/>
      <c r="E98" s="26" t="n"/>
      <c r="F98" s="44" t="n"/>
      <c r="G98" s="26" t="n"/>
      <c r="H98" s="26" t="n"/>
      <c r="I98" s="28" t="n"/>
      <c r="J98" s="28" t="n"/>
      <c r="K98" s="28" t="n"/>
      <c r="L98" s="28" t="n"/>
      <c r="M98" s="28" t="n"/>
      <c r="N98" s="28" t="n"/>
      <c r="O98" s="28" t="n"/>
      <c r="P98" s="28" t="n"/>
      <c r="Q98" s="28" t="n"/>
      <c r="R98" s="28" t="n"/>
      <c r="S98" s="28" t="n"/>
      <c r="T98" s="28" t="n"/>
      <c r="U98" s="28" t="n"/>
      <c r="V98" s="28" t="n"/>
      <c r="W98" s="28" t="n"/>
      <c r="X98" s="28" t="n"/>
      <c r="Y98" s="28" t="n"/>
      <c r="Z98" s="28" t="n"/>
      <c r="AA98" s="28" t="n"/>
      <c r="AB98" s="28" t="n"/>
      <c r="AC98" s="28" t="n"/>
      <c r="AD98" s="28" t="n"/>
      <c r="AE98" s="28" t="n"/>
      <c r="AF98" s="28" t="n"/>
      <c r="AG98" s="29">
        <f>IFERROR(IF($A98="","",SUM(I98,K98,M98,O98,Q98,S98,U98,W98,Y98,AA98,AC98,AE98)),"")</f>
        <v/>
      </c>
      <c r="AH98" s="29">
        <f>IFERROR(IF($A98="","",SUM(J98,L98,N98,P98,R98,T98,V98,X98,Z98,AB98,AD98,AF98)),"")</f>
        <v/>
      </c>
      <c r="AI98" s="29">
        <f>IFERROR(IF($A98="","",IF($D98="Revenue",$AH98-$AG98,$AG98-$AH98)),"")</f>
        <v/>
      </c>
      <c r="AJ98" s="45">
        <f>IFERROR(IF($A98="","",IF($AG98=0,0,$AI98/IF($AG98&lt;0,-$AG98,$AG98))),"")</f>
        <v/>
      </c>
      <c r="AK98" s="31">
        <f>IFERROR(IF($A98="","",IF($AG98=0,"No Budget",IF($AJ98&gt;=0,"Favorable",IF(-$AJ98&lt;='Assumptions'!$B$9,"Review","Action Needed")))),"")</f>
        <v/>
      </c>
      <c r="AL98" s="26" t="n"/>
    </row>
    <row r="99">
      <c r="A99" s="25" t="n"/>
      <c r="B99" s="26" t="n"/>
      <c r="C99" s="26" t="n"/>
      <c r="D99" s="26" t="n"/>
      <c r="E99" s="26" t="n"/>
      <c r="F99" s="44" t="n"/>
      <c r="G99" s="26" t="n"/>
      <c r="H99" s="26" t="n"/>
      <c r="I99" s="28" t="n"/>
      <c r="J99" s="28" t="n"/>
      <c r="K99" s="28" t="n"/>
      <c r="L99" s="28" t="n"/>
      <c r="M99" s="28" t="n"/>
      <c r="N99" s="28" t="n"/>
      <c r="O99" s="28" t="n"/>
      <c r="P99" s="28" t="n"/>
      <c r="Q99" s="28" t="n"/>
      <c r="R99" s="28" t="n"/>
      <c r="S99" s="28" t="n"/>
      <c r="T99" s="28" t="n"/>
      <c r="U99" s="28" t="n"/>
      <c r="V99" s="28" t="n"/>
      <c r="W99" s="28" t="n"/>
      <c r="X99" s="28" t="n"/>
      <c r="Y99" s="28" t="n"/>
      <c r="Z99" s="28" t="n"/>
      <c r="AA99" s="28" t="n"/>
      <c r="AB99" s="28" t="n"/>
      <c r="AC99" s="28" t="n"/>
      <c r="AD99" s="28" t="n"/>
      <c r="AE99" s="28" t="n"/>
      <c r="AF99" s="28" t="n"/>
      <c r="AG99" s="29">
        <f>IFERROR(IF($A99="","",SUM(I99,K99,M99,O99,Q99,S99,U99,W99,Y99,AA99,AC99,AE99)),"")</f>
        <v/>
      </c>
      <c r="AH99" s="29">
        <f>IFERROR(IF($A99="","",SUM(J99,L99,N99,P99,R99,T99,V99,X99,Z99,AB99,AD99,AF99)),"")</f>
        <v/>
      </c>
      <c r="AI99" s="29">
        <f>IFERROR(IF($A99="","",IF($D99="Revenue",$AH99-$AG99,$AG99-$AH99)),"")</f>
        <v/>
      </c>
      <c r="AJ99" s="45">
        <f>IFERROR(IF($A99="","",IF($AG99=0,0,$AI99/IF($AG99&lt;0,-$AG99,$AG99))),"")</f>
        <v/>
      </c>
      <c r="AK99" s="31">
        <f>IFERROR(IF($A99="","",IF($AG99=0,"No Budget",IF($AJ99&gt;=0,"Favorable",IF(-$AJ99&lt;='Assumptions'!$B$9,"Review","Action Needed")))),"")</f>
        <v/>
      </c>
      <c r="AL99" s="26" t="n"/>
    </row>
    <row r="100">
      <c r="A100" s="25" t="n"/>
      <c r="B100" s="26" t="n"/>
      <c r="C100" s="26" t="n"/>
      <c r="D100" s="26" t="n"/>
      <c r="E100" s="26" t="n"/>
      <c r="F100" s="44" t="n"/>
      <c r="G100" s="26" t="n"/>
      <c r="H100" s="26" t="n"/>
      <c r="I100" s="28" t="n"/>
      <c r="J100" s="28" t="n"/>
      <c r="K100" s="28" t="n"/>
      <c r="L100" s="28" t="n"/>
      <c r="M100" s="28" t="n"/>
      <c r="N100" s="28" t="n"/>
      <c r="O100" s="28" t="n"/>
      <c r="P100" s="28" t="n"/>
      <c r="Q100" s="28" t="n"/>
      <c r="R100" s="28" t="n"/>
      <c r="S100" s="28" t="n"/>
      <c r="T100" s="28" t="n"/>
      <c r="U100" s="28" t="n"/>
      <c r="V100" s="28" t="n"/>
      <c r="W100" s="28" t="n"/>
      <c r="X100" s="28" t="n"/>
      <c r="Y100" s="28" t="n"/>
      <c r="Z100" s="28" t="n"/>
      <c r="AA100" s="28" t="n"/>
      <c r="AB100" s="28" t="n"/>
      <c r="AC100" s="28" t="n"/>
      <c r="AD100" s="28" t="n"/>
      <c r="AE100" s="28" t="n"/>
      <c r="AF100" s="28" t="n"/>
      <c r="AG100" s="29">
        <f>IFERROR(IF($A100="","",SUM(I100,K100,M100,O100,Q100,S100,U100,W100,Y100,AA100,AC100,AE100)),"")</f>
        <v/>
      </c>
      <c r="AH100" s="29">
        <f>IFERROR(IF($A100="","",SUM(J100,L100,N100,P100,R100,T100,V100,X100,Z100,AB100,AD100,AF100)),"")</f>
        <v/>
      </c>
      <c r="AI100" s="29">
        <f>IFERROR(IF($A100="","",IF($D100="Revenue",$AH100-$AG100,$AG100-$AH100)),"")</f>
        <v/>
      </c>
      <c r="AJ100" s="45">
        <f>IFERROR(IF($A100="","",IF($AG100=0,0,$AI100/IF($AG100&lt;0,-$AG100,$AG100))),"")</f>
        <v/>
      </c>
      <c r="AK100" s="31">
        <f>IFERROR(IF($A100="","",IF($AG100=0,"No Budget",IF($AJ100&gt;=0,"Favorable",IF(-$AJ100&lt;='Assumptions'!$B$9,"Review","Action Needed")))),"")</f>
        <v/>
      </c>
      <c r="AL100" s="26" t="n"/>
    </row>
    <row r="101">
      <c r="A101" s="25" t="n"/>
      <c r="B101" s="26" t="n"/>
      <c r="C101" s="26" t="n"/>
      <c r="D101" s="26" t="n"/>
      <c r="E101" s="26" t="n"/>
      <c r="F101" s="44" t="n"/>
      <c r="G101" s="26" t="n"/>
      <c r="H101" s="26" t="n"/>
      <c r="I101" s="28" t="n"/>
      <c r="J101" s="28" t="n"/>
      <c r="K101" s="28" t="n"/>
      <c r="L101" s="28" t="n"/>
      <c r="M101" s="28" t="n"/>
      <c r="N101" s="28" t="n"/>
      <c r="O101" s="28" t="n"/>
      <c r="P101" s="28" t="n"/>
      <c r="Q101" s="28" t="n"/>
      <c r="R101" s="28" t="n"/>
      <c r="S101" s="28" t="n"/>
      <c r="T101" s="28" t="n"/>
      <c r="U101" s="28" t="n"/>
      <c r="V101" s="28" t="n"/>
      <c r="W101" s="28" t="n"/>
      <c r="X101" s="28" t="n"/>
      <c r="Y101" s="28" t="n"/>
      <c r="Z101" s="28" t="n"/>
      <c r="AA101" s="28" t="n"/>
      <c r="AB101" s="28" t="n"/>
      <c r="AC101" s="28" t="n"/>
      <c r="AD101" s="28" t="n"/>
      <c r="AE101" s="28" t="n"/>
      <c r="AF101" s="28" t="n"/>
      <c r="AG101" s="29">
        <f>IFERROR(IF($A101="","",SUM(I101,K101,M101,O101,Q101,S101,U101,W101,Y101,AA101,AC101,AE101)),"")</f>
        <v/>
      </c>
      <c r="AH101" s="29">
        <f>IFERROR(IF($A101="","",SUM(J101,L101,N101,P101,R101,T101,V101,X101,Z101,AB101,AD101,AF101)),"")</f>
        <v/>
      </c>
      <c r="AI101" s="29">
        <f>IFERROR(IF($A101="","",IF($D101="Revenue",$AH101-$AG101,$AG101-$AH101)),"")</f>
        <v/>
      </c>
      <c r="AJ101" s="45">
        <f>IFERROR(IF($A101="","",IF($AG101=0,0,$AI101/IF($AG101&lt;0,-$AG101,$AG101))),"")</f>
        <v/>
      </c>
      <c r="AK101" s="31">
        <f>IFERROR(IF($A101="","",IF($AG101=0,"No Budget",IF($AJ101&gt;=0,"Favorable",IF(-$AJ101&lt;='Assumptions'!$B$9,"Review","Action Needed")))),"")</f>
        <v/>
      </c>
      <c r="AL101" s="26" t="n"/>
    </row>
    <row r="102">
      <c r="A102" s="25" t="n"/>
      <c r="B102" s="26" t="n"/>
      <c r="C102" s="26" t="n"/>
      <c r="D102" s="26" t="n"/>
      <c r="E102" s="26" t="n"/>
      <c r="F102" s="44" t="n"/>
      <c r="G102" s="26" t="n"/>
      <c r="H102" s="26" t="n"/>
      <c r="I102" s="28" t="n"/>
      <c r="J102" s="28" t="n"/>
      <c r="K102" s="28" t="n"/>
      <c r="L102" s="28" t="n"/>
      <c r="M102" s="28" t="n"/>
      <c r="N102" s="28" t="n"/>
      <c r="O102" s="28" t="n"/>
      <c r="P102" s="28" t="n"/>
      <c r="Q102" s="28" t="n"/>
      <c r="R102" s="28" t="n"/>
      <c r="S102" s="28" t="n"/>
      <c r="T102" s="28" t="n"/>
      <c r="U102" s="28" t="n"/>
      <c r="V102" s="28" t="n"/>
      <c r="W102" s="28" t="n"/>
      <c r="X102" s="28" t="n"/>
      <c r="Y102" s="28" t="n"/>
      <c r="Z102" s="28" t="n"/>
      <c r="AA102" s="28" t="n"/>
      <c r="AB102" s="28" t="n"/>
      <c r="AC102" s="28" t="n"/>
      <c r="AD102" s="28" t="n"/>
      <c r="AE102" s="28" t="n"/>
      <c r="AF102" s="28" t="n"/>
      <c r="AG102" s="29">
        <f>IFERROR(IF($A102="","",SUM(I102,K102,M102,O102,Q102,S102,U102,W102,Y102,AA102,AC102,AE102)),"")</f>
        <v/>
      </c>
      <c r="AH102" s="29">
        <f>IFERROR(IF($A102="","",SUM(J102,L102,N102,P102,R102,T102,V102,X102,Z102,AB102,AD102,AF102)),"")</f>
        <v/>
      </c>
      <c r="AI102" s="29">
        <f>IFERROR(IF($A102="","",IF($D102="Revenue",$AH102-$AG102,$AG102-$AH102)),"")</f>
        <v/>
      </c>
      <c r="AJ102" s="45">
        <f>IFERROR(IF($A102="","",IF($AG102=0,0,$AI102/IF($AG102&lt;0,-$AG102,$AG102))),"")</f>
        <v/>
      </c>
      <c r="AK102" s="31">
        <f>IFERROR(IF($A102="","",IF($AG102=0,"No Budget",IF($AJ102&gt;=0,"Favorable",IF(-$AJ102&lt;='Assumptions'!$B$9,"Review","Action Needed")))),"")</f>
        <v/>
      </c>
      <c r="AL102" s="26" t="n"/>
    </row>
    <row r="103">
      <c r="A103" s="25" t="n"/>
      <c r="B103" s="26" t="n"/>
      <c r="C103" s="26" t="n"/>
      <c r="D103" s="26" t="n"/>
      <c r="E103" s="26" t="n"/>
      <c r="F103" s="44" t="n"/>
      <c r="G103" s="26" t="n"/>
      <c r="H103" s="26" t="n"/>
      <c r="I103" s="28" t="n"/>
      <c r="J103" s="28" t="n"/>
      <c r="K103" s="28" t="n"/>
      <c r="L103" s="28" t="n"/>
      <c r="M103" s="28" t="n"/>
      <c r="N103" s="28" t="n"/>
      <c r="O103" s="28" t="n"/>
      <c r="P103" s="28" t="n"/>
      <c r="Q103" s="28" t="n"/>
      <c r="R103" s="28" t="n"/>
      <c r="S103" s="28" t="n"/>
      <c r="T103" s="28" t="n"/>
      <c r="U103" s="28" t="n"/>
      <c r="V103" s="28" t="n"/>
      <c r="W103" s="28" t="n"/>
      <c r="X103" s="28" t="n"/>
      <c r="Y103" s="28" t="n"/>
      <c r="Z103" s="28" t="n"/>
      <c r="AA103" s="28" t="n"/>
      <c r="AB103" s="28" t="n"/>
      <c r="AC103" s="28" t="n"/>
      <c r="AD103" s="28" t="n"/>
      <c r="AE103" s="28" t="n"/>
      <c r="AF103" s="28" t="n"/>
      <c r="AG103" s="29">
        <f>IFERROR(IF($A103="","",SUM(I103,K103,M103,O103,Q103,S103,U103,W103,Y103,AA103,AC103,AE103)),"")</f>
        <v/>
      </c>
      <c r="AH103" s="29">
        <f>IFERROR(IF($A103="","",SUM(J103,L103,N103,P103,R103,T103,V103,X103,Z103,AB103,AD103,AF103)),"")</f>
        <v/>
      </c>
      <c r="AI103" s="29">
        <f>IFERROR(IF($A103="","",IF($D103="Revenue",$AH103-$AG103,$AG103-$AH103)),"")</f>
        <v/>
      </c>
      <c r="AJ103" s="45">
        <f>IFERROR(IF($A103="","",IF($AG103=0,0,$AI103/IF($AG103&lt;0,-$AG103,$AG103))),"")</f>
        <v/>
      </c>
      <c r="AK103" s="31">
        <f>IFERROR(IF($A103="","",IF($AG103=0,"No Budget",IF($AJ103&gt;=0,"Favorable",IF(-$AJ103&lt;='Assumptions'!$B$9,"Review","Action Needed")))),"")</f>
        <v/>
      </c>
      <c r="AL103" s="26" t="n"/>
    </row>
    <row r="104">
      <c r="A104" s="25" t="n"/>
      <c r="B104" s="26" t="n"/>
      <c r="C104" s="26" t="n"/>
      <c r="D104" s="26" t="n"/>
      <c r="E104" s="26" t="n"/>
      <c r="F104" s="44" t="n"/>
      <c r="G104" s="26" t="n"/>
      <c r="H104" s="26" t="n"/>
      <c r="I104" s="28" t="n"/>
      <c r="J104" s="28" t="n"/>
      <c r="K104" s="28" t="n"/>
      <c r="L104" s="28" t="n"/>
      <c r="M104" s="28" t="n"/>
      <c r="N104" s="28" t="n"/>
      <c r="O104" s="28" t="n"/>
      <c r="P104" s="28" t="n"/>
      <c r="Q104" s="28" t="n"/>
      <c r="R104" s="28" t="n"/>
      <c r="S104" s="28" t="n"/>
      <c r="T104" s="28" t="n"/>
      <c r="U104" s="28" t="n"/>
      <c r="V104" s="28" t="n"/>
      <c r="W104" s="28" t="n"/>
      <c r="X104" s="28" t="n"/>
      <c r="Y104" s="28" t="n"/>
      <c r="Z104" s="28" t="n"/>
      <c r="AA104" s="28" t="n"/>
      <c r="AB104" s="28" t="n"/>
      <c r="AC104" s="28" t="n"/>
      <c r="AD104" s="28" t="n"/>
      <c r="AE104" s="28" t="n"/>
      <c r="AF104" s="28" t="n"/>
      <c r="AG104" s="29">
        <f>IFERROR(IF($A104="","",SUM(I104,K104,M104,O104,Q104,S104,U104,W104,Y104,AA104,AC104,AE104)),"")</f>
        <v/>
      </c>
      <c r="AH104" s="29">
        <f>IFERROR(IF($A104="","",SUM(J104,L104,N104,P104,R104,T104,V104,X104,Z104,AB104,AD104,AF104)),"")</f>
        <v/>
      </c>
      <c r="AI104" s="29">
        <f>IFERROR(IF($A104="","",IF($D104="Revenue",$AH104-$AG104,$AG104-$AH104)),"")</f>
        <v/>
      </c>
      <c r="AJ104" s="45">
        <f>IFERROR(IF($A104="","",IF($AG104=0,0,$AI104/IF($AG104&lt;0,-$AG104,$AG104))),"")</f>
        <v/>
      </c>
      <c r="AK104" s="31">
        <f>IFERROR(IF($A104="","",IF($AG104=0,"No Budget",IF($AJ104&gt;=0,"Favorable",IF(-$AJ104&lt;='Assumptions'!$B$9,"Review","Action Needed")))),"")</f>
        <v/>
      </c>
      <c r="AL104" s="26" t="n"/>
    </row>
    <row r="105">
      <c r="A105" s="25" t="n"/>
      <c r="B105" s="26" t="n"/>
      <c r="C105" s="26" t="n"/>
      <c r="D105" s="26" t="n"/>
      <c r="E105" s="26" t="n"/>
      <c r="F105" s="44" t="n"/>
      <c r="G105" s="26" t="n"/>
      <c r="H105" s="26" t="n"/>
      <c r="I105" s="28" t="n"/>
      <c r="J105" s="28" t="n"/>
      <c r="K105" s="28" t="n"/>
      <c r="L105" s="28" t="n"/>
      <c r="M105" s="28" t="n"/>
      <c r="N105" s="28" t="n"/>
      <c r="O105" s="28" t="n"/>
      <c r="P105" s="28" t="n"/>
      <c r="Q105" s="28" t="n"/>
      <c r="R105" s="28" t="n"/>
      <c r="S105" s="28" t="n"/>
      <c r="T105" s="28" t="n"/>
      <c r="U105" s="28" t="n"/>
      <c r="V105" s="28" t="n"/>
      <c r="W105" s="28" t="n"/>
      <c r="X105" s="28" t="n"/>
      <c r="Y105" s="28" t="n"/>
      <c r="Z105" s="28" t="n"/>
      <c r="AA105" s="28" t="n"/>
      <c r="AB105" s="28" t="n"/>
      <c r="AC105" s="28" t="n"/>
      <c r="AD105" s="28" t="n"/>
      <c r="AE105" s="28" t="n"/>
      <c r="AF105" s="28" t="n"/>
      <c r="AG105" s="29">
        <f>IFERROR(IF($A105="","",SUM(I105,K105,M105,O105,Q105,S105,U105,W105,Y105,AA105,AC105,AE105)),"")</f>
        <v/>
      </c>
      <c r="AH105" s="29">
        <f>IFERROR(IF($A105="","",SUM(J105,L105,N105,P105,R105,T105,V105,X105,Z105,AB105,AD105,AF105)),"")</f>
        <v/>
      </c>
      <c r="AI105" s="29">
        <f>IFERROR(IF($A105="","",IF($D105="Revenue",$AH105-$AG105,$AG105-$AH105)),"")</f>
        <v/>
      </c>
      <c r="AJ105" s="45">
        <f>IFERROR(IF($A105="","",IF($AG105=0,0,$AI105/IF($AG105&lt;0,-$AG105,$AG105))),"")</f>
        <v/>
      </c>
      <c r="AK105" s="31">
        <f>IFERROR(IF($A105="","",IF($AG105=0,"No Budget",IF($AJ105&gt;=0,"Favorable",IF(-$AJ105&lt;='Assumptions'!$B$9,"Review","Action Needed")))),"")</f>
        <v/>
      </c>
      <c r="AL105" s="26" t="n"/>
    </row>
    <row r="106">
      <c r="A106" s="25" t="n"/>
      <c r="B106" s="26" t="n"/>
      <c r="C106" s="26" t="n"/>
      <c r="D106" s="26" t="n"/>
      <c r="E106" s="26" t="n"/>
      <c r="F106" s="44" t="n"/>
      <c r="G106" s="26" t="n"/>
      <c r="H106" s="26" t="n"/>
      <c r="I106" s="28" t="n"/>
      <c r="J106" s="28" t="n"/>
      <c r="K106" s="28" t="n"/>
      <c r="L106" s="28" t="n"/>
      <c r="M106" s="28" t="n"/>
      <c r="N106" s="28" t="n"/>
      <c r="O106" s="28" t="n"/>
      <c r="P106" s="28" t="n"/>
      <c r="Q106" s="28" t="n"/>
      <c r="R106" s="28" t="n"/>
      <c r="S106" s="28" t="n"/>
      <c r="T106" s="28" t="n"/>
      <c r="U106" s="28" t="n"/>
      <c r="V106" s="28" t="n"/>
      <c r="W106" s="28" t="n"/>
      <c r="X106" s="28" t="n"/>
      <c r="Y106" s="28" t="n"/>
      <c r="Z106" s="28" t="n"/>
      <c r="AA106" s="28" t="n"/>
      <c r="AB106" s="28" t="n"/>
      <c r="AC106" s="28" t="n"/>
      <c r="AD106" s="28" t="n"/>
      <c r="AE106" s="28" t="n"/>
      <c r="AF106" s="28" t="n"/>
      <c r="AG106" s="29">
        <f>IFERROR(IF($A106="","",SUM(I106,K106,M106,O106,Q106,S106,U106,W106,Y106,AA106,AC106,AE106)),"")</f>
        <v/>
      </c>
      <c r="AH106" s="29">
        <f>IFERROR(IF($A106="","",SUM(J106,L106,N106,P106,R106,T106,V106,X106,Z106,AB106,AD106,AF106)),"")</f>
        <v/>
      </c>
      <c r="AI106" s="29">
        <f>IFERROR(IF($A106="","",IF($D106="Revenue",$AH106-$AG106,$AG106-$AH106)),"")</f>
        <v/>
      </c>
      <c r="AJ106" s="45">
        <f>IFERROR(IF($A106="","",IF($AG106=0,0,$AI106/IF($AG106&lt;0,-$AG106,$AG106))),"")</f>
        <v/>
      </c>
      <c r="AK106" s="31">
        <f>IFERROR(IF($A106="","",IF($AG106=0,"No Budget",IF($AJ106&gt;=0,"Favorable",IF(-$AJ106&lt;='Assumptions'!$B$9,"Review","Action Needed")))),"")</f>
        <v/>
      </c>
      <c r="AL106" s="26" t="n"/>
    </row>
    <row r="107">
      <c r="A107" s="25" t="n"/>
      <c r="B107" s="26" t="n"/>
      <c r="C107" s="26" t="n"/>
      <c r="D107" s="26" t="n"/>
      <c r="E107" s="26" t="n"/>
      <c r="F107" s="44" t="n"/>
      <c r="G107" s="26" t="n"/>
      <c r="H107" s="26" t="n"/>
      <c r="I107" s="28" t="n"/>
      <c r="J107" s="28" t="n"/>
      <c r="K107" s="28" t="n"/>
      <c r="L107" s="28" t="n"/>
      <c r="M107" s="28" t="n"/>
      <c r="N107" s="28" t="n"/>
      <c r="O107" s="28" t="n"/>
      <c r="P107" s="28" t="n"/>
      <c r="Q107" s="28" t="n"/>
      <c r="R107" s="28" t="n"/>
      <c r="S107" s="28" t="n"/>
      <c r="T107" s="28" t="n"/>
      <c r="U107" s="28" t="n"/>
      <c r="V107" s="28" t="n"/>
      <c r="W107" s="28" t="n"/>
      <c r="X107" s="28" t="n"/>
      <c r="Y107" s="28" t="n"/>
      <c r="Z107" s="28" t="n"/>
      <c r="AA107" s="28" t="n"/>
      <c r="AB107" s="28" t="n"/>
      <c r="AC107" s="28" t="n"/>
      <c r="AD107" s="28" t="n"/>
      <c r="AE107" s="28" t="n"/>
      <c r="AF107" s="28" t="n"/>
      <c r="AG107" s="29">
        <f>IFERROR(IF($A107="","",SUM(I107,K107,M107,O107,Q107,S107,U107,W107,Y107,AA107,AC107,AE107)),"")</f>
        <v/>
      </c>
      <c r="AH107" s="29">
        <f>IFERROR(IF($A107="","",SUM(J107,L107,N107,P107,R107,T107,V107,X107,Z107,AB107,AD107,AF107)),"")</f>
        <v/>
      </c>
      <c r="AI107" s="29">
        <f>IFERROR(IF($A107="","",IF($D107="Revenue",$AH107-$AG107,$AG107-$AH107)),"")</f>
        <v/>
      </c>
      <c r="AJ107" s="45">
        <f>IFERROR(IF($A107="","",IF($AG107=0,0,$AI107/IF($AG107&lt;0,-$AG107,$AG107))),"")</f>
        <v/>
      </c>
      <c r="AK107" s="31">
        <f>IFERROR(IF($A107="","",IF($AG107=0,"No Budget",IF($AJ107&gt;=0,"Favorable",IF(-$AJ107&lt;='Assumptions'!$B$9,"Review","Action Needed")))),"")</f>
        <v/>
      </c>
      <c r="AL107" s="26" t="n"/>
    </row>
    <row r="108">
      <c r="A108" s="25" t="n"/>
      <c r="B108" s="26" t="n"/>
      <c r="C108" s="26" t="n"/>
      <c r="D108" s="26" t="n"/>
      <c r="E108" s="26" t="n"/>
      <c r="F108" s="44" t="n"/>
      <c r="G108" s="26" t="n"/>
      <c r="H108" s="26" t="n"/>
      <c r="I108" s="28" t="n"/>
      <c r="J108" s="28" t="n"/>
      <c r="K108" s="28" t="n"/>
      <c r="L108" s="28" t="n"/>
      <c r="M108" s="28" t="n"/>
      <c r="N108" s="28" t="n"/>
      <c r="O108" s="28" t="n"/>
      <c r="P108" s="28" t="n"/>
      <c r="Q108" s="28" t="n"/>
      <c r="R108" s="28" t="n"/>
      <c r="S108" s="28" t="n"/>
      <c r="T108" s="28" t="n"/>
      <c r="U108" s="28" t="n"/>
      <c r="V108" s="28" t="n"/>
      <c r="W108" s="28" t="n"/>
      <c r="X108" s="28" t="n"/>
      <c r="Y108" s="28" t="n"/>
      <c r="Z108" s="28" t="n"/>
      <c r="AA108" s="28" t="n"/>
      <c r="AB108" s="28" t="n"/>
      <c r="AC108" s="28" t="n"/>
      <c r="AD108" s="28" t="n"/>
      <c r="AE108" s="28" t="n"/>
      <c r="AF108" s="28" t="n"/>
      <c r="AG108" s="29">
        <f>IFERROR(IF($A108="","",SUM(I108,K108,M108,O108,Q108,S108,U108,W108,Y108,AA108,AC108,AE108)),"")</f>
        <v/>
      </c>
      <c r="AH108" s="29">
        <f>IFERROR(IF($A108="","",SUM(J108,L108,N108,P108,R108,T108,V108,X108,Z108,AB108,AD108,AF108)),"")</f>
        <v/>
      </c>
      <c r="AI108" s="29">
        <f>IFERROR(IF($A108="","",IF($D108="Revenue",$AH108-$AG108,$AG108-$AH108)),"")</f>
        <v/>
      </c>
      <c r="AJ108" s="45">
        <f>IFERROR(IF($A108="","",IF($AG108=0,0,$AI108/IF($AG108&lt;0,-$AG108,$AG108))),"")</f>
        <v/>
      </c>
      <c r="AK108" s="31">
        <f>IFERROR(IF($A108="","",IF($AG108=0,"No Budget",IF($AJ108&gt;=0,"Favorable",IF(-$AJ108&lt;='Assumptions'!$B$9,"Review","Action Needed")))),"")</f>
        <v/>
      </c>
      <c r="AL108" s="26" t="n"/>
    </row>
    <row r="109">
      <c r="A109" s="25" t="n"/>
      <c r="B109" s="26" t="n"/>
      <c r="C109" s="26" t="n"/>
      <c r="D109" s="26" t="n"/>
      <c r="E109" s="26" t="n"/>
      <c r="F109" s="44" t="n"/>
      <c r="G109" s="26" t="n"/>
      <c r="H109" s="26" t="n"/>
      <c r="I109" s="28" t="n"/>
      <c r="J109" s="28" t="n"/>
      <c r="K109" s="28" t="n"/>
      <c r="L109" s="28" t="n"/>
      <c r="M109" s="28" t="n"/>
      <c r="N109" s="28" t="n"/>
      <c r="O109" s="28" t="n"/>
      <c r="P109" s="28" t="n"/>
      <c r="Q109" s="28" t="n"/>
      <c r="R109" s="28" t="n"/>
      <c r="S109" s="28" t="n"/>
      <c r="T109" s="28" t="n"/>
      <c r="U109" s="28" t="n"/>
      <c r="V109" s="28" t="n"/>
      <c r="W109" s="28" t="n"/>
      <c r="X109" s="28" t="n"/>
      <c r="Y109" s="28" t="n"/>
      <c r="Z109" s="28" t="n"/>
      <c r="AA109" s="28" t="n"/>
      <c r="AB109" s="28" t="n"/>
      <c r="AC109" s="28" t="n"/>
      <c r="AD109" s="28" t="n"/>
      <c r="AE109" s="28" t="n"/>
      <c r="AF109" s="28" t="n"/>
      <c r="AG109" s="29">
        <f>IFERROR(IF($A109="","",SUM(I109,K109,M109,O109,Q109,S109,U109,W109,Y109,AA109,AC109,AE109)),"")</f>
        <v/>
      </c>
      <c r="AH109" s="29">
        <f>IFERROR(IF($A109="","",SUM(J109,L109,N109,P109,R109,T109,V109,X109,Z109,AB109,AD109,AF109)),"")</f>
        <v/>
      </c>
      <c r="AI109" s="29">
        <f>IFERROR(IF($A109="","",IF($D109="Revenue",$AH109-$AG109,$AG109-$AH109)),"")</f>
        <v/>
      </c>
      <c r="AJ109" s="45">
        <f>IFERROR(IF($A109="","",IF($AG109=0,0,$AI109/IF($AG109&lt;0,-$AG109,$AG109))),"")</f>
        <v/>
      </c>
      <c r="AK109" s="31">
        <f>IFERROR(IF($A109="","",IF($AG109=0,"No Budget",IF($AJ109&gt;=0,"Favorable",IF(-$AJ109&lt;='Assumptions'!$B$9,"Review","Action Needed")))),"")</f>
        <v/>
      </c>
      <c r="AL109" s="26" t="n"/>
    </row>
    <row r="110">
      <c r="A110" s="25" t="n"/>
      <c r="B110" s="26" t="n"/>
      <c r="C110" s="26" t="n"/>
      <c r="D110" s="26" t="n"/>
      <c r="E110" s="26" t="n"/>
      <c r="F110" s="44" t="n"/>
      <c r="G110" s="26" t="n"/>
      <c r="H110" s="26" t="n"/>
      <c r="I110" s="28" t="n"/>
      <c r="J110" s="28" t="n"/>
      <c r="K110" s="28" t="n"/>
      <c r="L110" s="28" t="n"/>
      <c r="M110" s="28" t="n"/>
      <c r="N110" s="28" t="n"/>
      <c r="O110" s="28" t="n"/>
      <c r="P110" s="28" t="n"/>
      <c r="Q110" s="28" t="n"/>
      <c r="R110" s="28" t="n"/>
      <c r="S110" s="28" t="n"/>
      <c r="T110" s="28" t="n"/>
      <c r="U110" s="28" t="n"/>
      <c r="V110" s="28" t="n"/>
      <c r="W110" s="28" t="n"/>
      <c r="X110" s="28" t="n"/>
      <c r="Y110" s="28" t="n"/>
      <c r="Z110" s="28" t="n"/>
      <c r="AA110" s="28" t="n"/>
      <c r="AB110" s="28" t="n"/>
      <c r="AC110" s="28" t="n"/>
      <c r="AD110" s="28" t="n"/>
      <c r="AE110" s="28" t="n"/>
      <c r="AF110" s="28" t="n"/>
      <c r="AG110" s="29">
        <f>IFERROR(IF($A110="","",SUM(I110,K110,M110,O110,Q110,S110,U110,W110,Y110,AA110,AC110,AE110)),"")</f>
        <v/>
      </c>
      <c r="AH110" s="29">
        <f>IFERROR(IF($A110="","",SUM(J110,L110,N110,P110,R110,T110,V110,X110,Z110,AB110,AD110,AF110)),"")</f>
        <v/>
      </c>
      <c r="AI110" s="29">
        <f>IFERROR(IF($A110="","",IF($D110="Revenue",$AH110-$AG110,$AG110-$AH110)),"")</f>
        <v/>
      </c>
      <c r="AJ110" s="45">
        <f>IFERROR(IF($A110="","",IF($AG110=0,0,$AI110/IF($AG110&lt;0,-$AG110,$AG110))),"")</f>
        <v/>
      </c>
      <c r="AK110" s="31">
        <f>IFERROR(IF($A110="","",IF($AG110=0,"No Budget",IF($AJ110&gt;=0,"Favorable",IF(-$AJ110&lt;='Assumptions'!$B$9,"Review","Action Needed")))),"")</f>
        <v/>
      </c>
      <c r="AL110" s="26" t="n"/>
    </row>
    <row r="111">
      <c r="A111" s="25" t="n"/>
      <c r="B111" s="26" t="n"/>
      <c r="C111" s="26" t="n"/>
      <c r="D111" s="26" t="n"/>
      <c r="E111" s="26" t="n"/>
      <c r="F111" s="44" t="n"/>
      <c r="G111" s="26" t="n"/>
      <c r="H111" s="26" t="n"/>
      <c r="I111" s="28" t="n"/>
      <c r="J111" s="28" t="n"/>
      <c r="K111" s="28" t="n"/>
      <c r="L111" s="28" t="n"/>
      <c r="M111" s="28" t="n"/>
      <c r="N111" s="28" t="n"/>
      <c r="O111" s="28" t="n"/>
      <c r="P111" s="28" t="n"/>
      <c r="Q111" s="28" t="n"/>
      <c r="R111" s="28" t="n"/>
      <c r="S111" s="28" t="n"/>
      <c r="T111" s="28" t="n"/>
      <c r="U111" s="28" t="n"/>
      <c r="V111" s="28" t="n"/>
      <c r="W111" s="28" t="n"/>
      <c r="X111" s="28" t="n"/>
      <c r="Y111" s="28" t="n"/>
      <c r="Z111" s="28" t="n"/>
      <c r="AA111" s="28" t="n"/>
      <c r="AB111" s="28" t="n"/>
      <c r="AC111" s="28" t="n"/>
      <c r="AD111" s="28" t="n"/>
      <c r="AE111" s="28" t="n"/>
      <c r="AF111" s="28" t="n"/>
      <c r="AG111" s="29">
        <f>IFERROR(IF($A111="","",SUM(I111,K111,M111,O111,Q111,S111,U111,W111,Y111,AA111,AC111,AE111)),"")</f>
        <v/>
      </c>
      <c r="AH111" s="29">
        <f>IFERROR(IF($A111="","",SUM(J111,L111,N111,P111,R111,T111,V111,X111,Z111,AB111,AD111,AF111)),"")</f>
        <v/>
      </c>
      <c r="AI111" s="29">
        <f>IFERROR(IF($A111="","",IF($D111="Revenue",$AH111-$AG111,$AG111-$AH111)),"")</f>
        <v/>
      </c>
      <c r="AJ111" s="45">
        <f>IFERROR(IF($A111="","",IF($AG111=0,0,$AI111/IF($AG111&lt;0,-$AG111,$AG111))),"")</f>
        <v/>
      </c>
      <c r="AK111" s="31">
        <f>IFERROR(IF($A111="","",IF($AG111=0,"No Budget",IF($AJ111&gt;=0,"Favorable",IF(-$AJ111&lt;='Assumptions'!$B$9,"Review","Action Needed")))),"")</f>
        <v/>
      </c>
      <c r="AL111" s="26" t="n"/>
    </row>
    <row r="112">
      <c r="A112" s="25" t="n"/>
      <c r="B112" s="26" t="n"/>
      <c r="C112" s="26" t="n"/>
      <c r="D112" s="26" t="n"/>
      <c r="E112" s="26" t="n"/>
      <c r="F112" s="44" t="n"/>
      <c r="G112" s="26" t="n"/>
      <c r="H112" s="26" t="n"/>
      <c r="I112" s="28" t="n"/>
      <c r="J112" s="28" t="n"/>
      <c r="K112" s="28" t="n"/>
      <c r="L112" s="28" t="n"/>
      <c r="M112" s="28" t="n"/>
      <c r="N112" s="28" t="n"/>
      <c r="O112" s="28" t="n"/>
      <c r="P112" s="28" t="n"/>
      <c r="Q112" s="28" t="n"/>
      <c r="R112" s="28" t="n"/>
      <c r="S112" s="28" t="n"/>
      <c r="T112" s="28" t="n"/>
      <c r="U112" s="28" t="n"/>
      <c r="V112" s="28" t="n"/>
      <c r="W112" s="28" t="n"/>
      <c r="X112" s="28" t="n"/>
      <c r="Y112" s="28" t="n"/>
      <c r="Z112" s="28" t="n"/>
      <c r="AA112" s="28" t="n"/>
      <c r="AB112" s="28" t="n"/>
      <c r="AC112" s="28" t="n"/>
      <c r="AD112" s="28" t="n"/>
      <c r="AE112" s="28" t="n"/>
      <c r="AF112" s="28" t="n"/>
      <c r="AG112" s="29">
        <f>IFERROR(IF($A112="","",SUM(I112,K112,M112,O112,Q112,S112,U112,W112,Y112,AA112,AC112,AE112)),"")</f>
        <v/>
      </c>
      <c r="AH112" s="29">
        <f>IFERROR(IF($A112="","",SUM(J112,L112,N112,P112,R112,T112,V112,X112,Z112,AB112,AD112,AF112)),"")</f>
        <v/>
      </c>
      <c r="AI112" s="29">
        <f>IFERROR(IF($A112="","",IF($D112="Revenue",$AH112-$AG112,$AG112-$AH112)),"")</f>
        <v/>
      </c>
      <c r="AJ112" s="45">
        <f>IFERROR(IF($A112="","",IF($AG112=0,0,$AI112/IF($AG112&lt;0,-$AG112,$AG112))),"")</f>
        <v/>
      </c>
      <c r="AK112" s="31">
        <f>IFERROR(IF($A112="","",IF($AG112=0,"No Budget",IF($AJ112&gt;=0,"Favorable",IF(-$AJ112&lt;='Assumptions'!$B$9,"Review","Action Needed")))),"")</f>
        <v/>
      </c>
      <c r="AL112" s="26" t="n"/>
    </row>
    <row r="113">
      <c r="A113" s="25" t="n"/>
      <c r="B113" s="26" t="n"/>
      <c r="C113" s="26" t="n"/>
      <c r="D113" s="26" t="n"/>
      <c r="E113" s="26" t="n"/>
      <c r="F113" s="44" t="n"/>
      <c r="G113" s="26" t="n"/>
      <c r="H113" s="26" t="n"/>
      <c r="I113" s="28" t="n"/>
      <c r="J113" s="28" t="n"/>
      <c r="K113" s="28" t="n"/>
      <c r="L113" s="28" t="n"/>
      <c r="M113" s="28" t="n"/>
      <c r="N113" s="28" t="n"/>
      <c r="O113" s="28" t="n"/>
      <c r="P113" s="28" t="n"/>
      <c r="Q113" s="28" t="n"/>
      <c r="R113" s="28" t="n"/>
      <c r="S113" s="28" t="n"/>
      <c r="T113" s="28" t="n"/>
      <c r="U113" s="28" t="n"/>
      <c r="V113" s="28" t="n"/>
      <c r="W113" s="28" t="n"/>
      <c r="X113" s="28" t="n"/>
      <c r="Y113" s="28" t="n"/>
      <c r="Z113" s="28" t="n"/>
      <c r="AA113" s="28" t="n"/>
      <c r="AB113" s="28" t="n"/>
      <c r="AC113" s="28" t="n"/>
      <c r="AD113" s="28" t="n"/>
      <c r="AE113" s="28" t="n"/>
      <c r="AF113" s="28" t="n"/>
      <c r="AG113" s="29">
        <f>IFERROR(IF($A113="","",SUM(I113,K113,M113,O113,Q113,S113,U113,W113,Y113,AA113,AC113,AE113)),"")</f>
        <v/>
      </c>
      <c r="AH113" s="29">
        <f>IFERROR(IF($A113="","",SUM(J113,L113,N113,P113,R113,T113,V113,X113,Z113,AB113,AD113,AF113)),"")</f>
        <v/>
      </c>
      <c r="AI113" s="29">
        <f>IFERROR(IF($A113="","",IF($D113="Revenue",$AH113-$AG113,$AG113-$AH113)),"")</f>
        <v/>
      </c>
      <c r="AJ113" s="45">
        <f>IFERROR(IF($A113="","",IF($AG113=0,0,$AI113/IF($AG113&lt;0,-$AG113,$AG113))),"")</f>
        <v/>
      </c>
      <c r="AK113" s="31">
        <f>IFERROR(IF($A113="","",IF($AG113=0,"No Budget",IF($AJ113&gt;=0,"Favorable",IF(-$AJ113&lt;='Assumptions'!$B$9,"Review","Action Needed")))),"")</f>
        <v/>
      </c>
      <c r="AL113" s="26" t="n"/>
    </row>
    <row r="114">
      <c r="A114" s="25" t="n"/>
      <c r="B114" s="26" t="n"/>
      <c r="C114" s="26" t="n"/>
      <c r="D114" s="26" t="n"/>
      <c r="E114" s="26" t="n"/>
      <c r="F114" s="44" t="n"/>
      <c r="G114" s="26" t="n"/>
      <c r="H114" s="26" t="n"/>
      <c r="I114" s="28" t="n"/>
      <c r="J114" s="28" t="n"/>
      <c r="K114" s="28" t="n"/>
      <c r="L114" s="28" t="n"/>
      <c r="M114" s="28" t="n"/>
      <c r="N114" s="28" t="n"/>
      <c r="O114" s="28" t="n"/>
      <c r="P114" s="28" t="n"/>
      <c r="Q114" s="28" t="n"/>
      <c r="R114" s="28" t="n"/>
      <c r="S114" s="28" t="n"/>
      <c r="T114" s="28" t="n"/>
      <c r="U114" s="28" t="n"/>
      <c r="V114" s="28" t="n"/>
      <c r="W114" s="28" t="n"/>
      <c r="X114" s="28" t="n"/>
      <c r="Y114" s="28" t="n"/>
      <c r="Z114" s="28" t="n"/>
      <c r="AA114" s="28" t="n"/>
      <c r="AB114" s="28" t="n"/>
      <c r="AC114" s="28" t="n"/>
      <c r="AD114" s="28" t="n"/>
      <c r="AE114" s="28" t="n"/>
      <c r="AF114" s="28" t="n"/>
      <c r="AG114" s="29">
        <f>IFERROR(IF($A114="","",SUM(I114,K114,M114,O114,Q114,S114,U114,W114,Y114,AA114,AC114,AE114)),"")</f>
        <v/>
      </c>
      <c r="AH114" s="29">
        <f>IFERROR(IF($A114="","",SUM(J114,L114,N114,P114,R114,T114,V114,X114,Z114,AB114,AD114,AF114)),"")</f>
        <v/>
      </c>
      <c r="AI114" s="29">
        <f>IFERROR(IF($A114="","",IF($D114="Revenue",$AH114-$AG114,$AG114-$AH114)),"")</f>
        <v/>
      </c>
      <c r="AJ114" s="45">
        <f>IFERROR(IF($A114="","",IF($AG114=0,0,$AI114/IF($AG114&lt;0,-$AG114,$AG114))),"")</f>
        <v/>
      </c>
      <c r="AK114" s="31">
        <f>IFERROR(IF($A114="","",IF($AG114=0,"No Budget",IF($AJ114&gt;=0,"Favorable",IF(-$AJ114&lt;='Assumptions'!$B$9,"Review","Action Needed")))),"")</f>
        <v/>
      </c>
      <c r="AL114" s="26" t="n"/>
    </row>
    <row r="115">
      <c r="A115" s="25" t="n"/>
      <c r="B115" s="26" t="n"/>
      <c r="C115" s="26" t="n"/>
      <c r="D115" s="26" t="n"/>
      <c r="E115" s="26" t="n"/>
      <c r="F115" s="44" t="n"/>
      <c r="G115" s="26" t="n"/>
      <c r="H115" s="26" t="n"/>
      <c r="I115" s="28" t="n"/>
      <c r="J115" s="28" t="n"/>
      <c r="K115" s="28" t="n"/>
      <c r="L115" s="28" t="n"/>
      <c r="M115" s="28" t="n"/>
      <c r="N115" s="28" t="n"/>
      <c r="O115" s="28" t="n"/>
      <c r="P115" s="28" t="n"/>
      <c r="Q115" s="28" t="n"/>
      <c r="R115" s="28" t="n"/>
      <c r="S115" s="28" t="n"/>
      <c r="T115" s="28" t="n"/>
      <c r="U115" s="28" t="n"/>
      <c r="V115" s="28" t="n"/>
      <c r="W115" s="28" t="n"/>
      <c r="X115" s="28" t="n"/>
      <c r="Y115" s="28" t="n"/>
      <c r="Z115" s="28" t="n"/>
      <c r="AA115" s="28" t="n"/>
      <c r="AB115" s="28" t="n"/>
      <c r="AC115" s="28" t="n"/>
      <c r="AD115" s="28" t="n"/>
      <c r="AE115" s="28" t="n"/>
      <c r="AF115" s="28" t="n"/>
      <c r="AG115" s="29">
        <f>IFERROR(IF($A115="","",SUM(I115,K115,M115,O115,Q115,S115,U115,W115,Y115,AA115,AC115,AE115)),"")</f>
        <v/>
      </c>
      <c r="AH115" s="29">
        <f>IFERROR(IF($A115="","",SUM(J115,L115,N115,P115,R115,T115,V115,X115,Z115,AB115,AD115,AF115)),"")</f>
        <v/>
      </c>
      <c r="AI115" s="29">
        <f>IFERROR(IF($A115="","",IF($D115="Revenue",$AH115-$AG115,$AG115-$AH115)),"")</f>
        <v/>
      </c>
      <c r="AJ115" s="45">
        <f>IFERROR(IF($A115="","",IF($AG115=0,0,$AI115/IF($AG115&lt;0,-$AG115,$AG115))),"")</f>
        <v/>
      </c>
      <c r="AK115" s="31">
        <f>IFERROR(IF($A115="","",IF($AG115=0,"No Budget",IF($AJ115&gt;=0,"Favorable",IF(-$AJ115&lt;='Assumptions'!$B$9,"Review","Action Needed")))),"")</f>
        <v/>
      </c>
      <c r="AL115" s="26" t="n"/>
    </row>
    <row r="116">
      <c r="A116" s="25" t="n"/>
      <c r="B116" s="26" t="n"/>
      <c r="C116" s="26" t="n"/>
      <c r="D116" s="26" t="n"/>
      <c r="E116" s="26" t="n"/>
      <c r="F116" s="44" t="n"/>
      <c r="G116" s="26" t="n"/>
      <c r="H116" s="26" t="n"/>
      <c r="I116" s="28" t="n"/>
      <c r="J116" s="28" t="n"/>
      <c r="K116" s="28" t="n"/>
      <c r="L116" s="28" t="n"/>
      <c r="M116" s="28" t="n"/>
      <c r="N116" s="28" t="n"/>
      <c r="O116" s="28" t="n"/>
      <c r="P116" s="28" t="n"/>
      <c r="Q116" s="28" t="n"/>
      <c r="R116" s="28" t="n"/>
      <c r="S116" s="28" t="n"/>
      <c r="T116" s="28" t="n"/>
      <c r="U116" s="28" t="n"/>
      <c r="V116" s="28" t="n"/>
      <c r="W116" s="28" t="n"/>
      <c r="X116" s="28" t="n"/>
      <c r="Y116" s="28" t="n"/>
      <c r="Z116" s="28" t="n"/>
      <c r="AA116" s="28" t="n"/>
      <c r="AB116" s="28" t="n"/>
      <c r="AC116" s="28" t="n"/>
      <c r="AD116" s="28" t="n"/>
      <c r="AE116" s="28" t="n"/>
      <c r="AF116" s="28" t="n"/>
      <c r="AG116" s="29">
        <f>IFERROR(IF($A116="","",SUM(I116,K116,M116,O116,Q116,S116,U116,W116,Y116,AA116,AC116,AE116)),"")</f>
        <v/>
      </c>
      <c r="AH116" s="29">
        <f>IFERROR(IF($A116="","",SUM(J116,L116,N116,P116,R116,T116,V116,X116,Z116,AB116,AD116,AF116)),"")</f>
        <v/>
      </c>
      <c r="AI116" s="29">
        <f>IFERROR(IF($A116="","",IF($D116="Revenue",$AH116-$AG116,$AG116-$AH116)),"")</f>
        <v/>
      </c>
      <c r="AJ116" s="45">
        <f>IFERROR(IF($A116="","",IF($AG116=0,0,$AI116/IF($AG116&lt;0,-$AG116,$AG116))),"")</f>
        <v/>
      </c>
      <c r="AK116" s="31">
        <f>IFERROR(IF($A116="","",IF($AG116=0,"No Budget",IF($AJ116&gt;=0,"Favorable",IF(-$AJ116&lt;='Assumptions'!$B$9,"Review","Action Needed")))),"")</f>
        <v/>
      </c>
      <c r="AL116" s="26" t="n"/>
    </row>
    <row r="117">
      <c r="A117" s="25" t="n"/>
      <c r="B117" s="26" t="n"/>
      <c r="C117" s="26" t="n"/>
      <c r="D117" s="26" t="n"/>
      <c r="E117" s="26" t="n"/>
      <c r="F117" s="44" t="n"/>
      <c r="G117" s="26" t="n"/>
      <c r="H117" s="26" t="n"/>
      <c r="I117" s="28" t="n"/>
      <c r="J117" s="28" t="n"/>
      <c r="K117" s="28" t="n"/>
      <c r="L117" s="28" t="n"/>
      <c r="M117" s="28" t="n"/>
      <c r="N117" s="28" t="n"/>
      <c r="O117" s="28" t="n"/>
      <c r="P117" s="28" t="n"/>
      <c r="Q117" s="28" t="n"/>
      <c r="R117" s="28" t="n"/>
      <c r="S117" s="28" t="n"/>
      <c r="T117" s="28" t="n"/>
      <c r="U117" s="28" t="n"/>
      <c r="V117" s="28" t="n"/>
      <c r="W117" s="28" t="n"/>
      <c r="X117" s="28" t="n"/>
      <c r="Y117" s="28" t="n"/>
      <c r="Z117" s="28" t="n"/>
      <c r="AA117" s="28" t="n"/>
      <c r="AB117" s="28" t="n"/>
      <c r="AC117" s="28" t="n"/>
      <c r="AD117" s="28" t="n"/>
      <c r="AE117" s="28" t="n"/>
      <c r="AF117" s="28" t="n"/>
      <c r="AG117" s="29">
        <f>IFERROR(IF($A117="","",SUM(I117,K117,M117,O117,Q117,S117,U117,W117,Y117,AA117,AC117,AE117)),"")</f>
        <v/>
      </c>
      <c r="AH117" s="29">
        <f>IFERROR(IF($A117="","",SUM(J117,L117,N117,P117,R117,T117,V117,X117,Z117,AB117,AD117,AF117)),"")</f>
        <v/>
      </c>
      <c r="AI117" s="29">
        <f>IFERROR(IF($A117="","",IF($D117="Revenue",$AH117-$AG117,$AG117-$AH117)),"")</f>
        <v/>
      </c>
      <c r="AJ117" s="45">
        <f>IFERROR(IF($A117="","",IF($AG117=0,0,$AI117/IF($AG117&lt;0,-$AG117,$AG117))),"")</f>
        <v/>
      </c>
      <c r="AK117" s="31">
        <f>IFERROR(IF($A117="","",IF($AG117=0,"No Budget",IF($AJ117&gt;=0,"Favorable",IF(-$AJ117&lt;='Assumptions'!$B$9,"Review","Action Needed")))),"")</f>
        <v/>
      </c>
      <c r="AL117" s="26" t="n"/>
    </row>
    <row r="118">
      <c r="A118" s="25" t="n"/>
      <c r="B118" s="26" t="n"/>
      <c r="C118" s="26" t="n"/>
      <c r="D118" s="26" t="n"/>
      <c r="E118" s="26" t="n"/>
      <c r="F118" s="44" t="n"/>
      <c r="G118" s="26" t="n"/>
      <c r="H118" s="26" t="n"/>
      <c r="I118" s="28" t="n"/>
      <c r="J118" s="28" t="n"/>
      <c r="K118" s="28" t="n"/>
      <c r="L118" s="28" t="n"/>
      <c r="M118" s="28" t="n"/>
      <c r="N118" s="28" t="n"/>
      <c r="O118" s="28" t="n"/>
      <c r="P118" s="28" t="n"/>
      <c r="Q118" s="28" t="n"/>
      <c r="R118" s="28" t="n"/>
      <c r="S118" s="28" t="n"/>
      <c r="T118" s="28" t="n"/>
      <c r="U118" s="28" t="n"/>
      <c r="V118" s="28" t="n"/>
      <c r="W118" s="28" t="n"/>
      <c r="X118" s="28" t="n"/>
      <c r="Y118" s="28" t="n"/>
      <c r="Z118" s="28" t="n"/>
      <c r="AA118" s="28" t="n"/>
      <c r="AB118" s="28" t="n"/>
      <c r="AC118" s="28" t="n"/>
      <c r="AD118" s="28" t="n"/>
      <c r="AE118" s="28" t="n"/>
      <c r="AF118" s="28" t="n"/>
      <c r="AG118" s="29">
        <f>IFERROR(IF($A118="","",SUM(I118,K118,M118,O118,Q118,S118,U118,W118,Y118,AA118,AC118,AE118)),"")</f>
        <v/>
      </c>
      <c r="AH118" s="29">
        <f>IFERROR(IF($A118="","",SUM(J118,L118,N118,P118,R118,T118,V118,X118,Z118,AB118,AD118,AF118)),"")</f>
        <v/>
      </c>
      <c r="AI118" s="29">
        <f>IFERROR(IF($A118="","",IF($D118="Revenue",$AH118-$AG118,$AG118-$AH118)),"")</f>
        <v/>
      </c>
      <c r="AJ118" s="45">
        <f>IFERROR(IF($A118="","",IF($AG118=0,0,$AI118/IF($AG118&lt;0,-$AG118,$AG118))),"")</f>
        <v/>
      </c>
      <c r="AK118" s="31">
        <f>IFERROR(IF($A118="","",IF($AG118=0,"No Budget",IF($AJ118&gt;=0,"Favorable",IF(-$AJ118&lt;='Assumptions'!$B$9,"Review","Action Needed")))),"")</f>
        <v/>
      </c>
      <c r="AL118" s="26" t="n"/>
    </row>
    <row r="119">
      <c r="A119" s="25" t="n"/>
      <c r="B119" s="26" t="n"/>
      <c r="C119" s="26" t="n"/>
      <c r="D119" s="26" t="n"/>
      <c r="E119" s="26" t="n"/>
      <c r="F119" s="44" t="n"/>
      <c r="G119" s="26" t="n"/>
      <c r="H119" s="26" t="n"/>
      <c r="I119" s="28" t="n"/>
      <c r="J119" s="28" t="n"/>
      <c r="K119" s="28" t="n"/>
      <c r="L119" s="28" t="n"/>
      <c r="M119" s="28" t="n"/>
      <c r="N119" s="28" t="n"/>
      <c r="O119" s="28" t="n"/>
      <c r="P119" s="28" t="n"/>
      <c r="Q119" s="28" t="n"/>
      <c r="R119" s="28" t="n"/>
      <c r="S119" s="28" t="n"/>
      <c r="T119" s="28" t="n"/>
      <c r="U119" s="28" t="n"/>
      <c r="V119" s="28" t="n"/>
      <c r="W119" s="28" t="n"/>
      <c r="X119" s="28" t="n"/>
      <c r="Y119" s="28" t="n"/>
      <c r="Z119" s="28" t="n"/>
      <c r="AA119" s="28" t="n"/>
      <c r="AB119" s="28" t="n"/>
      <c r="AC119" s="28" t="n"/>
      <c r="AD119" s="28" t="n"/>
      <c r="AE119" s="28" t="n"/>
      <c r="AF119" s="28" t="n"/>
      <c r="AG119" s="29">
        <f>IFERROR(IF($A119="","",SUM(I119,K119,M119,O119,Q119,S119,U119,W119,Y119,AA119,AC119,AE119)),"")</f>
        <v/>
      </c>
      <c r="AH119" s="29">
        <f>IFERROR(IF($A119="","",SUM(J119,L119,N119,P119,R119,T119,V119,X119,Z119,AB119,AD119,AF119)),"")</f>
        <v/>
      </c>
      <c r="AI119" s="29">
        <f>IFERROR(IF($A119="","",IF($D119="Revenue",$AH119-$AG119,$AG119-$AH119)),"")</f>
        <v/>
      </c>
      <c r="AJ119" s="45">
        <f>IFERROR(IF($A119="","",IF($AG119=0,0,$AI119/IF($AG119&lt;0,-$AG119,$AG119))),"")</f>
        <v/>
      </c>
      <c r="AK119" s="31">
        <f>IFERROR(IF($A119="","",IF($AG119=0,"No Budget",IF($AJ119&gt;=0,"Favorable",IF(-$AJ119&lt;='Assumptions'!$B$9,"Review","Action Needed")))),"")</f>
        <v/>
      </c>
      <c r="AL119" s="26" t="n"/>
    </row>
    <row r="120">
      <c r="A120" s="25" t="n"/>
      <c r="B120" s="26" t="n"/>
      <c r="C120" s="26" t="n"/>
      <c r="D120" s="26" t="n"/>
      <c r="E120" s="26" t="n"/>
      <c r="F120" s="44" t="n"/>
      <c r="G120" s="26" t="n"/>
      <c r="H120" s="26" t="n"/>
      <c r="I120" s="28" t="n"/>
      <c r="J120" s="28" t="n"/>
      <c r="K120" s="28" t="n"/>
      <c r="L120" s="28" t="n"/>
      <c r="M120" s="28" t="n"/>
      <c r="N120" s="28" t="n"/>
      <c r="O120" s="28" t="n"/>
      <c r="P120" s="28" t="n"/>
      <c r="Q120" s="28" t="n"/>
      <c r="R120" s="28" t="n"/>
      <c r="S120" s="28" t="n"/>
      <c r="T120" s="28" t="n"/>
      <c r="U120" s="28" t="n"/>
      <c r="V120" s="28" t="n"/>
      <c r="W120" s="28" t="n"/>
      <c r="X120" s="28" t="n"/>
      <c r="Y120" s="28" t="n"/>
      <c r="Z120" s="28" t="n"/>
      <c r="AA120" s="28" t="n"/>
      <c r="AB120" s="28" t="n"/>
      <c r="AC120" s="28" t="n"/>
      <c r="AD120" s="28" t="n"/>
      <c r="AE120" s="28" t="n"/>
      <c r="AF120" s="28" t="n"/>
      <c r="AG120" s="29">
        <f>IFERROR(IF($A120="","",SUM(I120,K120,M120,O120,Q120,S120,U120,W120,Y120,AA120,AC120,AE120)),"")</f>
        <v/>
      </c>
      <c r="AH120" s="29">
        <f>IFERROR(IF($A120="","",SUM(J120,L120,N120,P120,R120,T120,V120,X120,Z120,AB120,AD120,AF120)),"")</f>
        <v/>
      </c>
      <c r="AI120" s="29">
        <f>IFERROR(IF($A120="","",IF($D120="Revenue",$AH120-$AG120,$AG120-$AH120)),"")</f>
        <v/>
      </c>
      <c r="AJ120" s="45">
        <f>IFERROR(IF($A120="","",IF($AG120=0,0,$AI120/IF($AG120&lt;0,-$AG120,$AG120))),"")</f>
        <v/>
      </c>
      <c r="AK120" s="31">
        <f>IFERROR(IF($A120="","",IF($AG120=0,"No Budget",IF($AJ120&gt;=0,"Favorable",IF(-$AJ120&lt;='Assumptions'!$B$9,"Review","Action Needed")))),"")</f>
        <v/>
      </c>
      <c r="AL120" s="26" t="n"/>
    </row>
    <row r="121">
      <c r="A121" s="25" t="n"/>
      <c r="B121" s="26" t="n"/>
      <c r="C121" s="26" t="n"/>
      <c r="D121" s="26" t="n"/>
      <c r="E121" s="26" t="n"/>
      <c r="F121" s="44" t="n"/>
      <c r="G121" s="26" t="n"/>
      <c r="H121" s="26" t="n"/>
      <c r="I121" s="28" t="n"/>
      <c r="J121" s="28" t="n"/>
      <c r="K121" s="28" t="n"/>
      <c r="L121" s="28" t="n"/>
      <c r="M121" s="28" t="n"/>
      <c r="N121" s="28" t="n"/>
      <c r="O121" s="28" t="n"/>
      <c r="P121" s="28" t="n"/>
      <c r="Q121" s="28" t="n"/>
      <c r="R121" s="28" t="n"/>
      <c r="S121" s="28" t="n"/>
      <c r="T121" s="28" t="n"/>
      <c r="U121" s="28" t="n"/>
      <c r="V121" s="28" t="n"/>
      <c r="W121" s="28" t="n"/>
      <c r="X121" s="28" t="n"/>
      <c r="Y121" s="28" t="n"/>
      <c r="Z121" s="28" t="n"/>
      <c r="AA121" s="28" t="n"/>
      <c r="AB121" s="28" t="n"/>
      <c r="AC121" s="28" t="n"/>
      <c r="AD121" s="28" t="n"/>
      <c r="AE121" s="28" t="n"/>
      <c r="AF121" s="28" t="n"/>
      <c r="AG121" s="29">
        <f>IFERROR(IF($A121="","",SUM(I121,K121,M121,O121,Q121,S121,U121,W121,Y121,AA121,AC121,AE121)),"")</f>
        <v/>
      </c>
      <c r="AH121" s="29">
        <f>IFERROR(IF($A121="","",SUM(J121,L121,N121,P121,R121,T121,V121,X121,Z121,AB121,AD121,AF121)),"")</f>
        <v/>
      </c>
      <c r="AI121" s="29">
        <f>IFERROR(IF($A121="","",IF($D121="Revenue",$AH121-$AG121,$AG121-$AH121)),"")</f>
        <v/>
      </c>
      <c r="AJ121" s="45">
        <f>IFERROR(IF($A121="","",IF($AG121=0,0,$AI121/IF($AG121&lt;0,-$AG121,$AG121))),"")</f>
        <v/>
      </c>
      <c r="AK121" s="31">
        <f>IFERROR(IF($A121="","",IF($AG121=0,"No Budget",IF($AJ121&gt;=0,"Favorable",IF(-$AJ121&lt;='Assumptions'!$B$9,"Review","Action Needed")))),"")</f>
        <v/>
      </c>
      <c r="AL121" s="26" t="n"/>
    </row>
    <row r="122">
      <c r="A122" s="25" t="n"/>
      <c r="B122" s="26" t="n"/>
      <c r="C122" s="26" t="n"/>
      <c r="D122" s="26" t="n"/>
      <c r="E122" s="26" t="n"/>
      <c r="F122" s="44" t="n"/>
      <c r="G122" s="26" t="n"/>
      <c r="H122" s="26" t="n"/>
      <c r="I122" s="28" t="n"/>
      <c r="J122" s="28" t="n"/>
      <c r="K122" s="28" t="n"/>
      <c r="L122" s="28" t="n"/>
      <c r="M122" s="28" t="n"/>
      <c r="N122" s="28" t="n"/>
      <c r="O122" s="28" t="n"/>
      <c r="P122" s="28" t="n"/>
      <c r="Q122" s="28" t="n"/>
      <c r="R122" s="28" t="n"/>
      <c r="S122" s="28" t="n"/>
      <c r="T122" s="28" t="n"/>
      <c r="U122" s="28" t="n"/>
      <c r="V122" s="28" t="n"/>
      <c r="W122" s="28" t="n"/>
      <c r="X122" s="28" t="n"/>
      <c r="Y122" s="28" t="n"/>
      <c r="Z122" s="28" t="n"/>
      <c r="AA122" s="28" t="n"/>
      <c r="AB122" s="28" t="n"/>
      <c r="AC122" s="28" t="n"/>
      <c r="AD122" s="28" t="n"/>
      <c r="AE122" s="28" t="n"/>
      <c r="AF122" s="28" t="n"/>
      <c r="AG122" s="29">
        <f>IFERROR(IF($A122="","",SUM(I122,K122,M122,O122,Q122,S122,U122,W122,Y122,AA122,AC122,AE122)),"")</f>
        <v/>
      </c>
      <c r="AH122" s="29">
        <f>IFERROR(IF($A122="","",SUM(J122,L122,N122,P122,R122,T122,V122,X122,Z122,AB122,AD122,AF122)),"")</f>
        <v/>
      </c>
      <c r="AI122" s="29">
        <f>IFERROR(IF($A122="","",IF($D122="Revenue",$AH122-$AG122,$AG122-$AH122)),"")</f>
        <v/>
      </c>
      <c r="AJ122" s="45">
        <f>IFERROR(IF($A122="","",IF($AG122=0,0,$AI122/IF($AG122&lt;0,-$AG122,$AG122))),"")</f>
        <v/>
      </c>
      <c r="AK122" s="31">
        <f>IFERROR(IF($A122="","",IF($AG122=0,"No Budget",IF($AJ122&gt;=0,"Favorable",IF(-$AJ122&lt;='Assumptions'!$B$9,"Review","Action Needed")))),"")</f>
        <v/>
      </c>
      <c r="AL122" s="26" t="n"/>
    </row>
    <row r="123">
      <c r="A123" s="25" t="n"/>
      <c r="B123" s="26" t="n"/>
      <c r="C123" s="26" t="n"/>
      <c r="D123" s="26" t="n"/>
      <c r="E123" s="26" t="n"/>
      <c r="F123" s="44" t="n"/>
      <c r="G123" s="26" t="n"/>
      <c r="H123" s="26" t="n"/>
      <c r="I123" s="28" t="n"/>
      <c r="J123" s="28" t="n"/>
      <c r="K123" s="28" t="n"/>
      <c r="L123" s="28" t="n"/>
      <c r="M123" s="28" t="n"/>
      <c r="N123" s="28" t="n"/>
      <c r="O123" s="28" t="n"/>
      <c r="P123" s="28" t="n"/>
      <c r="Q123" s="28" t="n"/>
      <c r="R123" s="28" t="n"/>
      <c r="S123" s="28" t="n"/>
      <c r="T123" s="28" t="n"/>
      <c r="U123" s="28" t="n"/>
      <c r="V123" s="28" t="n"/>
      <c r="W123" s="28" t="n"/>
      <c r="X123" s="28" t="n"/>
      <c r="Y123" s="28" t="n"/>
      <c r="Z123" s="28" t="n"/>
      <c r="AA123" s="28" t="n"/>
      <c r="AB123" s="28" t="n"/>
      <c r="AC123" s="28" t="n"/>
      <c r="AD123" s="28" t="n"/>
      <c r="AE123" s="28" t="n"/>
      <c r="AF123" s="28" t="n"/>
      <c r="AG123" s="29">
        <f>IFERROR(IF($A123="","",SUM(I123,K123,M123,O123,Q123,S123,U123,W123,Y123,AA123,AC123,AE123)),"")</f>
        <v/>
      </c>
      <c r="AH123" s="29">
        <f>IFERROR(IF($A123="","",SUM(J123,L123,N123,P123,R123,T123,V123,X123,Z123,AB123,AD123,AF123)),"")</f>
        <v/>
      </c>
      <c r="AI123" s="29">
        <f>IFERROR(IF($A123="","",IF($D123="Revenue",$AH123-$AG123,$AG123-$AH123)),"")</f>
        <v/>
      </c>
      <c r="AJ123" s="45">
        <f>IFERROR(IF($A123="","",IF($AG123=0,0,$AI123/IF($AG123&lt;0,-$AG123,$AG123))),"")</f>
        <v/>
      </c>
      <c r="AK123" s="31">
        <f>IFERROR(IF($A123="","",IF($AG123=0,"No Budget",IF($AJ123&gt;=0,"Favorable",IF(-$AJ123&lt;='Assumptions'!$B$9,"Review","Action Needed")))),"")</f>
        <v/>
      </c>
      <c r="AL123" s="26" t="n"/>
    </row>
    <row r="124">
      <c r="A124" s="25" t="n"/>
      <c r="B124" s="26" t="n"/>
      <c r="C124" s="26" t="n"/>
      <c r="D124" s="26" t="n"/>
      <c r="E124" s="26" t="n"/>
      <c r="F124" s="44" t="n"/>
      <c r="G124" s="26" t="n"/>
      <c r="H124" s="26" t="n"/>
      <c r="I124" s="28" t="n"/>
      <c r="J124" s="28" t="n"/>
      <c r="K124" s="28" t="n"/>
      <c r="L124" s="28" t="n"/>
      <c r="M124" s="28" t="n"/>
      <c r="N124" s="28" t="n"/>
      <c r="O124" s="28" t="n"/>
      <c r="P124" s="28" t="n"/>
      <c r="Q124" s="28" t="n"/>
      <c r="R124" s="28" t="n"/>
      <c r="S124" s="28" t="n"/>
      <c r="T124" s="28" t="n"/>
      <c r="U124" s="28" t="n"/>
      <c r="V124" s="28" t="n"/>
      <c r="W124" s="28" t="n"/>
      <c r="X124" s="28" t="n"/>
      <c r="Y124" s="28" t="n"/>
      <c r="Z124" s="28" t="n"/>
      <c r="AA124" s="28" t="n"/>
      <c r="AB124" s="28" t="n"/>
      <c r="AC124" s="28" t="n"/>
      <c r="AD124" s="28" t="n"/>
      <c r="AE124" s="28" t="n"/>
      <c r="AF124" s="28" t="n"/>
      <c r="AG124" s="29">
        <f>IFERROR(IF($A124="","",SUM(I124,K124,M124,O124,Q124,S124,U124,W124,Y124,AA124,AC124,AE124)),"")</f>
        <v/>
      </c>
      <c r="AH124" s="29">
        <f>IFERROR(IF($A124="","",SUM(J124,L124,N124,P124,R124,T124,V124,X124,Z124,AB124,AD124,AF124)),"")</f>
        <v/>
      </c>
      <c r="AI124" s="29">
        <f>IFERROR(IF($A124="","",IF($D124="Revenue",$AH124-$AG124,$AG124-$AH124)),"")</f>
        <v/>
      </c>
      <c r="AJ124" s="45">
        <f>IFERROR(IF($A124="","",IF($AG124=0,0,$AI124/IF($AG124&lt;0,-$AG124,$AG124))),"")</f>
        <v/>
      </c>
      <c r="AK124" s="31">
        <f>IFERROR(IF($A124="","",IF($AG124=0,"No Budget",IF($AJ124&gt;=0,"Favorable",IF(-$AJ124&lt;='Assumptions'!$B$9,"Review","Action Needed")))),"")</f>
        <v/>
      </c>
      <c r="AL124" s="26" t="n"/>
    </row>
    <row r="125">
      <c r="A125" s="25" t="n"/>
      <c r="B125" s="26" t="n"/>
      <c r="C125" s="26" t="n"/>
      <c r="D125" s="26" t="n"/>
      <c r="E125" s="26" t="n"/>
      <c r="F125" s="44" t="n"/>
      <c r="G125" s="26" t="n"/>
      <c r="H125" s="26" t="n"/>
      <c r="I125" s="28" t="n"/>
      <c r="J125" s="28" t="n"/>
      <c r="K125" s="28" t="n"/>
      <c r="L125" s="28" t="n"/>
      <c r="M125" s="28" t="n"/>
      <c r="N125" s="28" t="n"/>
      <c r="O125" s="28" t="n"/>
      <c r="P125" s="28" t="n"/>
      <c r="Q125" s="28" t="n"/>
      <c r="R125" s="28" t="n"/>
      <c r="S125" s="28" t="n"/>
      <c r="T125" s="28" t="n"/>
      <c r="U125" s="28" t="n"/>
      <c r="V125" s="28" t="n"/>
      <c r="W125" s="28" t="n"/>
      <c r="X125" s="28" t="n"/>
      <c r="Y125" s="28" t="n"/>
      <c r="Z125" s="28" t="n"/>
      <c r="AA125" s="28" t="n"/>
      <c r="AB125" s="28" t="n"/>
      <c r="AC125" s="28" t="n"/>
      <c r="AD125" s="28" t="n"/>
      <c r="AE125" s="28" t="n"/>
      <c r="AF125" s="28" t="n"/>
      <c r="AG125" s="29">
        <f>IFERROR(IF($A125="","",SUM(I125,K125,M125,O125,Q125,S125,U125,W125,Y125,AA125,AC125,AE125)),"")</f>
        <v/>
      </c>
      <c r="AH125" s="29">
        <f>IFERROR(IF($A125="","",SUM(J125,L125,N125,P125,R125,T125,V125,X125,Z125,AB125,AD125,AF125)),"")</f>
        <v/>
      </c>
      <c r="AI125" s="29">
        <f>IFERROR(IF($A125="","",IF($D125="Revenue",$AH125-$AG125,$AG125-$AH125)),"")</f>
        <v/>
      </c>
      <c r="AJ125" s="45">
        <f>IFERROR(IF($A125="","",IF($AG125=0,0,$AI125/IF($AG125&lt;0,-$AG125,$AG125))),"")</f>
        <v/>
      </c>
      <c r="AK125" s="31">
        <f>IFERROR(IF($A125="","",IF($AG125=0,"No Budget",IF($AJ125&gt;=0,"Favorable",IF(-$AJ125&lt;='Assumptions'!$B$9,"Review","Action Needed")))),"")</f>
        <v/>
      </c>
      <c r="AL125" s="26" t="n"/>
    </row>
    <row r="126">
      <c r="A126" s="25" t="n"/>
      <c r="B126" s="26" t="n"/>
      <c r="C126" s="26" t="n"/>
      <c r="D126" s="26" t="n"/>
      <c r="E126" s="26" t="n"/>
      <c r="F126" s="44" t="n"/>
      <c r="G126" s="26" t="n"/>
      <c r="H126" s="26" t="n"/>
      <c r="I126" s="28" t="n"/>
      <c r="J126" s="28" t="n"/>
      <c r="K126" s="28" t="n"/>
      <c r="L126" s="28" t="n"/>
      <c r="M126" s="28" t="n"/>
      <c r="N126" s="28" t="n"/>
      <c r="O126" s="28" t="n"/>
      <c r="P126" s="28" t="n"/>
      <c r="Q126" s="28" t="n"/>
      <c r="R126" s="28" t="n"/>
      <c r="S126" s="28" t="n"/>
      <c r="T126" s="28" t="n"/>
      <c r="U126" s="28" t="n"/>
      <c r="V126" s="28" t="n"/>
      <c r="W126" s="28" t="n"/>
      <c r="X126" s="28" t="n"/>
      <c r="Y126" s="28" t="n"/>
      <c r="Z126" s="28" t="n"/>
      <c r="AA126" s="28" t="n"/>
      <c r="AB126" s="28" t="n"/>
      <c r="AC126" s="28" t="n"/>
      <c r="AD126" s="28" t="n"/>
      <c r="AE126" s="28" t="n"/>
      <c r="AF126" s="28" t="n"/>
      <c r="AG126" s="29">
        <f>IFERROR(IF($A126="","",SUM(I126,K126,M126,O126,Q126,S126,U126,W126,Y126,AA126,AC126,AE126)),"")</f>
        <v/>
      </c>
      <c r="AH126" s="29">
        <f>IFERROR(IF($A126="","",SUM(J126,L126,N126,P126,R126,T126,V126,X126,Z126,AB126,AD126,AF126)),"")</f>
        <v/>
      </c>
      <c r="AI126" s="29">
        <f>IFERROR(IF($A126="","",IF($D126="Revenue",$AH126-$AG126,$AG126-$AH126)),"")</f>
        <v/>
      </c>
      <c r="AJ126" s="45">
        <f>IFERROR(IF($A126="","",IF($AG126=0,0,$AI126/IF($AG126&lt;0,-$AG126,$AG126))),"")</f>
        <v/>
      </c>
      <c r="AK126" s="31">
        <f>IFERROR(IF($A126="","",IF($AG126=0,"No Budget",IF($AJ126&gt;=0,"Favorable",IF(-$AJ126&lt;='Assumptions'!$B$9,"Review","Action Needed")))),"")</f>
        <v/>
      </c>
      <c r="AL126" s="26" t="n"/>
    </row>
    <row r="127">
      <c r="A127" s="25" t="n"/>
      <c r="B127" s="26" t="n"/>
      <c r="C127" s="26" t="n"/>
      <c r="D127" s="26" t="n"/>
      <c r="E127" s="26" t="n"/>
      <c r="F127" s="44" t="n"/>
      <c r="G127" s="26" t="n"/>
      <c r="H127" s="26" t="n"/>
      <c r="I127" s="28" t="n"/>
      <c r="J127" s="28" t="n"/>
      <c r="K127" s="28" t="n"/>
      <c r="L127" s="28" t="n"/>
      <c r="M127" s="28" t="n"/>
      <c r="N127" s="28" t="n"/>
      <c r="O127" s="28" t="n"/>
      <c r="P127" s="28" t="n"/>
      <c r="Q127" s="28" t="n"/>
      <c r="R127" s="28" t="n"/>
      <c r="S127" s="28" t="n"/>
      <c r="T127" s="28" t="n"/>
      <c r="U127" s="28" t="n"/>
      <c r="V127" s="28" t="n"/>
      <c r="W127" s="28" t="n"/>
      <c r="X127" s="28" t="n"/>
      <c r="Y127" s="28" t="n"/>
      <c r="Z127" s="28" t="n"/>
      <c r="AA127" s="28" t="n"/>
      <c r="AB127" s="28" t="n"/>
      <c r="AC127" s="28" t="n"/>
      <c r="AD127" s="28" t="n"/>
      <c r="AE127" s="28" t="n"/>
      <c r="AF127" s="28" t="n"/>
      <c r="AG127" s="29">
        <f>IFERROR(IF($A127="","",SUM(I127,K127,M127,O127,Q127,S127,U127,W127,Y127,AA127,AC127,AE127)),"")</f>
        <v/>
      </c>
      <c r="AH127" s="29">
        <f>IFERROR(IF($A127="","",SUM(J127,L127,N127,P127,R127,T127,V127,X127,Z127,AB127,AD127,AF127)),"")</f>
        <v/>
      </c>
      <c r="AI127" s="29">
        <f>IFERROR(IF($A127="","",IF($D127="Revenue",$AH127-$AG127,$AG127-$AH127)),"")</f>
        <v/>
      </c>
      <c r="AJ127" s="45">
        <f>IFERROR(IF($A127="","",IF($AG127=0,0,$AI127/IF($AG127&lt;0,-$AG127,$AG127))),"")</f>
        <v/>
      </c>
      <c r="AK127" s="31">
        <f>IFERROR(IF($A127="","",IF($AG127=0,"No Budget",IF($AJ127&gt;=0,"Favorable",IF(-$AJ127&lt;='Assumptions'!$B$9,"Review","Action Needed")))),"")</f>
        <v/>
      </c>
      <c r="AL127" s="26" t="n"/>
    </row>
    <row r="128">
      <c r="A128" s="25" t="n"/>
      <c r="B128" s="26" t="n"/>
      <c r="C128" s="26" t="n"/>
      <c r="D128" s="26" t="n"/>
      <c r="E128" s="26" t="n"/>
      <c r="F128" s="44" t="n"/>
      <c r="G128" s="26" t="n"/>
      <c r="H128" s="26" t="n"/>
      <c r="I128" s="28" t="n"/>
      <c r="J128" s="28" t="n"/>
      <c r="K128" s="28" t="n"/>
      <c r="L128" s="28" t="n"/>
      <c r="M128" s="28" t="n"/>
      <c r="N128" s="28" t="n"/>
      <c r="O128" s="28" t="n"/>
      <c r="P128" s="28" t="n"/>
      <c r="Q128" s="28" t="n"/>
      <c r="R128" s="28" t="n"/>
      <c r="S128" s="28" t="n"/>
      <c r="T128" s="28" t="n"/>
      <c r="U128" s="28" t="n"/>
      <c r="V128" s="28" t="n"/>
      <c r="W128" s="28" t="n"/>
      <c r="X128" s="28" t="n"/>
      <c r="Y128" s="28" t="n"/>
      <c r="Z128" s="28" t="n"/>
      <c r="AA128" s="28" t="n"/>
      <c r="AB128" s="28" t="n"/>
      <c r="AC128" s="28" t="n"/>
      <c r="AD128" s="28" t="n"/>
      <c r="AE128" s="28" t="n"/>
      <c r="AF128" s="28" t="n"/>
      <c r="AG128" s="29">
        <f>IFERROR(IF($A128="","",SUM(I128,K128,M128,O128,Q128,S128,U128,W128,Y128,AA128,AC128,AE128)),"")</f>
        <v/>
      </c>
      <c r="AH128" s="29">
        <f>IFERROR(IF($A128="","",SUM(J128,L128,N128,P128,R128,T128,V128,X128,Z128,AB128,AD128,AF128)),"")</f>
        <v/>
      </c>
      <c r="AI128" s="29">
        <f>IFERROR(IF($A128="","",IF($D128="Revenue",$AH128-$AG128,$AG128-$AH128)),"")</f>
        <v/>
      </c>
      <c r="AJ128" s="45">
        <f>IFERROR(IF($A128="","",IF($AG128=0,0,$AI128/IF($AG128&lt;0,-$AG128,$AG128))),"")</f>
        <v/>
      </c>
      <c r="AK128" s="31">
        <f>IFERROR(IF($A128="","",IF($AG128=0,"No Budget",IF($AJ128&gt;=0,"Favorable",IF(-$AJ128&lt;='Assumptions'!$B$9,"Review","Action Needed")))),"")</f>
        <v/>
      </c>
      <c r="AL128" s="26" t="n"/>
    </row>
    <row r="129">
      <c r="A129" s="25" t="n"/>
      <c r="B129" s="26" t="n"/>
      <c r="C129" s="26" t="n"/>
      <c r="D129" s="26" t="n"/>
      <c r="E129" s="26" t="n"/>
      <c r="F129" s="44" t="n"/>
      <c r="G129" s="26" t="n"/>
      <c r="H129" s="26" t="n"/>
      <c r="I129" s="28" t="n"/>
      <c r="J129" s="28" t="n"/>
      <c r="K129" s="28" t="n"/>
      <c r="L129" s="28" t="n"/>
      <c r="M129" s="28" t="n"/>
      <c r="N129" s="28" t="n"/>
      <c r="O129" s="28" t="n"/>
      <c r="P129" s="28" t="n"/>
      <c r="Q129" s="28" t="n"/>
      <c r="R129" s="28" t="n"/>
      <c r="S129" s="28" t="n"/>
      <c r="T129" s="28" t="n"/>
      <c r="U129" s="28" t="n"/>
      <c r="V129" s="28" t="n"/>
      <c r="W129" s="28" t="n"/>
      <c r="X129" s="28" t="n"/>
      <c r="Y129" s="28" t="n"/>
      <c r="Z129" s="28" t="n"/>
      <c r="AA129" s="28" t="n"/>
      <c r="AB129" s="28" t="n"/>
      <c r="AC129" s="28" t="n"/>
      <c r="AD129" s="28" t="n"/>
      <c r="AE129" s="28" t="n"/>
      <c r="AF129" s="28" t="n"/>
      <c r="AG129" s="29">
        <f>IFERROR(IF($A129="","",SUM(I129,K129,M129,O129,Q129,S129,U129,W129,Y129,AA129,AC129,AE129)),"")</f>
        <v/>
      </c>
      <c r="AH129" s="29">
        <f>IFERROR(IF($A129="","",SUM(J129,L129,N129,P129,R129,T129,V129,X129,Z129,AB129,AD129,AF129)),"")</f>
        <v/>
      </c>
      <c r="AI129" s="29">
        <f>IFERROR(IF($A129="","",IF($D129="Revenue",$AH129-$AG129,$AG129-$AH129)),"")</f>
        <v/>
      </c>
      <c r="AJ129" s="45">
        <f>IFERROR(IF($A129="","",IF($AG129=0,0,$AI129/IF($AG129&lt;0,-$AG129,$AG129))),"")</f>
        <v/>
      </c>
      <c r="AK129" s="31">
        <f>IFERROR(IF($A129="","",IF($AG129=0,"No Budget",IF($AJ129&gt;=0,"Favorable",IF(-$AJ129&lt;='Assumptions'!$B$9,"Review","Action Needed")))),"")</f>
        <v/>
      </c>
      <c r="AL129" s="26" t="n"/>
    </row>
    <row r="130">
      <c r="A130" s="25" t="n"/>
      <c r="B130" s="26" t="n"/>
      <c r="C130" s="26" t="n"/>
      <c r="D130" s="26" t="n"/>
      <c r="E130" s="26" t="n"/>
      <c r="F130" s="44" t="n"/>
      <c r="G130" s="26" t="n"/>
      <c r="H130" s="26" t="n"/>
      <c r="I130" s="28" t="n"/>
      <c r="J130" s="28" t="n"/>
      <c r="K130" s="28" t="n"/>
      <c r="L130" s="28" t="n"/>
      <c r="M130" s="28" t="n"/>
      <c r="N130" s="28" t="n"/>
      <c r="O130" s="28" t="n"/>
      <c r="P130" s="28" t="n"/>
      <c r="Q130" s="28" t="n"/>
      <c r="R130" s="28" t="n"/>
      <c r="S130" s="28" t="n"/>
      <c r="T130" s="28" t="n"/>
      <c r="U130" s="28" t="n"/>
      <c r="V130" s="28" t="n"/>
      <c r="W130" s="28" t="n"/>
      <c r="X130" s="28" t="n"/>
      <c r="Y130" s="28" t="n"/>
      <c r="Z130" s="28" t="n"/>
      <c r="AA130" s="28" t="n"/>
      <c r="AB130" s="28" t="n"/>
      <c r="AC130" s="28" t="n"/>
      <c r="AD130" s="28" t="n"/>
      <c r="AE130" s="28" t="n"/>
      <c r="AF130" s="28" t="n"/>
      <c r="AG130" s="29">
        <f>IFERROR(IF($A130="","",SUM(I130,K130,M130,O130,Q130,S130,U130,W130,Y130,AA130,AC130,AE130)),"")</f>
        <v/>
      </c>
      <c r="AH130" s="29">
        <f>IFERROR(IF($A130="","",SUM(J130,L130,N130,P130,R130,T130,V130,X130,Z130,AB130,AD130,AF130)),"")</f>
        <v/>
      </c>
      <c r="AI130" s="29">
        <f>IFERROR(IF($A130="","",IF($D130="Revenue",$AH130-$AG130,$AG130-$AH130)),"")</f>
        <v/>
      </c>
      <c r="AJ130" s="45">
        <f>IFERROR(IF($A130="","",IF($AG130=0,0,$AI130/IF($AG130&lt;0,-$AG130,$AG130))),"")</f>
        <v/>
      </c>
      <c r="AK130" s="31">
        <f>IFERROR(IF($A130="","",IF($AG130=0,"No Budget",IF($AJ130&gt;=0,"Favorable",IF(-$AJ130&lt;='Assumptions'!$B$9,"Review","Action Needed")))),"")</f>
        <v/>
      </c>
      <c r="AL130" s="26" t="n"/>
    </row>
    <row r="131">
      <c r="A131" s="25" t="n"/>
      <c r="B131" s="26" t="n"/>
      <c r="C131" s="26" t="n"/>
      <c r="D131" s="26" t="n"/>
      <c r="E131" s="26" t="n"/>
      <c r="F131" s="44" t="n"/>
      <c r="G131" s="26" t="n"/>
      <c r="H131" s="26" t="n"/>
      <c r="I131" s="28" t="n"/>
      <c r="J131" s="28" t="n"/>
      <c r="K131" s="28" t="n"/>
      <c r="L131" s="28" t="n"/>
      <c r="M131" s="28" t="n"/>
      <c r="N131" s="28" t="n"/>
      <c r="O131" s="28" t="n"/>
      <c r="P131" s="28" t="n"/>
      <c r="Q131" s="28" t="n"/>
      <c r="R131" s="28" t="n"/>
      <c r="S131" s="28" t="n"/>
      <c r="T131" s="28" t="n"/>
      <c r="U131" s="28" t="n"/>
      <c r="V131" s="28" t="n"/>
      <c r="W131" s="28" t="n"/>
      <c r="X131" s="28" t="n"/>
      <c r="Y131" s="28" t="n"/>
      <c r="Z131" s="28" t="n"/>
      <c r="AA131" s="28" t="n"/>
      <c r="AB131" s="28" t="n"/>
      <c r="AC131" s="28" t="n"/>
      <c r="AD131" s="28" t="n"/>
      <c r="AE131" s="28" t="n"/>
      <c r="AF131" s="28" t="n"/>
      <c r="AG131" s="29">
        <f>IFERROR(IF($A131="","",SUM(I131,K131,M131,O131,Q131,S131,U131,W131,Y131,AA131,AC131,AE131)),"")</f>
        <v/>
      </c>
      <c r="AH131" s="29">
        <f>IFERROR(IF($A131="","",SUM(J131,L131,N131,P131,R131,T131,V131,X131,Z131,AB131,AD131,AF131)),"")</f>
        <v/>
      </c>
      <c r="AI131" s="29">
        <f>IFERROR(IF($A131="","",IF($D131="Revenue",$AH131-$AG131,$AG131-$AH131)),"")</f>
        <v/>
      </c>
      <c r="AJ131" s="45">
        <f>IFERROR(IF($A131="","",IF($AG131=0,0,$AI131/IF($AG131&lt;0,-$AG131,$AG131))),"")</f>
        <v/>
      </c>
      <c r="AK131" s="31">
        <f>IFERROR(IF($A131="","",IF($AG131=0,"No Budget",IF($AJ131&gt;=0,"Favorable",IF(-$AJ131&lt;='Assumptions'!$B$9,"Review","Action Needed")))),"")</f>
        <v/>
      </c>
      <c r="AL131" s="26" t="n"/>
    </row>
    <row r="132">
      <c r="A132" s="25" t="n"/>
      <c r="B132" s="26" t="n"/>
      <c r="C132" s="26" t="n"/>
      <c r="D132" s="26" t="n"/>
      <c r="E132" s="26" t="n"/>
      <c r="F132" s="44" t="n"/>
      <c r="G132" s="26" t="n"/>
      <c r="H132" s="26" t="n"/>
      <c r="I132" s="28" t="n"/>
      <c r="J132" s="28" t="n"/>
      <c r="K132" s="28" t="n"/>
      <c r="L132" s="28" t="n"/>
      <c r="M132" s="28" t="n"/>
      <c r="N132" s="28" t="n"/>
      <c r="O132" s="28" t="n"/>
      <c r="P132" s="28" t="n"/>
      <c r="Q132" s="28" t="n"/>
      <c r="R132" s="28" t="n"/>
      <c r="S132" s="28" t="n"/>
      <c r="T132" s="28" t="n"/>
      <c r="U132" s="28" t="n"/>
      <c r="V132" s="28" t="n"/>
      <c r="W132" s="28" t="n"/>
      <c r="X132" s="28" t="n"/>
      <c r="Y132" s="28" t="n"/>
      <c r="Z132" s="28" t="n"/>
      <c r="AA132" s="28" t="n"/>
      <c r="AB132" s="28" t="n"/>
      <c r="AC132" s="28" t="n"/>
      <c r="AD132" s="28" t="n"/>
      <c r="AE132" s="28" t="n"/>
      <c r="AF132" s="28" t="n"/>
      <c r="AG132" s="29">
        <f>IFERROR(IF($A132="","",SUM(I132,K132,M132,O132,Q132,S132,U132,W132,Y132,AA132,AC132,AE132)),"")</f>
        <v/>
      </c>
      <c r="AH132" s="29">
        <f>IFERROR(IF($A132="","",SUM(J132,L132,N132,P132,R132,T132,V132,X132,Z132,AB132,AD132,AF132)),"")</f>
        <v/>
      </c>
      <c r="AI132" s="29">
        <f>IFERROR(IF($A132="","",IF($D132="Revenue",$AH132-$AG132,$AG132-$AH132)),"")</f>
        <v/>
      </c>
      <c r="AJ132" s="45">
        <f>IFERROR(IF($A132="","",IF($AG132=0,0,$AI132/IF($AG132&lt;0,-$AG132,$AG132))),"")</f>
        <v/>
      </c>
      <c r="AK132" s="31">
        <f>IFERROR(IF($A132="","",IF($AG132=0,"No Budget",IF($AJ132&gt;=0,"Favorable",IF(-$AJ132&lt;='Assumptions'!$B$9,"Review","Action Needed")))),"")</f>
        <v/>
      </c>
      <c r="AL132" s="26" t="n"/>
    </row>
    <row r="133">
      <c r="A133" s="25" t="n"/>
      <c r="B133" s="26" t="n"/>
      <c r="C133" s="26" t="n"/>
      <c r="D133" s="26" t="n"/>
      <c r="E133" s="26" t="n"/>
      <c r="F133" s="44" t="n"/>
      <c r="G133" s="26" t="n"/>
      <c r="H133" s="26" t="n"/>
      <c r="I133" s="28" t="n"/>
      <c r="J133" s="28" t="n"/>
      <c r="K133" s="28" t="n"/>
      <c r="L133" s="28" t="n"/>
      <c r="M133" s="28" t="n"/>
      <c r="N133" s="28" t="n"/>
      <c r="O133" s="28" t="n"/>
      <c r="P133" s="28" t="n"/>
      <c r="Q133" s="28" t="n"/>
      <c r="R133" s="28" t="n"/>
      <c r="S133" s="28" t="n"/>
      <c r="T133" s="28" t="n"/>
      <c r="U133" s="28" t="n"/>
      <c r="V133" s="28" t="n"/>
      <c r="W133" s="28" t="n"/>
      <c r="X133" s="28" t="n"/>
      <c r="Y133" s="28" t="n"/>
      <c r="Z133" s="28" t="n"/>
      <c r="AA133" s="28" t="n"/>
      <c r="AB133" s="28" t="n"/>
      <c r="AC133" s="28" t="n"/>
      <c r="AD133" s="28" t="n"/>
      <c r="AE133" s="28" t="n"/>
      <c r="AF133" s="28" t="n"/>
      <c r="AG133" s="29">
        <f>IFERROR(IF($A133="","",SUM(I133,K133,M133,O133,Q133,S133,U133,W133,Y133,AA133,AC133,AE133)),"")</f>
        <v/>
      </c>
      <c r="AH133" s="29">
        <f>IFERROR(IF($A133="","",SUM(J133,L133,N133,P133,R133,T133,V133,X133,Z133,AB133,AD133,AF133)),"")</f>
        <v/>
      </c>
      <c r="AI133" s="29">
        <f>IFERROR(IF($A133="","",IF($D133="Revenue",$AH133-$AG133,$AG133-$AH133)),"")</f>
        <v/>
      </c>
      <c r="AJ133" s="45">
        <f>IFERROR(IF($A133="","",IF($AG133=0,0,$AI133/IF($AG133&lt;0,-$AG133,$AG133))),"")</f>
        <v/>
      </c>
      <c r="AK133" s="31">
        <f>IFERROR(IF($A133="","",IF($AG133=0,"No Budget",IF($AJ133&gt;=0,"Favorable",IF(-$AJ133&lt;='Assumptions'!$B$9,"Review","Action Needed")))),"")</f>
        <v/>
      </c>
      <c r="AL133" s="26" t="n"/>
    </row>
    <row r="134">
      <c r="A134" s="25" t="n"/>
      <c r="B134" s="26" t="n"/>
      <c r="C134" s="26" t="n"/>
      <c r="D134" s="26" t="n"/>
      <c r="E134" s="26" t="n"/>
      <c r="F134" s="44" t="n"/>
      <c r="G134" s="26" t="n"/>
      <c r="H134" s="26" t="n"/>
      <c r="I134" s="28" t="n"/>
      <c r="J134" s="28" t="n"/>
      <c r="K134" s="28" t="n"/>
      <c r="L134" s="28" t="n"/>
      <c r="M134" s="28" t="n"/>
      <c r="N134" s="28" t="n"/>
      <c r="O134" s="28" t="n"/>
      <c r="P134" s="28" t="n"/>
      <c r="Q134" s="28" t="n"/>
      <c r="R134" s="28" t="n"/>
      <c r="S134" s="28" t="n"/>
      <c r="T134" s="28" t="n"/>
      <c r="U134" s="28" t="n"/>
      <c r="V134" s="28" t="n"/>
      <c r="W134" s="28" t="n"/>
      <c r="X134" s="28" t="n"/>
      <c r="Y134" s="28" t="n"/>
      <c r="Z134" s="28" t="n"/>
      <c r="AA134" s="28" t="n"/>
      <c r="AB134" s="28" t="n"/>
      <c r="AC134" s="28" t="n"/>
      <c r="AD134" s="28" t="n"/>
      <c r="AE134" s="28" t="n"/>
      <c r="AF134" s="28" t="n"/>
      <c r="AG134" s="29">
        <f>IFERROR(IF($A134="","",SUM(I134,K134,M134,O134,Q134,S134,U134,W134,Y134,AA134,AC134,AE134)),"")</f>
        <v/>
      </c>
      <c r="AH134" s="29">
        <f>IFERROR(IF($A134="","",SUM(J134,L134,N134,P134,R134,T134,V134,X134,Z134,AB134,AD134,AF134)),"")</f>
        <v/>
      </c>
      <c r="AI134" s="29">
        <f>IFERROR(IF($A134="","",IF($D134="Revenue",$AH134-$AG134,$AG134-$AH134)),"")</f>
        <v/>
      </c>
      <c r="AJ134" s="45">
        <f>IFERROR(IF($A134="","",IF($AG134=0,0,$AI134/IF($AG134&lt;0,-$AG134,$AG134))),"")</f>
        <v/>
      </c>
      <c r="AK134" s="31">
        <f>IFERROR(IF($A134="","",IF($AG134=0,"No Budget",IF($AJ134&gt;=0,"Favorable",IF(-$AJ134&lt;='Assumptions'!$B$9,"Review","Action Needed")))),"")</f>
        <v/>
      </c>
      <c r="AL134" s="26" t="n"/>
    </row>
    <row r="135">
      <c r="A135" s="25" t="n"/>
      <c r="B135" s="26" t="n"/>
      <c r="C135" s="26" t="n"/>
      <c r="D135" s="26" t="n"/>
      <c r="E135" s="26" t="n"/>
      <c r="F135" s="44" t="n"/>
      <c r="G135" s="26" t="n"/>
      <c r="H135" s="26" t="n"/>
      <c r="I135" s="28" t="n"/>
      <c r="J135" s="28" t="n"/>
      <c r="K135" s="28" t="n"/>
      <c r="L135" s="28" t="n"/>
      <c r="M135" s="28" t="n"/>
      <c r="N135" s="28" t="n"/>
      <c r="O135" s="28" t="n"/>
      <c r="P135" s="28" t="n"/>
      <c r="Q135" s="28" t="n"/>
      <c r="R135" s="28" t="n"/>
      <c r="S135" s="28" t="n"/>
      <c r="T135" s="28" t="n"/>
      <c r="U135" s="28" t="n"/>
      <c r="V135" s="28" t="n"/>
      <c r="W135" s="28" t="n"/>
      <c r="X135" s="28" t="n"/>
      <c r="Y135" s="28" t="n"/>
      <c r="Z135" s="28" t="n"/>
      <c r="AA135" s="28" t="n"/>
      <c r="AB135" s="28" t="n"/>
      <c r="AC135" s="28" t="n"/>
      <c r="AD135" s="28" t="n"/>
      <c r="AE135" s="28" t="n"/>
      <c r="AF135" s="28" t="n"/>
      <c r="AG135" s="29">
        <f>IFERROR(IF($A135="","",SUM(I135,K135,M135,O135,Q135,S135,U135,W135,Y135,AA135,AC135,AE135)),"")</f>
        <v/>
      </c>
      <c r="AH135" s="29">
        <f>IFERROR(IF($A135="","",SUM(J135,L135,N135,P135,R135,T135,V135,X135,Z135,AB135,AD135,AF135)),"")</f>
        <v/>
      </c>
      <c r="AI135" s="29">
        <f>IFERROR(IF($A135="","",IF($D135="Revenue",$AH135-$AG135,$AG135-$AH135)),"")</f>
        <v/>
      </c>
      <c r="AJ135" s="45">
        <f>IFERROR(IF($A135="","",IF($AG135=0,0,$AI135/IF($AG135&lt;0,-$AG135,$AG135))),"")</f>
        <v/>
      </c>
      <c r="AK135" s="31">
        <f>IFERROR(IF($A135="","",IF($AG135=0,"No Budget",IF($AJ135&gt;=0,"Favorable",IF(-$AJ135&lt;='Assumptions'!$B$9,"Review","Action Needed")))),"")</f>
        <v/>
      </c>
      <c r="AL135" s="26" t="n"/>
    </row>
    <row r="136">
      <c r="A136" s="25" t="n"/>
      <c r="B136" s="26" t="n"/>
      <c r="C136" s="26" t="n"/>
      <c r="D136" s="26" t="n"/>
      <c r="E136" s="26" t="n"/>
      <c r="F136" s="44" t="n"/>
      <c r="G136" s="26" t="n"/>
      <c r="H136" s="26" t="n"/>
      <c r="I136" s="28" t="n"/>
      <c r="J136" s="28" t="n"/>
      <c r="K136" s="28" t="n"/>
      <c r="L136" s="28" t="n"/>
      <c r="M136" s="28" t="n"/>
      <c r="N136" s="28" t="n"/>
      <c r="O136" s="28" t="n"/>
      <c r="P136" s="28" t="n"/>
      <c r="Q136" s="28" t="n"/>
      <c r="R136" s="28" t="n"/>
      <c r="S136" s="28" t="n"/>
      <c r="T136" s="28" t="n"/>
      <c r="U136" s="28" t="n"/>
      <c r="V136" s="28" t="n"/>
      <c r="W136" s="28" t="n"/>
      <c r="X136" s="28" t="n"/>
      <c r="Y136" s="28" t="n"/>
      <c r="Z136" s="28" t="n"/>
      <c r="AA136" s="28" t="n"/>
      <c r="AB136" s="28" t="n"/>
      <c r="AC136" s="28" t="n"/>
      <c r="AD136" s="28" t="n"/>
      <c r="AE136" s="28" t="n"/>
      <c r="AF136" s="28" t="n"/>
      <c r="AG136" s="29">
        <f>IFERROR(IF($A136="","",SUM(I136,K136,M136,O136,Q136,S136,U136,W136,Y136,AA136,AC136,AE136)),"")</f>
        <v/>
      </c>
      <c r="AH136" s="29">
        <f>IFERROR(IF($A136="","",SUM(J136,L136,N136,P136,R136,T136,V136,X136,Z136,AB136,AD136,AF136)),"")</f>
        <v/>
      </c>
      <c r="AI136" s="29">
        <f>IFERROR(IF($A136="","",IF($D136="Revenue",$AH136-$AG136,$AG136-$AH136)),"")</f>
        <v/>
      </c>
      <c r="AJ136" s="45">
        <f>IFERROR(IF($A136="","",IF($AG136=0,0,$AI136/IF($AG136&lt;0,-$AG136,$AG136))),"")</f>
        <v/>
      </c>
      <c r="AK136" s="31">
        <f>IFERROR(IF($A136="","",IF($AG136=0,"No Budget",IF($AJ136&gt;=0,"Favorable",IF(-$AJ136&lt;='Assumptions'!$B$9,"Review","Action Needed")))),"")</f>
        <v/>
      </c>
      <c r="AL136" s="26" t="n"/>
    </row>
    <row r="137">
      <c r="A137" s="25" t="n"/>
      <c r="B137" s="26" t="n"/>
      <c r="C137" s="26" t="n"/>
      <c r="D137" s="26" t="n"/>
      <c r="E137" s="26" t="n"/>
      <c r="F137" s="44" t="n"/>
      <c r="G137" s="26" t="n"/>
      <c r="H137" s="26" t="n"/>
      <c r="I137" s="28" t="n"/>
      <c r="J137" s="28" t="n"/>
      <c r="K137" s="28" t="n"/>
      <c r="L137" s="28" t="n"/>
      <c r="M137" s="28" t="n"/>
      <c r="N137" s="28" t="n"/>
      <c r="O137" s="28" t="n"/>
      <c r="P137" s="28" t="n"/>
      <c r="Q137" s="28" t="n"/>
      <c r="R137" s="28" t="n"/>
      <c r="S137" s="28" t="n"/>
      <c r="T137" s="28" t="n"/>
      <c r="U137" s="28" t="n"/>
      <c r="V137" s="28" t="n"/>
      <c r="W137" s="28" t="n"/>
      <c r="X137" s="28" t="n"/>
      <c r="Y137" s="28" t="n"/>
      <c r="Z137" s="28" t="n"/>
      <c r="AA137" s="28" t="n"/>
      <c r="AB137" s="28" t="n"/>
      <c r="AC137" s="28" t="n"/>
      <c r="AD137" s="28" t="n"/>
      <c r="AE137" s="28" t="n"/>
      <c r="AF137" s="28" t="n"/>
      <c r="AG137" s="29">
        <f>IFERROR(IF($A137="","",SUM(I137,K137,M137,O137,Q137,S137,U137,W137,Y137,AA137,AC137,AE137)),"")</f>
        <v/>
      </c>
      <c r="AH137" s="29">
        <f>IFERROR(IF($A137="","",SUM(J137,L137,N137,P137,R137,T137,V137,X137,Z137,AB137,AD137,AF137)),"")</f>
        <v/>
      </c>
      <c r="AI137" s="29">
        <f>IFERROR(IF($A137="","",IF($D137="Revenue",$AH137-$AG137,$AG137-$AH137)),"")</f>
        <v/>
      </c>
      <c r="AJ137" s="45">
        <f>IFERROR(IF($A137="","",IF($AG137=0,0,$AI137/IF($AG137&lt;0,-$AG137,$AG137))),"")</f>
        <v/>
      </c>
      <c r="AK137" s="31">
        <f>IFERROR(IF($A137="","",IF($AG137=0,"No Budget",IF($AJ137&gt;=0,"Favorable",IF(-$AJ137&lt;='Assumptions'!$B$9,"Review","Action Needed")))),"")</f>
        <v/>
      </c>
      <c r="AL137" s="26" t="n"/>
    </row>
    <row r="138">
      <c r="A138" s="25" t="n"/>
      <c r="B138" s="26" t="n"/>
      <c r="C138" s="26" t="n"/>
      <c r="D138" s="26" t="n"/>
      <c r="E138" s="26" t="n"/>
      <c r="F138" s="44" t="n"/>
      <c r="G138" s="26" t="n"/>
      <c r="H138" s="26" t="n"/>
      <c r="I138" s="28" t="n"/>
      <c r="J138" s="28" t="n"/>
      <c r="K138" s="28" t="n"/>
      <c r="L138" s="28" t="n"/>
      <c r="M138" s="28" t="n"/>
      <c r="N138" s="28" t="n"/>
      <c r="O138" s="28" t="n"/>
      <c r="P138" s="28" t="n"/>
      <c r="Q138" s="28" t="n"/>
      <c r="R138" s="28" t="n"/>
      <c r="S138" s="28" t="n"/>
      <c r="T138" s="28" t="n"/>
      <c r="U138" s="28" t="n"/>
      <c r="V138" s="28" t="n"/>
      <c r="W138" s="28" t="n"/>
      <c r="X138" s="28" t="n"/>
      <c r="Y138" s="28" t="n"/>
      <c r="Z138" s="28" t="n"/>
      <c r="AA138" s="28" t="n"/>
      <c r="AB138" s="28" t="n"/>
      <c r="AC138" s="28" t="n"/>
      <c r="AD138" s="28" t="n"/>
      <c r="AE138" s="28" t="n"/>
      <c r="AF138" s="28" t="n"/>
      <c r="AG138" s="29">
        <f>IFERROR(IF($A138="","",SUM(I138,K138,M138,O138,Q138,S138,U138,W138,Y138,AA138,AC138,AE138)),"")</f>
        <v/>
      </c>
      <c r="AH138" s="29">
        <f>IFERROR(IF($A138="","",SUM(J138,L138,N138,P138,R138,T138,V138,X138,Z138,AB138,AD138,AF138)),"")</f>
        <v/>
      </c>
      <c r="AI138" s="29">
        <f>IFERROR(IF($A138="","",IF($D138="Revenue",$AH138-$AG138,$AG138-$AH138)),"")</f>
        <v/>
      </c>
      <c r="AJ138" s="45">
        <f>IFERROR(IF($A138="","",IF($AG138=0,0,$AI138/IF($AG138&lt;0,-$AG138,$AG138))),"")</f>
        <v/>
      </c>
      <c r="AK138" s="31">
        <f>IFERROR(IF($A138="","",IF($AG138=0,"No Budget",IF($AJ138&gt;=0,"Favorable",IF(-$AJ138&lt;='Assumptions'!$B$9,"Review","Action Needed")))),"")</f>
        <v/>
      </c>
      <c r="AL138" s="26" t="n"/>
    </row>
    <row r="139">
      <c r="A139" s="25" t="n"/>
      <c r="B139" s="26" t="n"/>
      <c r="C139" s="26" t="n"/>
      <c r="D139" s="26" t="n"/>
      <c r="E139" s="26" t="n"/>
      <c r="F139" s="44" t="n"/>
      <c r="G139" s="26" t="n"/>
      <c r="H139" s="26" t="n"/>
      <c r="I139" s="28" t="n"/>
      <c r="J139" s="28" t="n"/>
      <c r="K139" s="28" t="n"/>
      <c r="L139" s="28" t="n"/>
      <c r="M139" s="28" t="n"/>
      <c r="N139" s="28" t="n"/>
      <c r="O139" s="28" t="n"/>
      <c r="P139" s="28" t="n"/>
      <c r="Q139" s="28" t="n"/>
      <c r="R139" s="28" t="n"/>
      <c r="S139" s="28" t="n"/>
      <c r="T139" s="28" t="n"/>
      <c r="U139" s="28" t="n"/>
      <c r="V139" s="28" t="n"/>
      <c r="W139" s="28" t="n"/>
      <c r="X139" s="28" t="n"/>
      <c r="Y139" s="28" t="n"/>
      <c r="Z139" s="28" t="n"/>
      <c r="AA139" s="28" t="n"/>
      <c r="AB139" s="28" t="n"/>
      <c r="AC139" s="28" t="n"/>
      <c r="AD139" s="28" t="n"/>
      <c r="AE139" s="28" t="n"/>
      <c r="AF139" s="28" t="n"/>
      <c r="AG139" s="29">
        <f>IFERROR(IF($A139="","",SUM(I139,K139,M139,O139,Q139,S139,U139,W139,Y139,AA139,AC139,AE139)),"")</f>
        <v/>
      </c>
      <c r="AH139" s="29">
        <f>IFERROR(IF($A139="","",SUM(J139,L139,N139,P139,R139,T139,V139,X139,Z139,AB139,AD139,AF139)),"")</f>
        <v/>
      </c>
      <c r="AI139" s="29">
        <f>IFERROR(IF($A139="","",IF($D139="Revenue",$AH139-$AG139,$AG139-$AH139)),"")</f>
        <v/>
      </c>
      <c r="AJ139" s="45">
        <f>IFERROR(IF($A139="","",IF($AG139=0,0,$AI139/IF($AG139&lt;0,-$AG139,$AG139))),"")</f>
        <v/>
      </c>
      <c r="AK139" s="31">
        <f>IFERROR(IF($A139="","",IF($AG139=0,"No Budget",IF($AJ139&gt;=0,"Favorable",IF(-$AJ139&lt;='Assumptions'!$B$9,"Review","Action Needed")))),"")</f>
        <v/>
      </c>
      <c r="AL139" s="26" t="n"/>
    </row>
    <row r="140">
      <c r="A140" s="25" t="n"/>
      <c r="B140" s="26" t="n"/>
      <c r="C140" s="26" t="n"/>
      <c r="D140" s="26" t="n"/>
      <c r="E140" s="26" t="n"/>
      <c r="F140" s="44" t="n"/>
      <c r="G140" s="26" t="n"/>
      <c r="H140" s="26" t="n"/>
      <c r="I140" s="28" t="n"/>
      <c r="J140" s="28" t="n"/>
      <c r="K140" s="28" t="n"/>
      <c r="L140" s="28" t="n"/>
      <c r="M140" s="28" t="n"/>
      <c r="N140" s="28" t="n"/>
      <c r="O140" s="28" t="n"/>
      <c r="P140" s="28" t="n"/>
      <c r="Q140" s="28" t="n"/>
      <c r="R140" s="28" t="n"/>
      <c r="S140" s="28" t="n"/>
      <c r="T140" s="28" t="n"/>
      <c r="U140" s="28" t="n"/>
      <c r="V140" s="28" t="n"/>
      <c r="W140" s="28" t="n"/>
      <c r="X140" s="28" t="n"/>
      <c r="Y140" s="28" t="n"/>
      <c r="Z140" s="28" t="n"/>
      <c r="AA140" s="28" t="n"/>
      <c r="AB140" s="28" t="n"/>
      <c r="AC140" s="28" t="n"/>
      <c r="AD140" s="28" t="n"/>
      <c r="AE140" s="28" t="n"/>
      <c r="AF140" s="28" t="n"/>
      <c r="AG140" s="29">
        <f>IFERROR(IF($A140="","",SUM(I140,K140,M140,O140,Q140,S140,U140,W140,Y140,AA140,AC140,AE140)),"")</f>
        <v/>
      </c>
      <c r="AH140" s="29">
        <f>IFERROR(IF($A140="","",SUM(J140,L140,N140,P140,R140,T140,V140,X140,Z140,AB140,AD140,AF140)),"")</f>
        <v/>
      </c>
      <c r="AI140" s="29">
        <f>IFERROR(IF($A140="","",IF($D140="Revenue",$AH140-$AG140,$AG140-$AH140)),"")</f>
        <v/>
      </c>
      <c r="AJ140" s="45">
        <f>IFERROR(IF($A140="","",IF($AG140=0,0,$AI140/IF($AG140&lt;0,-$AG140,$AG140))),"")</f>
        <v/>
      </c>
      <c r="AK140" s="31">
        <f>IFERROR(IF($A140="","",IF($AG140=0,"No Budget",IF($AJ140&gt;=0,"Favorable",IF(-$AJ140&lt;='Assumptions'!$B$9,"Review","Action Needed")))),"")</f>
        <v/>
      </c>
      <c r="AL140" s="26" t="n"/>
    </row>
    <row r="141">
      <c r="A141" s="25" t="n"/>
      <c r="B141" s="26" t="n"/>
      <c r="C141" s="26" t="n"/>
      <c r="D141" s="26" t="n"/>
      <c r="E141" s="26" t="n"/>
      <c r="F141" s="44" t="n"/>
      <c r="G141" s="26" t="n"/>
      <c r="H141" s="26" t="n"/>
      <c r="I141" s="28" t="n"/>
      <c r="J141" s="28" t="n"/>
      <c r="K141" s="28" t="n"/>
      <c r="L141" s="28" t="n"/>
      <c r="M141" s="28" t="n"/>
      <c r="N141" s="28" t="n"/>
      <c r="O141" s="28" t="n"/>
      <c r="P141" s="28" t="n"/>
      <c r="Q141" s="28" t="n"/>
      <c r="R141" s="28" t="n"/>
      <c r="S141" s="28" t="n"/>
      <c r="T141" s="28" t="n"/>
      <c r="U141" s="28" t="n"/>
      <c r="V141" s="28" t="n"/>
      <c r="W141" s="28" t="n"/>
      <c r="X141" s="28" t="n"/>
      <c r="Y141" s="28" t="n"/>
      <c r="Z141" s="28" t="n"/>
      <c r="AA141" s="28" t="n"/>
      <c r="AB141" s="28" t="n"/>
      <c r="AC141" s="28" t="n"/>
      <c r="AD141" s="28" t="n"/>
      <c r="AE141" s="28" t="n"/>
      <c r="AF141" s="28" t="n"/>
      <c r="AG141" s="29">
        <f>IFERROR(IF($A141="","",SUM(I141,K141,M141,O141,Q141,S141,U141,W141,Y141,AA141,AC141,AE141)),"")</f>
        <v/>
      </c>
      <c r="AH141" s="29">
        <f>IFERROR(IF($A141="","",SUM(J141,L141,N141,P141,R141,T141,V141,X141,Z141,AB141,AD141,AF141)),"")</f>
        <v/>
      </c>
      <c r="AI141" s="29">
        <f>IFERROR(IF($A141="","",IF($D141="Revenue",$AH141-$AG141,$AG141-$AH141)),"")</f>
        <v/>
      </c>
      <c r="AJ141" s="45">
        <f>IFERROR(IF($A141="","",IF($AG141=0,0,$AI141/IF($AG141&lt;0,-$AG141,$AG141))),"")</f>
        <v/>
      </c>
      <c r="AK141" s="31">
        <f>IFERROR(IF($A141="","",IF($AG141=0,"No Budget",IF($AJ141&gt;=0,"Favorable",IF(-$AJ141&lt;='Assumptions'!$B$9,"Review","Action Needed")))),"")</f>
        <v/>
      </c>
      <c r="AL141" s="26" t="n"/>
    </row>
    <row r="142">
      <c r="A142" s="25" t="n"/>
      <c r="B142" s="26" t="n"/>
      <c r="C142" s="26" t="n"/>
      <c r="D142" s="26" t="n"/>
      <c r="E142" s="26" t="n"/>
      <c r="F142" s="44" t="n"/>
      <c r="G142" s="26" t="n"/>
      <c r="H142" s="26" t="n"/>
      <c r="I142" s="28" t="n"/>
      <c r="J142" s="28" t="n"/>
      <c r="K142" s="28" t="n"/>
      <c r="L142" s="28" t="n"/>
      <c r="M142" s="28" t="n"/>
      <c r="N142" s="28" t="n"/>
      <c r="O142" s="28" t="n"/>
      <c r="P142" s="28" t="n"/>
      <c r="Q142" s="28" t="n"/>
      <c r="R142" s="28" t="n"/>
      <c r="S142" s="28" t="n"/>
      <c r="T142" s="28" t="n"/>
      <c r="U142" s="28" t="n"/>
      <c r="V142" s="28" t="n"/>
      <c r="W142" s="28" t="n"/>
      <c r="X142" s="28" t="n"/>
      <c r="Y142" s="28" t="n"/>
      <c r="Z142" s="28" t="n"/>
      <c r="AA142" s="28" t="n"/>
      <c r="AB142" s="28" t="n"/>
      <c r="AC142" s="28" t="n"/>
      <c r="AD142" s="28" t="n"/>
      <c r="AE142" s="28" t="n"/>
      <c r="AF142" s="28" t="n"/>
      <c r="AG142" s="29">
        <f>IFERROR(IF($A142="","",SUM(I142,K142,M142,O142,Q142,S142,U142,W142,Y142,AA142,AC142,AE142)),"")</f>
        <v/>
      </c>
      <c r="AH142" s="29">
        <f>IFERROR(IF($A142="","",SUM(J142,L142,N142,P142,R142,T142,V142,X142,Z142,AB142,AD142,AF142)),"")</f>
        <v/>
      </c>
      <c r="AI142" s="29">
        <f>IFERROR(IF($A142="","",IF($D142="Revenue",$AH142-$AG142,$AG142-$AH142)),"")</f>
        <v/>
      </c>
      <c r="AJ142" s="45">
        <f>IFERROR(IF($A142="","",IF($AG142=0,0,$AI142/IF($AG142&lt;0,-$AG142,$AG142))),"")</f>
        <v/>
      </c>
      <c r="AK142" s="31">
        <f>IFERROR(IF($A142="","",IF($AG142=0,"No Budget",IF($AJ142&gt;=0,"Favorable",IF(-$AJ142&lt;='Assumptions'!$B$9,"Review","Action Needed")))),"")</f>
        <v/>
      </c>
      <c r="AL142" s="26" t="n"/>
    </row>
    <row r="143">
      <c r="A143" s="25" t="n"/>
      <c r="B143" s="26" t="n"/>
      <c r="C143" s="26" t="n"/>
      <c r="D143" s="26" t="n"/>
      <c r="E143" s="26" t="n"/>
      <c r="F143" s="44" t="n"/>
      <c r="G143" s="26" t="n"/>
      <c r="H143" s="26" t="n"/>
      <c r="I143" s="28" t="n"/>
      <c r="J143" s="28" t="n"/>
      <c r="K143" s="28" t="n"/>
      <c r="L143" s="28" t="n"/>
      <c r="M143" s="28" t="n"/>
      <c r="N143" s="28" t="n"/>
      <c r="O143" s="28" t="n"/>
      <c r="P143" s="28" t="n"/>
      <c r="Q143" s="28" t="n"/>
      <c r="R143" s="28" t="n"/>
      <c r="S143" s="28" t="n"/>
      <c r="T143" s="28" t="n"/>
      <c r="U143" s="28" t="n"/>
      <c r="V143" s="28" t="n"/>
      <c r="W143" s="28" t="n"/>
      <c r="X143" s="28" t="n"/>
      <c r="Y143" s="28" t="n"/>
      <c r="Z143" s="28" t="n"/>
      <c r="AA143" s="28" t="n"/>
      <c r="AB143" s="28" t="n"/>
      <c r="AC143" s="28" t="n"/>
      <c r="AD143" s="28" t="n"/>
      <c r="AE143" s="28" t="n"/>
      <c r="AF143" s="28" t="n"/>
      <c r="AG143" s="29">
        <f>IFERROR(IF($A143="","",SUM(I143,K143,M143,O143,Q143,S143,U143,W143,Y143,AA143,AC143,AE143)),"")</f>
        <v/>
      </c>
      <c r="AH143" s="29">
        <f>IFERROR(IF($A143="","",SUM(J143,L143,N143,P143,R143,T143,V143,X143,Z143,AB143,AD143,AF143)),"")</f>
        <v/>
      </c>
      <c r="AI143" s="29">
        <f>IFERROR(IF($A143="","",IF($D143="Revenue",$AH143-$AG143,$AG143-$AH143)),"")</f>
        <v/>
      </c>
      <c r="AJ143" s="45">
        <f>IFERROR(IF($A143="","",IF($AG143=0,0,$AI143/IF($AG143&lt;0,-$AG143,$AG143))),"")</f>
        <v/>
      </c>
      <c r="AK143" s="31">
        <f>IFERROR(IF($A143="","",IF($AG143=0,"No Budget",IF($AJ143&gt;=0,"Favorable",IF(-$AJ143&lt;='Assumptions'!$B$9,"Review","Action Needed")))),"")</f>
        <v/>
      </c>
      <c r="AL143" s="26" t="n"/>
    </row>
    <row r="144">
      <c r="A144" s="25" t="n"/>
      <c r="B144" s="26" t="n"/>
      <c r="C144" s="26" t="n"/>
      <c r="D144" s="26" t="n"/>
      <c r="E144" s="26" t="n"/>
      <c r="F144" s="44" t="n"/>
      <c r="G144" s="26" t="n"/>
      <c r="H144" s="26" t="n"/>
      <c r="I144" s="28" t="n"/>
      <c r="J144" s="28" t="n"/>
      <c r="K144" s="28" t="n"/>
      <c r="L144" s="28" t="n"/>
      <c r="M144" s="28" t="n"/>
      <c r="N144" s="28" t="n"/>
      <c r="O144" s="28" t="n"/>
      <c r="P144" s="28" t="n"/>
      <c r="Q144" s="28" t="n"/>
      <c r="R144" s="28" t="n"/>
      <c r="S144" s="28" t="n"/>
      <c r="T144" s="28" t="n"/>
      <c r="U144" s="28" t="n"/>
      <c r="V144" s="28" t="n"/>
      <c r="W144" s="28" t="n"/>
      <c r="X144" s="28" t="n"/>
      <c r="Y144" s="28" t="n"/>
      <c r="Z144" s="28" t="n"/>
      <c r="AA144" s="28" t="n"/>
      <c r="AB144" s="28" t="n"/>
      <c r="AC144" s="28" t="n"/>
      <c r="AD144" s="28" t="n"/>
      <c r="AE144" s="28" t="n"/>
      <c r="AF144" s="28" t="n"/>
      <c r="AG144" s="29">
        <f>IFERROR(IF($A144="","",SUM(I144,K144,M144,O144,Q144,S144,U144,W144,Y144,AA144,AC144,AE144)),"")</f>
        <v/>
      </c>
      <c r="AH144" s="29">
        <f>IFERROR(IF($A144="","",SUM(J144,L144,N144,P144,R144,T144,V144,X144,Z144,AB144,AD144,AF144)),"")</f>
        <v/>
      </c>
      <c r="AI144" s="29">
        <f>IFERROR(IF($A144="","",IF($D144="Revenue",$AH144-$AG144,$AG144-$AH144)),"")</f>
        <v/>
      </c>
      <c r="AJ144" s="45">
        <f>IFERROR(IF($A144="","",IF($AG144=0,0,$AI144/IF($AG144&lt;0,-$AG144,$AG144))),"")</f>
        <v/>
      </c>
      <c r="AK144" s="31">
        <f>IFERROR(IF($A144="","",IF($AG144=0,"No Budget",IF($AJ144&gt;=0,"Favorable",IF(-$AJ144&lt;='Assumptions'!$B$9,"Review","Action Needed")))),"")</f>
        <v/>
      </c>
      <c r="AL144" s="26" t="n"/>
    </row>
    <row r="145">
      <c r="A145" s="25" t="n"/>
      <c r="B145" s="26" t="n"/>
      <c r="C145" s="26" t="n"/>
      <c r="D145" s="26" t="n"/>
      <c r="E145" s="26" t="n"/>
      <c r="F145" s="44" t="n"/>
      <c r="G145" s="26" t="n"/>
      <c r="H145" s="26" t="n"/>
      <c r="I145" s="28" t="n"/>
      <c r="J145" s="28" t="n"/>
      <c r="K145" s="28" t="n"/>
      <c r="L145" s="28" t="n"/>
      <c r="M145" s="28" t="n"/>
      <c r="N145" s="28" t="n"/>
      <c r="O145" s="28" t="n"/>
      <c r="P145" s="28" t="n"/>
      <c r="Q145" s="28" t="n"/>
      <c r="R145" s="28" t="n"/>
      <c r="S145" s="28" t="n"/>
      <c r="T145" s="28" t="n"/>
      <c r="U145" s="28" t="n"/>
      <c r="V145" s="28" t="n"/>
      <c r="W145" s="28" t="n"/>
      <c r="X145" s="28" t="n"/>
      <c r="Y145" s="28" t="n"/>
      <c r="Z145" s="28" t="n"/>
      <c r="AA145" s="28" t="n"/>
      <c r="AB145" s="28" t="n"/>
      <c r="AC145" s="28" t="n"/>
      <c r="AD145" s="28" t="n"/>
      <c r="AE145" s="28" t="n"/>
      <c r="AF145" s="28" t="n"/>
      <c r="AG145" s="29">
        <f>IFERROR(IF($A145="","",SUM(I145,K145,M145,O145,Q145,S145,U145,W145,Y145,AA145,AC145,AE145)),"")</f>
        <v/>
      </c>
      <c r="AH145" s="29">
        <f>IFERROR(IF($A145="","",SUM(J145,L145,N145,P145,R145,T145,V145,X145,Z145,AB145,AD145,AF145)),"")</f>
        <v/>
      </c>
      <c r="AI145" s="29">
        <f>IFERROR(IF($A145="","",IF($D145="Revenue",$AH145-$AG145,$AG145-$AH145)),"")</f>
        <v/>
      </c>
      <c r="AJ145" s="45">
        <f>IFERROR(IF($A145="","",IF($AG145=0,0,$AI145/IF($AG145&lt;0,-$AG145,$AG145))),"")</f>
        <v/>
      </c>
      <c r="AK145" s="31">
        <f>IFERROR(IF($A145="","",IF($AG145=0,"No Budget",IF($AJ145&gt;=0,"Favorable",IF(-$AJ145&lt;='Assumptions'!$B$9,"Review","Action Needed")))),"")</f>
        <v/>
      </c>
      <c r="AL145" s="26" t="n"/>
    </row>
    <row r="146">
      <c r="A146" s="25" t="n"/>
      <c r="B146" s="26" t="n"/>
      <c r="C146" s="26" t="n"/>
      <c r="D146" s="26" t="n"/>
      <c r="E146" s="26" t="n"/>
      <c r="F146" s="44" t="n"/>
      <c r="G146" s="26" t="n"/>
      <c r="H146" s="26" t="n"/>
      <c r="I146" s="28" t="n"/>
      <c r="J146" s="28" t="n"/>
      <c r="K146" s="28" t="n"/>
      <c r="L146" s="28" t="n"/>
      <c r="M146" s="28" t="n"/>
      <c r="N146" s="28" t="n"/>
      <c r="O146" s="28" t="n"/>
      <c r="P146" s="28" t="n"/>
      <c r="Q146" s="28" t="n"/>
      <c r="R146" s="28" t="n"/>
      <c r="S146" s="28" t="n"/>
      <c r="T146" s="28" t="n"/>
      <c r="U146" s="28" t="n"/>
      <c r="V146" s="28" t="n"/>
      <c r="W146" s="28" t="n"/>
      <c r="X146" s="28" t="n"/>
      <c r="Y146" s="28" t="n"/>
      <c r="Z146" s="28" t="n"/>
      <c r="AA146" s="28" t="n"/>
      <c r="AB146" s="28" t="n"/>
      <c r="AC146" s="28" t="n"/>
      <c r="AD146" s="28" t="n"/>
      <c r="AE146" s="28" t="n"/>
      <c r="AF146" s="28" t="n"/>
      <c r="AG146" s="29">
        <f>IFERROR(IF($A146="","",SUM(I146,K146,M146,O146,Q146,S146,U146,W146,Y146,AA146,AC146,AE146)),"")</f>
        <v/>
      </c>
      <c r="AH146" s="29">
        <f>IFERROR(IF($A146="","",SUM(J146,L146,N146,P146,R146,T146,V146,X146,Z146,AB146,AD146,AF146)),"")</f>
        <v/>
      </c>
      <c r="AI146" s="29">
        <f>IFERROR(IF($A146="","",IF($D146="Revenue",$AH146-$AG146,$AG146-$AH146)),"")</f>
        <v/>
      </c>
      <c r="AJ146" s="45">
        <f>IFERROR(IF($A146="","",IF($AG146=0,0,$AI146/IF($AG146&lt;0,-$AG146,$AG146))),"")</f>
        <v/>
      </c>
      <c r="AK146" s="31">
        <f>IFERROR(IF($A146="","",IF($AG146=0,"No Budget",IF($AJ146&gt;=0,"Favorable",IF(-$AJ146&lt;='Assumptions'!$B$9,"Review","Action Needed")))),"")</f>
        <v/>
      </c>
      <c r="AL146" s="26" t="n"/>
    </row>
    <row r="147">
      <c r="A147" s="25" t="n"/>
      <c r="B147" s="26" t="n"/>
      <c r="C147" s="26" t="n"/>
      <c r="D147" s="26" t="n"/>
      <c r="E147" s="26" t="n"/>
      <c r="F147" s="44" t="n"/>
      <c r="G147" s="26" t="n"/>
      <c r="H147" s="26" t="n"/>
      <c r="I147" s="28" t="n"/>
      <c r="J147" s="28" t="n"/>
      <c r="K147" s="28" t="n"/>
      <c r="L147" s="28" t="n"/>
      <c r="M147" s="28" t="n"/>
      <c r="N147" s="28" t="n"/>
      <c r="O147" s="28" t="n"/>
      <c r="P147" s="28" t="n"/>
      <c r="Q147" s="28" t="n"/>
      <c r="R147" s="28" t="n"/>
      <c r="S147" s="28" t="n"/>
      <c r="T147" s="28" t="n"/>
      <c r="U147" s="28" t="n"/>
      <c r="V147" s="28" t="n"/>
      <c r="W147" s="28" t="n"/>
      <c r="X147" s="28" t="n"/>
      <c r="Y147" s="28" t="n"/>
      <c r="Z147" s="28" t="n"/>
      <c r="AA147" s="28" t="n"/>
      <c r="AB147" s="28" t="n"/>
      <c r="AC147" s="28" t="n"/>
      <c r="AD147" s="28" t="n"/>
      <c r="AE147" s="28" t="n"/>
      <c r="AF147" s="28" t="n"/>
      <c r="AG147" s="29">
        <f>IFERROR(IF($A147="","",SUM(I147,K147,M147,O147,Q147,S147,U147,W147,Y147,AA147,AC147,AE147)),"")</f>
        <v/>
      </c>
      <c r="AH147" s="29">
        <f>IFERROR(IF($A147="","",SUM(J147,L147,N147,P147,R147,T147,V147,X147,Z147,AB147,AD147,AF147)),"")</f>
        <v/>
      </c>
      <c r="AI147" s="29">
        <f>IFERROR(IF($A147="","",IF($D147="Revenue",$AH147-$AG147,$AG147-$AH147)),"")</f>
        <v/>
      </c>
      <c r="AJ147" s="45">
        <f>IFERROR(IF($A147="","",IF($AG147=0,0,$AI147/IF($AG147&lt;0,-$AG147,$AG147))),"")</f>
        <v/>
      </c>
      <c r="AK147" s="31">
        <f>IFERROR(IF($A147="","",IF($AG147=0,"No Budget",IF($AJ147&gt;=0,"Favorable",IF(-$AJ147&lt;='Assumptions'!$B$9,"Review","Action Needed")))),"")</f>
        <v/>
      </c>
      <c r="AL147" s="26" t="n"/>
    </row>
    <row r="148">
      <c r="A148" s="25" t="n"/>
      <c r="B148" s="26" t="n"/>
      <c r="C148" s="26" t="n"/>
      <c r="D148" s="26" t="n"/>
      <c r="E148" s="26" t="n"/>
      <c r="F148" s="44" t="n"/>
      <c r="G148" s="26" t="n"/>
      <c r="H148" s="26" t="n"/>
      <c r="I148" s="28" t="n"/>
      <c r="J148" s="28" t="n"/>
      <c r="K148" s="28" t="n"/>
      <c r="L148" s="28" t="n"/>
      <c r="M148" s="28" t="n"/>
      <c r="N148" s="28" t="n"/>
      <c r="O148" s="28" t="n"/>
      <c r="P148" s="28" t="n"/>
      <c r="Q148" s="28" t="n"/>
      <c r="R148" s="28" t="n"/>
      <c r="S148" s="28" t="n"/>
      <c r="T148" s="28" t="n"/>
      <c r="U148" s="28" t="n"/>
      <c r="V148" s="28" t="n"/>
      <c r="W148" s="28" t="n"/>
      <c r="X148" s="28" t="n"/>
      <c r="Y148" s="28" t="n"/>
      <c r="Z148" s="28" t="n"/>
      <c r="AA148" s="28" t="n"/>
      <c r="AB148" s="28" t="n"/>
      <c r="AC148" s="28" t="n"/>
      <c r="AD148" s="28" t="n"/>
      <c r="AE148" s="28" t="n"/>
      <c r="AF148" s="28" t="n"/>
      <c r="AG148" s="29">
        <f>IFERROR(IF($A148="","",SUM(I148,K148,M148,O148,Q148,S148,U148,W148,Y148,AA148,AC148,AE148)),"")</f>
        <v/>
      </c>
      <c r="AH148" s="29">
        <f>IFERROR(IF($A148="","",SUM(J148,L148,N148,P148,R148,T148,V148,X148,Z148,AB148,AD148,AF148)),"")</f>
        <v/>
      </c>
      <c r="AI148" s="29">
        <f>IFERROR(IF($A148="","",IF($D148="Revenue",$AH148-$AG148,$AG148-$AH148)),"")</f>
        <v/>
      </c>
      <c r="AJ148" s="45">
        <f>IFERROR(IF($A148="","",IF($AG148=0,0,$AI148/IF($AG148&lt;0,-$AG148,$AG148))),"")</f>
        <v/>
      </c>
      <c r="AK148" s="31">
        <f>IFERROR(IF($A148="","",IF($AG148=0,"No Budget",IF($AJ148&gt;=0,"Favorable",IF(-$AJ148&lt;='Assumptions'!$B$9,"Review","Action Needed")))),"")</f>
        <v/>
      </c>
      <c r="AL148" s="26" t="n"/>
    </row>
    <row r="149">
      <c r="A149" s="25" t="n"/>
      <c r="B149" s="26" t="n"/>
      <c r="C149" s="26" t="n"/>
      <c r="D149" s="26" t="n"/>
      <c r="E149" s="26" t="n"/>
      <c r="F149" s="44" t="n"/>
      <c r="G149" s="26" t="n"/>
      <c r="H149" s="26" t="n"/>
      <c r="I149" s="28" t="n"/>
      <c r="J149" s="28" t="n"/>
      <c r="K149" s="28" t="n"/>
      <c r="L149" s="28" t="n"/>
      <c r="M149" s="28" t="n"/>
      <c r="N149" s="28" t="n"/>
      <c r="O149" s="28" t="n"/>
      <c r="P149" s="28" t="n"/>
      <c r="Q149" s="28" t="n"/>
      <c r="R149" s="28" t="n"/>
      <c r="S149" s="28" t="n"/>
      <c r="T149" s="28" t="n"/>
      <c r="U149" s="28" t="n"/>
      <c r="V149" s="28" t="n"/>
      <c r="W149" s="28" t="n"/>
      <c r="X149" s="28" t="n"/>
      <c r="Y149" s="28" t="n"/>
      <c r="Z149" s="28" t="n"/>
      <c r="AA149" s="28" t="n"/>
      <c r="AB149" s="28" t="n"/>
      <c r="AC149" s="28" t="n"/>
      <c r="AD149" s="28" t="n"/>
      <c r="AE149" s="28" t="n"/>
      <c r="AF149" s="28" t="n"/>
      <c r="AG149" s="29">
        <f>IFERROR(IF($A149="","",SUM(I149,K149,M149,O149,Q149,S149,U149,W149,Y149,AA149,AC149,AE149)),"")</f>
        <v/>
      </c>
      <c r="AH149" s="29">
        <f>IFERROR(IF($A149="","",SUM(J149,L149,N149,P149,R149,T149,V149,X149,Z149,AB149,AD149,AF149)),"")</f>
        <v/>
      </c>
      <c r="AI149" s="29">
        <f>IFERROR(IF($A149="","",IF($D149="Revenue",$AH149-$AG149,$AG149-$AH149)),"")</f>
        <v/>
      </c>
      <c r="AJ149" s="45">
        <f>IFERROR(IF($A149="","",IF($AG149=0,0,$AI149/IF($AG149&lt;0,-$AG149,$AG149))),"")</f>
        <v/>
      </c>
      <c r="AK149" s="31">
        <f>IFERROR(IF($A149="","",IF($AG149=0,"No Budget",IF($AJ149&gt;=0,"Favorable",IF(-$AJ149&lt;='Assumptions'!$B$9,"Review","Action Needed")))),"")</f>
        <v/>
      </c>
      <c r="AL149" s="26" t="n"/>
    </row>
    <row r="150">
      <c r="A150" s="25" t="n"/>
      <c r="B150" s="26" t="n"/>
      <c r="C150" s="26" t="n"/>
      <c r="D150" s="26" t="n"/>
      <c r="E150" s="26" t="n"/>
      <c r="F150" s="44" t="n"/>
      <c r="G150" s="26" t="n"/>
      <c r="H150" s="26" t="n"/>
      <c r="I150" s="28" t="n"/>
      <c r="J150" s="28" t="n"/>
      <c r="K150" s="28" t="n"/>
      <c r="L150" s="28" t="n"/>
      <c r="M150" s="28" t="n"/>
      <c r="N150" s="28" t="n"/>
      <c r="O150" s="28" t="n"/>
      <c r="P150" s="28" t="n"/>
      <c r="Q150" s="28" t="n"/>
      <c r="R150" s="28" t="n"/>
      <c r="S150" s="28" t="n"/>
      <c r="T150" s="28" t="n"/>
      <c r="U150" s="28" t="n"/>
      <c r="V150" s="28" t="n"/>
      <c r="W150" s="28" t="n"/>
      <c r="X150" s="28" t="n"/>
      <c r="Y150" s="28" t="n"/>
      <c r="Z150" s="28" t="n"/>
      <c r="AA150" s="28" t="n"/>
      <c r="AB150" s="28" t="n"/>
      <c r="AC150" s="28" t="n"/>
      <c r="AD150" s="28" t="n"/>
      <c r="AE150" s="28" t="n"/>
      <c r="AF150" s="28" t="n"/>
      <c r="AG150" s="29">
        <f>IFERROR(IF($A150="","",SUM(I150,K150,M150,O150,Q150,S150,U150,W150,Y150,AA150,AC150,AE150)),"")</f>
        <v/>
      </c>
      <c r="AH150" s="29">
        <f>IFERROR(IF($A150="","",SUM(J150,L150,N150,P150,R150,T150,V150,X150,Z150,AB150,AD150,AF150)),"")</f>
        <v/>
      </c>
      <c r="AI150" s="29">
        <f>IFERROR(IF($A150="","",IF($D150="Revenue",$AH150-$AG150,$AG150-$AH150)),"")</f>
        <v/>
      </c>
      <c r="AJ150" s="45">
        <f>IFERROR(IF($A150="","",IF($AG150=0,0,$AI150/IF($AG150&lt;0,-$AG150,$AG150))),"")</f>
        <v/>
      </c>
      <c r="AK150" s="31">
        <f>IFERROR(IF($A150="","",IF($AG150=0,"No Budget",IF($AJ150&gt;=0,"Favorable",IF(-$AJ150&lt;='Assumptions'!$B$9,"Review","Action Needed")))),"")</f>
        <v/>
      </c>
      <c r="AL150" s="26" t="n"/>
    </row>
    <row r="151">
      <c r="A151" s="25" t="n"/>
      <c r="B151" s="26" t="n"/>
      <c r="C151" s="26" t="n"/>
      <c r="D151" s="26" t="n"/>
      <c r="E151" s="26" t="n"/>
      <c r="F151" s="44" t="n"/>
      <c r="G151" s="26" t="n"/>
      <c r="H151" s="26" t="n"/>
      <c r="I151" s="28" t="n"/>
      <c r="J151" s="28" t="n"/>
      <c r="K151" s="28" t="n"/>
      <c r="L151" s="28" t="n"/>
      <c r="M151" s="28" t="n"/>
      <c r="N151" s="28" t="n"/>
      <c r="O151" s="28" t="n"/>
      <c r="P151" s="28" t="n"/>
      <c r="Q151" s="28" t="n"/>
      <c r="R151" s="28" t="n"/>
      <c r="S151" s="28" t="n"/>
      <c r="T151" s="28" t="n"/>
      <c r="U151" s="28" t="n"/>
      <c r="V151" s="28" t="n"/>
      <c r="W151" s="28" t="n"/>
      <c r="X151" s="28" t="n"/>
      <c r="Y151" s="28" t="n"/>
      <c r="Z151" s="28" t="n"/>
      <c r="AA151" s="28" t="n"/>
      <c r="AB151" s="28" t="n"/>
      <c r="AC151" s="28" t="n"/>
      <c r="AD151" s="28" t="n"/>
      <c r="AE151" s="28" t="n"/>
      <c r="AF151" s="28" t="n"/>
      <c r="AG151" s="29">
        <f>IFERROR(IF($A151="","",SUM(I151,K151,M151,O151,Q151,S151,U151,W151,Y151,AA151,AC151,AE151)),"")</f>
        <v/>
      </c>
      <c r="AH151" s="29">
        <f>IFERROR(IF($A151="","",SUM(J151,L151,N151,P151,R151,T151,V151,X151,Z151,AB151,AD151,AF151)),"")</f>
        <v/>
      </c>
      <c r="AI151" s="29">
        <f>IFERROR(IF($A151="","",IF($D151="Revenue",$AH151-$AG151,$AG151-$AH151)),"")</f>
        <v/>
      </c>
      <c r="AJ151" s="45">
        <f>IFERROR(IF($A151="","",IF($AG151=0,0,$AI151/IF($AG151&lt;0,-$AG151,$AG151))),"")</f>
        <v/>
      </c>
      <c r="AK151" s="31">
        <f>IFERROR(IF($A151="","",IF($AG151=0,"No Budget",IF($AJ151&gt;=0,"Favorable",IF(-$AJ151&lt;='Assumptions'!$B$9,"Review","Action Needed")))),"")</f>
        <v/>
      </c>
      <c r="AL151" s="26" t="n"/>
    </row>
    <row r="152">
      <c r="A152" s="25" t="n"/>
      <c r="B152" s="26" t="n"/>
      <c r="C152" s="26" t="n"/>
      <c r="D152" s="26" t="n"/>
      <c r="E152" s="26" t="n"/>
      <c r="F152" s="44" t="n"/>
      <c r="G152" s="26" t="n"/>
      <c r="H152" s="26" t="n"/>
      <c r="I152" s="28" t="n"/>
      <c r="J152" s="28" t="n"/>
      <c r="K152" s="28" t="n"/>
      <c r="L152" s="28" t="n"/>
      <c r="M152" s="28" t="n"/>
      <c r="N152" s="28" t="n"/>
      <c r="O152" s="28" t="n"/>
      <c r="P152" s="28" t="n"/>
      <c r="Q152" s="28" t="n"/>
      <c r="R152" s="28" t="n"/>
      <c r="S152" s="28" t="n"/>
      <c r="T152" s="28" t="n"/>
      <c r="U152" s="28" t="n"/>
      <c r="V152" s="28" t="n"/>
      <c r="W152" s="28" t="n"/>
      <c r="X152" s="28" t="n"/>
      <c r="Y152" s="28" t="n"/>
      <c r="Z152" s="28" t="n"/>
      <c r="AA152" s="28" t="n"/>
      <c r="AB152" s="28" t="n"/>
      <c r="AC152" s="28" t="n"/>
      <c r="AD152" s="28" t="n"/>
      <c r="AE152" s="28" t="n"/>
      <c r="AF152" s="28" t="n"/>
      <c r="AG152" s="29">
        <f>IFERROR(IF($A152="","",SUM(I152,K152,M152,O152,Q152,S152,U152,W152,Y152,AA152,AC152,AE152)),"")</f>
        <v/>
      </c>
      <c r="AH152" s="29">
        <f>IFERROR(IF($A152="","",SUM(J152,L152,N152,P152,R152,T152,V152,X152,Z152,AB152,AD152,AF152)),"")</f>
        <v/>
      </c>
      <c r="AI152" s="29">
        <f>IFERROR(IF($A152="","",IF($D152="Revenue",$AH152-$AG152,$AG152-$AH152)),"")</f>
        <v/>
      </c>
      <c r="AJ152" s="45">
        <f>IFERROR(IF($A152="","",IF($AG152=0,0,$AI152/IF($AG152&lt;0,-$AG152,$AG152))),"")</f>
        <v/>
      </c>
      <c r="AK152" s="31">
        <f>IFERROR(IF($A152="","",IF($AG152=0,"No Budget",IF($AJ152&gt;=0,"Favorable",IF(-$AJ152&lt;='Assumptions'!$B$9,"Review","Action Needed")))),"")</f>
        <v/>
      </c>
      <c r="AL152" s="26" t="n"/>
    </row>
    <row r="153">
      <c r="A153" s="25" t="n"/>
      <c r="B153" s="26" t="n"/>
      <c r="C153" s="26" t="n"/>
      <c r="D153" s="26" t="n"/>
      <c r="E153" s="26" t="n"/>
      <c r="F153" s="44" t="n"/>
      <c r="G153" s="26" t="n"/>
      <c r="H153" s="26" t="n"/>
      <c r="I153" s="28" t="n"/>
      <c r="J153" s="28" t="n"/>
      <c r="K153" s="28" t="n"/>
      <c r="L153" s="28" t="n"/>
      <c r="M153" s="28" t="n"/>
      <c r="N153" s="28" t="n"/>
      <c r="O153" s="28" t="n"/>
      <c r="P153" s="28" t="n"/>
      <c r="Q153" s="28" t="n"/>
      <c r="R153" s="28" t="n"/>
      <c r="S153" s="28" t="n"/>
      <c r="T153" s="28" t="n"/>
      <c r="U153" s="28" t="n"/>
      <c r="V153" s="28" t="n"/>
      <c r="W153" s="28" t="n"/>
      <c r="X153" s="28" t="n"/>
      <c r="Y153" s="28" t="n"/>
      <c r="Z153" s="28" t="n"/>
      <c r="AA153" s="28" t="n"/>
      <c r="AB153" s="28" t="n"/>
      <c r="AC153" s="28" t="n"/>
      <c r="AD153" s="28" t="n"/>
      <c r="AE153" s="28" t="n"/>
      <c r="AF153" s="28" t="n"/>
      <c r="AG153" s="29">
        <f>IFERROR(IF($A153="","",SUM(I153,K153,M153,O153,Q153,S153,U153,W153,Y153,AA153,AC153,AE153)),"")</f>
        <v/>
      </c>
      <c r="AH153" s="29">
        <f>IFERROR(IF($A153="","",SUM(J153,L153,N153,P153,R153,T153,V153,X153,Z153,AB153,AD153,AF153)),"")</f>
        <v/>
      </c>
      <c r="AI153" s="29">
        <f>IFERROR(IF($A153="","",IF($D153="Revenue",$AH153-$AG153,$AG153-$AH153)),"")</f>
        <v/>
      </c>
      <c r="AJ153" s="45">
        <f>IFERROR(IF($A153="","",IF($AG153=0,0,$AI153/IF($AG153&lt;0,-$AG153,$AG153))),"")</f>
        <v/>
      </c>
      <c r="AK153" s="31">
        <f>IFERROR(IF($A153="","",IF($AG153=0,"No Budget",IF($AJ153&gt;=0,"Favorable",IF(-$AJ153&lt;='Assumptions'!$B$9,"Review","Action Needed")))),"")</f>
        <v/>
      </c>
      <c r="AL153" s="26" t="n"/>
    </row>
    <row r="154">
      <c r="A154" s="25" t="n"/>
      <c r="B154" s="26" t="n"/>
      <c r="C154" s="26" t="n"/>
      <c r="D154" s="26" t="n"/>
      <c r="E154" s="26" t="n"/>
      <c r="F154" s="44" t="n"/>
      <c r="G154" s="26" t="n"/>
      <c r="H154" s="26" t="n"/>
      <c r="I154" s="28" t="n"/>
      <c r="J154" s="28" t="n"/>
      <c r="K154" s="28" t="n"/>
      <c r="L154" s="28" t="n"/>
      <c r="M154" s="28" t="n"/>
      <c r="N154" s="28" t="n"/>
      <c r="O154" s="28" t="n"/>
      <c r="P154" s="28" t="n"/>
      <c r="Q154" s="28" t="n"/>
      <c r="R154" s="28" t="n"/>
      <c r="S154" s="28" t="n"/>
      <c r="T154" s="28" t="n"/>
      <c r="U154" s="28" t="n"/>
      <c r="V154" s="28" t="n"/>
      <c r="W154" s="28" t="n"/>
      <c r="X154" s="28" t="n"/>
      <c r="Y154" s="28" t="n"/>
      <c r="Z154" s="28" t="n"/>
      <c r="AA154" s="28" t="n"/>
      <c r="AB154" s="28" t="n"/>
      <c r="AC154" s="28" t="n"/>
      <c r="AD154" s="28" t="n"/>
      <c r="AE154" s="28" t="n"/>
      <c r="AF154" s="28" t="n"/>
      <c r="AG154" s="29">
        <f>IFERROR(IF($A154="","",SUM(I154,K154,M154,O154,Q154,S154,U154,W154,Y154,AA154,AC154,AE154)),"")</f>
        <v/>
      </c>
      <c r="AH154" s="29">
        <f>IFERROR(IF($A154="","",SUM(J154,L154,N154,P154,R154,T154,V154,X154,Z154,AB154,AD154,AF154)),"")</f>
        <v/>
      </c>
      <c r="AI154" s="29">
        <f>IFERROR(IF($A154="","",IF($D154="Revenue",$AH154-$AG154,$AG154-$AH154)),"")</f>
        <v/>
      </c>
      <c r="AJ154" s="45">
        <f>IFERROR(IF($A154="","",IF($AG154=0,0,$AI154/IF($AG154&lt;0,-$AG154,$AG154))),"")</f>
        <v/>
      </c>
      <c r="AK154" s="31">
        <f>IFERROR(IF($A154="","",IF($AG154=0,"No Budget",IF($AJ154&gt;=0,"Favorable",IF(-$AJ154&lt;='Assumptions'!$B$9,"Review","Action Needed")))),"")</f>
        <v/>
      </c>
      <c r="AL154" s="26" t="n"/>
    </row>
    <row r="155">
      <c r="A155" s="25" t="n"/>
      <c r="B155" s="26" t="n"/>
      <c r="C155" s="26" t="n"/>
      <c r="D155" s="26" t="n"/>
      <c r="E155" s="26" t="n"/>
      <c r="F155" s="44" t="n"/>
      <c r="G155" s="26" t="n"/>
      <c r="H155" s="26" t="n"/>
      <c r="I155" s="28" t="n"/>
      <c r="J155" s="28" t="n"/>
      <c r="K155" s="28" t="n"/>
      <c r="L155" s="28" t="n"/>
      <c r="M155" s="28" t="n"/>
      <c r="N155" s="28" t="n"/>
      <c r="O155" s="28" t="n"/>
      <c r="P155" s="28" t="n"/>
      <c r="Q155" s="28" t="n"/>
      <c r="R155" s="28" t="n"/>
      <c r="S155" s="28" t="n"/>
      <c r="T155" s="28" t="n"/>
      <c r="U155" s="28" t="n"/>
      <c r="V155" s="28" t="n"/>
      <c r="W155" s="28" t="n"/>
      <c r="X155" s="28" t="n"/>
      <c r="Y155" s="28" t="n"/>
      <c r="Z155" s="28" t="n"/>
      <c r="AA155" s="28" t="n"/>
      <c r="AB155" s="28" t="n"/>
      <c r="AC155" s="28" t="n"/>
      <c r="AD155" s="28" t="n"/>
      <c r="AE155" s="28" t="n"/>
      <c r="AF155" s="28" t="n"/>
      <c r="AG155" s="29">
        <f>IFERROR(IF($A155="","",SUM(I155,K155,M155,O155,Q155,S155,U155,W155,Y155,AA155,AC155,AE155)),"")</f>
        <v/>
      </c>
      <c r="AH155" s="29">
        <f>IFERROR(IF($A155="","",SUM(J155,L155,N155,P155,R155,T155,V155,X155,Z155,AB155,AD155,AF155)),"")</f>
        <v/>
      </c>
      <c r="AI155" s="29">
        <f>IFERROR(IF($A155="","",IF($D155="Revenue",$AH155-$AG155,$AG155-$AH155)),"")</f>
        <v/>
      </c>
      <c r="AJ155" s="45">
        <f>IFERROR(IF($A155="","",IF($AG155=0,0,$AI155/IF($AG155&lt;0,-$AG155,$AG155))),"")</f>
        <v/>
      </c>
      <c r="AK155" s="31">
        <f>IFERROR(IF($A155="","",IF($AG155=0,"No Budget",IF($AJ155&gt;=0,"Favorable",IF(-$AJ155&lt;='Assumptions'!$B$9,"Review","Action Needed")))),"")</f>
        <v/>
      </c>
      <c r="AL155" s="26" t="n"/>
    </row>
    <row r="156">
      <c r="A156" s="25" t="n"/>
      <c r="B156" s="26" t="n"/>
      <c r="C156" s="26" t="n"/>
      <c r="D156" s="26" t="n"/>
      <c r="E156" s="26" t="n"/>
      <c r="F156" s="44" t="n"/>
      <c r="G156" s="26" t="n"/>
      <c r="H156" s="26" t="n"/>
      <c r="I156" s="28" t="n"/>
      <c r="J156" s="28" t="n"/>
      <c r="K156" s="28" t="n"/>
      <c r="L156" s="28" t="n"/>
      <c r="M156" s="28" t="n"/>
      <c r="N156" s="28" t="n"/>
      <c r="O156" s="28" t="n"/>
      <c r="P156" s="28" t="n"/>
      <c r="Q156" s="28" t="n"/>
      <c r="R156" s="28" t="n"/>
      <c r="S156" s="28" t="n"/>
      <c r="T156" s="28" t="n"/>
      <c r="U156" s="28" t="n"/>
      <c r="V156" s="28" t="n"/>
      <c r="W156" s="28" t="n"/>
      <c r="X156" s="28" t="n"/>
      <c r="Y156" s="28" t="n"/>
      <c r="Z156" s="28" t="n"/>
      <c r="AA156" s="28" t="n"/>
      <c r="AB156" s="28" t="n"/>
      <c r="AC156" s="28" t="n"/>
      <c r="AD156" s="28" t="n"/>
      <c r="AE156" s="28" t="n"/>
      <c r="AF156" s="28" t="n"/>
      <c r="AG156" s="29">
        <f>IFERROR(IF($A156="","",SUM(I156,K156,M156,O156,Q156,S156,U156,W156,Y156,AA156,AC156,AE156)),"")</f>
        <v/>
      </c>
      <c r="AH156" s="29">
        <f>IFERROR(IF($A156="","",SUM(J156,L156,N156,P156,R156,T156,V156,X156,Z156,AB156,AD156,AF156)),"")</f>
        <v/>
      </c>
      <c r="AI156" s="29">
        <f>IFERROR(IF($A156="","",IF($D156="Revenue",$AH156-$AG156,$AG156-$AH156)),"")</f>
        <v/>
      </c>
      <c r="AJ156" s="45">
        <f>IFERROR(IF($A156="","",IF($AG156=0,0,$AI156/IF($AG156&lt;0,-$AG156,$AG156))),"")</f>
        <v/>
      </c>
      <c r="AK156" s="31">
        <f>IFERROR(IF($A156="","",IF($AG156=0,"No Budget",IF($AJ156&gt;=0,"Favorable",IF(-$AJ156&lt;='Assumptions'!$B$9,"Review","Action Needed")))),"")</f>
        <v/>
      </c>
      <c r="AL156" s="26" t="n"/>
    </row>
    <row r="157">
      <c r="A157" s="25" t="n"/>
      <c r="B157" s="26" t="n"/>
      <c r="C157" s="26" t="n"/>
      <c r="D157" s="26" t="n"/>
      <c r="E157" s="26" t="n"/>
      <c r="F157" s="44" t="n"/>
      <c r="G157" s="26" t="n"/>
      <c r="H157" s="26" t="n"/>
      <c r="I157" s="28" t="n"/>
      <c r="J157" s="28" t="n"/>
      <c r="K157" s="28" t="n"/>
      <c r="L157" s="28" t="n"/>
      <c r="M157" s="28" t="n"/>
      <c r="N157" s="28" t="n"/>
      <c r="O157" s="28" t="n"/>
      <c r="P157" s="28" t="n"/>
      <c r="Q157" s="28" t="n"/>
      <c r="R157" s="28" t="n"/>
      <c r="S157" s="28" t="n"/>
      <c r="T157" s="28" t="n"/>
      <c r="U157" s="28" t="n"/>
      <c r="V157" s="28" t="n"/>
      <c r="W157" s="28" t="n"/>
      <c r="X157" s="28" t="n"/>
      <c r="Y157" s="28" t="n"/>
      <c r="Z157" s="28" t="n"/>
      <c r="AA157" s="28" t="n"/>
      <c r="AB157" s="28" t="n"/>
      <c r="AC157" s="28" t="n"/>
      <c r="AD157" s="28" t="n"/>
      <c r="AE157" s="28" t="n"/>
      <c r="AF157" s="28" t="n"/>
      <c r="AG157" s="29">
        <f>IFERROR(IF($A157="","",SUM(I157,K157,M157,O157,Q157,S157,U157,W157,Y157,AA157,AC157,AE157)),"")</f>
        <v/>
      </c>
      <c r="AH157" s="29">
        <f>IFERROR(IF($A157="","",SUM(J157,L157,N157,P157,R157,T157,V157,X157,Z157,AB157,AD157,AF157)),"")</f>
        <v/>
      </c>
      <c r="AI157" s="29">
        <f>IFERROR(IF($A157="","",IF($D157="Revenue",$AH157-$AG157,$AG157-$AH157)),"")</f>
        <v/>
      </c>
      <c r="AJ157" s="45">
        <f>IFERROR(IF($A157="","",IF($AG157=0,0,$AI157/IF($AG157&lt;0,-$AG157,$AG157))),"")</f>
        <v/>
      </c>
      <c r="AK157" s="31">
        <f>IFERROR(IF($A157="","",IF($AG157=0,"No Budget",IF($AJ157&gt;=0,"Favorable",IF(-$AJ157&lt;='Assumptions'!$B$9,"Review","Action Needed")))),"")</f>
        <v/>
      </c>
      <c r="AL157" s="26" t="n"/>
    </row>
    <row r="158">
      <c r="A158" s="25" t="n"/>
      <c r="B158" s="26" t="n"/>
      <c r="C158" s="26" t="n"/>
      <c r="D158" s="26" t="n"/>
      <c r="E158" s="26" t="n"/>
      <c r="F158" s="44" t="n"/>
      <c r="G158" s="26" t="n"/>
      <c r="H158" s="26" t="n"/>
      <c r="I158" s="28" t="n"/>
      <c r="J158" s="28" t="n"/>
      <c r="K158" s="28" t="n"/>
      <c r="L158" s="28" t="n"/>
      <c r="M158" s="28" t="n"/>
      <c r="N158" s="28" t="n"/>
      <c r="O158" s="28" t="n"/>
      <c r="P158" s="28" t="n"/>
      <c r="Q158" s="28" t="n"/>
      <c r="R158" s="28" t="n"/>
      <c r="S158" s="28" t="n"/>
      <c r="T158" s="28" t="n"/>
      <c r="U158" s="28" t="n"/>
      <c r="V158" s="28" t="n"/>
      <c r="W158" s="28" t="n"/>
      <c r="X158" s="28" t="n"/>
      <c r="Y158" s="28" t="n"/>
      <c r="Z158" s="28" t="n"/>
      <c r="AA158" s="28" t="n"/>
      <c r="AB158" s="28" t="n"/>
      <c r="AC158" s="28" t="n"/>
      <c r="AD158" s="28" t="n"/>
      <c r="AE158" s="28" t="n"/>
      <c r="AF158" s="28" t="n"/>
      <c r="AG158" s="29">
        <f>IFERROR(IF($A158="","",SUM(I158,K158,M158,O158,Q158,S158,U158,W158,Y158,AA158,AC158,AE158)),"")</f>
        <v/>
      </c>
      <c r="AH158" s="29">
        <f>IFERROR(IF($A158="","",SUM(J158,L158,N158,P158,R158,T158,V158,X158,Z158,AB158,AD158,AF158)),"")</f>
        <v/>
      </c>
      <c r="AI158" s="29">
        <f>IFERROR(IF($A158="","",IF($D158="Revenue",$AH158-$AG158,$AG158-$AH158)),"")</f>
        <v/>
      </c>
      <c r="AJ158" s="45">
        <f>IFERROR(IF($A158="","",IF($AG158=0,0,$AI158/IF($AG158&lt;0,-$AG158,$AG158))),"")</f>
        <v/>
      </c>
      <c r="AK158" s="31">
        <f>IFERROR(IF($A158="","",IF($AG158=0,"No Budget",IF($AJ158&gt;=0,"Favorable",IF(-$AJ158&lt;='Assumptions'!$B$9,"Review","Action Needed")))),"")</f>
        <v/>
      </c>
      <c r="AL158" s="26" t="n"/>
    </row>
    <row r="159">
      <c r="A159" s="25" t="n"/>
      <c r="B159" s="26" t="n"/>
      <c r="C159" s="26" t="n"/>
      <c r="D159" s="26" t="n"/>
      <c r="E159" s="26" t="n"/>
      <c r="F159" s="44" t="n"/>
      <c r="G159" s="26" t="n"/>
      <c r="H159" s="26" t="n"/>
      <c r="I159" s="28" t="n"/>
      <c r="J159" s="28" t="n"/>
      <c r="K159" s="28" t="n"/>
      <c r="L159" s="28" t="n"/>
      <c r="M159" s="28" t="n"/>
      <c r="N159" s="28" t="n"/>
      <c r="O159" s="28" t="n"/>
      <c r="P159" s="28" t="n"/>
      <c r="Q159" s="28" t="n"/>
      <c r="R159" s="28" t="n"/>
      <c r="S159" s="28" t="n"/>
      <c r="T159" s="28" t="n"/>
      <c r="U159" s="28" t="n"/>
      <c r="V159" s="28" t="n"/>
      <c r="W159" s="28" t="n"/>
      <c r="X159" s="28" t="n"/>
      <c r="Y159" s="28" t="n"/>
      <c r="Z159" s="28" t="n"/>
      <c r="AA159" s="28" t="n"/>
      <c r="AB159" s="28" t="n"/>
      <c r="AC159" s="28" t="n"/>
      <c r="AD159" s="28" t="n"/>
      <c r="AE159" s="28" t="n"/>
      <c r="AF159" s="28" t="n"/>
      <c r="AG159" s="29">
        <f>IFERROR(IF($A159="","",SUM(I159,K159,M159,O159,Q159,S159,U159,W159,Y159,AA159,AC159,AE159)),"")</f>
        <v/>
      </c>
      <c r="AH159" s="29">
        <f>IFERROR(IF($A159="","",SUM(J159,L159,N159,P159,R159,T159,V159,X159,Z159,AB159,AD159,AF159)),"")</f>
        <v/>
      </c>
      <c r="AI159" s="29">
        <f>IFERROR(IF($A159="","",IF($D159="Revenue",$AH159-$AG159,$AG159-$AH159)),"")</f>
        <v/>
      </c>
      <c r="AJ159" s="45">
        <f>IFERROR(IF($A159="","",IF($AG159=0,0,$AI159/IF($AG159&lt;0,-$AG159,$AG159))),"")</f>
        <v/>
      </c>
      <c r="AK159" s="31">
        <f>IFERROR(IF($A159="","",IF($AG159=0,"No Budget",IF($AJ159&gt;=0,"Favorable",IF(-$AJ159&lt;='Assumptions'!$B$9,"Review","Action Needed")))),"")</f>
        <v/>
      </c>
      <c r="AL159" s="26" t="n"/>
    </row>
    <row r="160">
      <c r="A160" s="25" t="n"/>
      <c r="B160" s="26" t="n"/>
      <c r="C160" s="26" t="n"/>
      <c r="D160" s="26" t="n"/>
      <c r="E160" s="26" t="n"/>
      <c r="F160" s="44" t="n"/>
      <c r="G160" s="26" t="n"/>
      <c r="H160" s="26" t="n"/>
      <c r="I160" s="28" t="n"/>
      <c r="J160" s="28" t="n"/>
      <c r="K160" s="28" t="n"/>
      <c r="L160" s="28" t="n"/>
      <c r="M160" s="28" t="n"/>
      <c r="N160" s="28" t="n"/>
      <c r="O160" s="28" t="n"/>
      <c r="P160" s="28" t="n"/>
      <c r="Q160" s="28" t="n"/>
      <c r="R160" s="28" t="n"/>
      <c r="S160" s="28" t="n"/>
      <c r="T160" s="28" t="n"/>
      <c r="U160" s="28" t="n"/>
      <c r="V160" s="28" t="n"/>
      <c r="W160" s="28" t="n"/>
      <c r="X160" s="28" t="n"/>
      <c r="Y160" s="28" t="n"/>
      <c r="Z160" s="28" t="n"/>
      <c r="AA160" s="28" t="n"/>
      <c r="AB160" s="28" t="n"/>
      <c r="AC160" s="28" t="n"/>
      <c r="AD160" s="28" t="n"/>
      <c r="AE160" s="28" t="n"/>
      <c r="AF160" s="28" t="n"/>
      <c r="AG160" s="29">
        <f>IFERROR(IF($A160="","",SUM(I160,K160,M160,O160,Q160,S160,U160,W160,Y160,AA160,AC160,AE160)),"")</f>
        <v/>
      </c>
      <c r="AH160" s="29">
        <f>IFERROR(IF($A160="","",SUM(J160,L160,N160,P160,R160,T160,V160,X160,Z160,AB160,AD160,AF160)),"")</f>
        <v/>
      </c>
      <c r="AI160" s="29">
        <f>IFERROR(IF($A160="","",IF($D160="Revenue",$AH160-$AG160,$AG160-$AH160)),"")</f>
        <v/>
      </c>
      <c r="AJ160" s="45">
        <f>IFERROR(IF($A160="","",IF($AG160=0,0,$AI160/IF($AG160&lt;0,-$AG160,$AG160))),"")</f>
        <v/>
      </c>
      <c r="AK160" s="31">
        <f>IFERROR(IF($A160="","",IF($AG160=0,"No Budget",IF($AJ160&gt;=0,"Favorable",IF(-$AJ160&lt;='Assumptions'!$B$9,"Review","Action Needed")))),"")</f>
        <v/>
      </c>
      <c r="AL160" s="26" t="n"/>
    </row>
    <row r="161">
      <c r="A161" s="25" t="n"/>
      <c r="B161" s="26" t="n"/>
      <c r="C161" s="26" t="n"/>
      <c r="D161" s="26" t="n"/>
      <c r="E161" s="26" t="n"/>
      <c r="F161" s="44" t="n"/>
      <c r="G161" s="26" t="n"/>
      <c r="H161" s="26" t="n"/>
      <c r="I161" s="28" t="n"/>
      <c r="J161" s="28" t="n"/>
      <c r="K161" s="28" t="n"/>
      <c r="L161" s="28" t="n"/>
      <c r="M161" s="28" t="n"/>
      <c r="N161" s="28" t="n"/>
      <c r="O161" s="28" t="n"/>
      <c r="P161" s="28" t="n"/>
      <c r="Q161" s="28" t="n"/>
      <c r="R161" s="28" t="n"/>
      <c r="S161" s="28" t="n"/>
      <c r="T161" s="28" t="n"/>
      <c r="U161" s="28" t="n"/>
      <c r="V161" s="28" t="n"/>
      <c r="W161" s="28" t="n"/>
      <c r="X161" s="28" t="n"/>
      <c r="Y161" s="28" t="n"/>
      <c r="Z161" s="28" t="n"/>
      <c r="AA161" s="28" t="n"/>
      <c r="AB161" s="28" t="n"/>
      <c r="AC161" s="28" t="n"/>
      <c r="AD161" s="28" t="n"/>
      <c r="AE161" s="28" t="n"/>
      <c r="AF161" s="28" t="n"/>
      <c r="AG161" s="29">
        <f>IFERROR(IF($A161="","",SUM(I161,K161,M161,O161,Q161,S161,U161,W161,Y161,AA161,AC161,AE161)),"")</f>
        <v/>
      </c>
      <c r="AH161" s="29">
        <f>IFERROR(IF($A161="","",SUM(J161,L161,N161,P161,R161,T161,V161,X161,Z161,AB161,AD161,AF161)),"")</f>
        <v/>
      </c>
      <c r="AI161" s="29">
        <f>IFERROR(IF($A161="","",IF($D161="Revenue",$AH161-$AG161,$AG161-$AH161)),"")</f>
        <v/>
      </c>
      <c r="AJ161" s="45">
        <f>IFERROR(IF($A161="","",IF($AG161=0,0,$AI161/IF($AG161&lt;0,-$AG161,$AG161))),"")</f>
        <v/>
      </c>
      <c r="AK161" s="31">
        <f>IFERROR(IF($A161="","",IF($AG161=0,"No Budget",IF($AJ161&gt;=0,"Favorable",IF(-$AJ161&lt;='Assumptions'!$B$9,"Review","Action Needed")))),"")</f>
        <v/>
      </c>
      <c r="AL161" s="26" t="n"/>
    </row>
    <row r="162">
      <c r="A162" s="25" t="n"/>
      <c r="B162" s="26" t="n"/>
      <c r="C162" s="26" t="n"/>
      <c r="D162" s="26" t="n"/>
      <c r="E162" s="26" t="n"/>
      <c r="F162" s="44" t="n"/>
      <c r="G162" s="26" t="n"/>
      <c r="H162" s="26" t="n"/>
      <c r="I162" s="28" t="n"/>
      <c r="J162" s="28" t="n"/>
      <c r="K162" s="28" t="n"/>
      <c r="L162" s="28" t="n"/>
      <c r="M162" s="28" t="n"/>
      <c r="N162" s="28" t="n"/>
      <c r="O162" s="28" t="n"/>
      <c r="P162" s="28" t="n"/>
      <c r="Q162" s="28" t="n"/>
      <c r="R162" s="28" t="n"/>
      <c r="S162" s="28" t="n"/>
      <c r="T162" s="28" t="n"/>
      <c r="U162" s="28" t="n"/>
      <c r="V162" s="28" t="n"/>
      <c r="W162" s="28" t="n"/>
      <c r="X162" s="28" t="n"/>
      <c r="Y162" s="28" t="n"/>
      <c r="Z162" s="28" t="n"/>
      <c r="AA162" s="28" t="n"/>
      <c r="AB162" s="28" t="n"/>
      <c r="AC162" s="28" t="n"/>
      <c r="AD162" s="28" t="n"/>
      <c r="AE162" s="28" t="n"/>
      <c r="AF162" s="28" t="n"/>
      <c r="AG162" s="29">
        <f>IFERROR(IF($A162="","",SUM(I162,K162,M162,O162,Q162,S162,U162,W162,Y162,AA162,AC162,AE162)),"")</f>
        <v/>
      </c>
      <c r="AH162" s="29">
        <f>IFERROR(IF($A162="","",SUM(J162,L162,N162,P162,R162,T162,V162,X162,Z162,AB162,AD162,AF162)),"")</f>
        <v/>
      </c>
      <c r="AI162" s="29">
        <f>IFERROR(IF($A162="","",IF($D162="Revenue",$AH162-$AG162,$AG162-$AH162)),"")</f>
        <v/>
      </c>
      <c r="AJ162" s="45">
        <f>IFERROR(IF($A162="","",IF($AG162=0,0,$AI162/IF($AG162&lt;0,-$AG162,$AG162))),"")</f>
        <v/>
      </c>
      <c r="AK162" s="31">
        <f>IFERROR(IF($A162="","",IF($AG162=0,"No Budget",IF($AJ162&gt;=0,"Favorable",IF(-$AJ162&lt;='Assumptions'!$B$9,"Review","Action Needed")))),"")</f>
        <v/>
      </c>
      <c r="AL162" s="26" t="n"/>
    </row>
    <row r="163">
      <c r="A163" s="25" t="n"/>
      <c r="B163" s="26" t="n"/>
      <c r="C163" s="26" t="n"/>
      <c r="D163" s="26" t="n"/>
      <c r="E163" s="26" t="n"/>
      <c r="F163" s="44" t="n"/>
      <c r="G163" s="26" t="n"/>
      <c r="H163" s="26" t="n"/>
      <c r="I163" s="28" t="n"/>
      <c r="J163" s="28" t="n"/>
      <c r="K163" s="28" t="n"/>
      <c r="L163" s="28" t="n"/>
      <c r="M163" s="28" t="n"/>
      <c r="N163" s="28" t="n"/>
      <c r="O163" s="28" t="n"/>
      <c r="P163" s="28" t="n"/>
      <c r="Q163" s="28" t="n"/>
      <c r="R163" s="28" t="n"/>
      <c r="S163" s="28" t="n"/>
      <c r="T163" s="28" t="n"/>
      <c r="U163" s="28" t="n"/>
      <c r="V163" s="28" t="n"/>
      <c r="W163" s="28" t="n"/>
      <c r="X163" s="28" t="n"/>
      <c r="Y163" s="28" t="n"/>
      <c r="Z163" s="28" t="n"/>
      <c r="AA163" s="28" t="n"/>
      <c r="AB163" s="28" t="n"/>
      <c r="AC163" s="28" t="n"/>
      <c r="AD163" s="28" t="n"/>
      <c r="AE163" s="28" t="n"/>
      <c r="AF163" s="28" t="n"/>
      <c r="AG163" s="29">
        <f>IFERROR(IF($A163="","",SUM(I163,K163,M163,O163,Q163,S163,U163,W163,Y163,AA163,AC163,AE163)),"")</f>
        <v/>
      </c>
      <c r="AH163" s="29">
        <f>IFERROR(IF($A163="","",SUM(J163,L163,N163,P163,R163,T163,V163,X163,Z163,AB163,AD163,AF163)),"")</f>
        <v/>
      </c>
      <c r="AI163" s="29">
        <f>IFERROR(IF($A163="","",IF($D163="Revenue",$AH163-$AG163,$AG163-$AH163)),"")</f>
        <v/>
      </c>
      <c r="AJ163" s="45">
        <f>IFERROR(IF($A163="","",IF($AG163=0,0,$AI163/IF($AG163&lt;0,-$AG163,$AG163))),"")</f>
        <v/>
      </c>
      <c r="AK163" s="31">
        <f>IFERROR(IF($A163="","",IF($AG163=0,"No Budget",IF($AJ163&gt;=0,"Favorable",IF(-$AJ163&lt;='Assumptions'!$B$9,"Review","Action Needed")))),"")</f>
        <v/>
      </c>
      <c r="AL163" s="26" t="n"/>
    </row>
    <row r="164">
      <c r="A164" s="25" t="n"/>
      <c r="B164" s="26" t="n"/>
      <c r="C164" s="26" t="n"/>
      <c r="D164" s="26" t="n"/>
      <c r="E164" s="26" t="n"/>
      <c r="F164" s="44" t="n"/>
      <c r="G164" s="26" t="n"/>
      <c r="H164" s="26" t="n"/>
      <c r="I164" s="28" t="n"/>
      <c r="J164" s="28" t="n"/>
      <c r="K164" s="28" t="n"/>
      <c r="L164" s="28" t="n"/>
      <c r="M164" s="28" t="n"/>
      <c r="N164" s="28" t="n"/>
      <c r="O164" s="28" t="n"/>
      <c r="P164" s="28" t="n"/>
      <c r="Q164" s="28" t="n"/>
      <c r="R164" s="28" t="n"/>
      <c r="S164" s="28" t="n"/>
      <c r="T164" s="28" t="n"/>
      <c r="U164" s="28" t="n"/>
      <c r="V164" s="28" t="n"/>
      <c r="W164" s="28" t="n"/>
      <c r="X164" s="28" t="n"/>
      <c r="Y164" s="28" t="n"/>
      <c r="Z164" s="28" t="n"/>
      <c r="AA164" s="28" t="n"/>
      <c r="AB164" s="28" t="n"/>
      <c r="AC164" s="28" t="n"/>
      <c r="AD164" s="28" t="n"/>
      <c r="AE164" s="28" t="n"/>
      <c r="AF164" s="28" t="n"/>
      <c r="AG164" s="29">
        <f>IFERROR(IF($A164="","",SUM(I164,K164,M164,O164,Q164,S164,U164,W164,Y164,AA164,AC164,AE164)),"")</f>
        <v/>
      </c>
      <c r="AH164" s="29">
        <f>IFERROR(IF($A164="","",SUM(J164,L164,N164,P164,R164,T164,V164,X164,Z164,AB164,AD164,AF164)),"")</f>
        <v/>
      </c>
      <c r="AI164" s="29">
        <f>IFERROR(IF($A164="","",IF($D164="Revenue",$AH164-$AG164,$AG164-$AH164)),"")</f>
        <v/>
      </c>
      <c r="AJ164" s="45">
        <f>IFERROR(IF($A164="","",IF($AG164=0,0,$AI164/IF($AG164&lt;0,-$AG164,$AG164))),"")</f>
        <v/>
      </c>
      <c r="AK164" s="31">
        <f>IFERROR(IF($A164="","",IF($AG164=0,"No Budget",IF($AJ164&gt;=0,"Favorable",IF(-$AJ164&lt;='Assumptions'!$B$9,"Review","Action Needed")))),"")</f>
        <v/>
      </c>
      <c r="AL164" s="26" t="n"/>
    </row>
    <row r="165">
      <c r="A165" s="25" t="n"/>
      <c r="B165" s="26" t="n"/>
      <c r="C165" s="26" t="n"/>
      <c r="D165" s="26" t="n"/>
      <c r="E165" s="26" t="n"/>
      <c r="F165" s="44" t="n"/>
      <c r="G165" s="26" t="n"/>
      <c r="H165" s="26" t="n"/>
      <c r="I165" s="28" t="n"/>
      <c r="J165" s="28" t="n"/>
      <c r="K165" s="28" t="n"/>
      <c r="L165" s="28" t="n"/>
      <c r="M165" s="28" t="n"/>
      <c r="N165" s="28" t="n"/>
      <c r="O165" s="28" t="n"/>
      <c r="P165" s="28" t="n"/>
      <c r="Q165" s="28" t="n"/>
      <c r="R165" s="28" t="n"/>
      <c r="S165" s="28" t="n"/>
      <c r="T165" s="28" t="n"/>
      <c r="U165" s="28" t="n"/>
      <c r="V165" s="28" t="n"/>
      <c r="W165" s="28" t="n"/>
      <c r="X165" s="28" t="n"/>
      <c r="Y165" s="28" t="n"/>
      <c r="Z165" s="28" t="n"/>
      <c r="AA165" s="28" t="n"/>
      <c r="AB165" s="28" t="n"/>
      <c r="AC165" s="28" t="n"/>
      <c r="AD165" s="28" t="n"/>
      <c r="AE165" s="28" t="n"/>
      <c r="AF165" s="28" t="n"/>
      <c r="AG165" s="29">
        <f>IFERROR(IF($A165="","",SUM(I165,K165,M165,O165,Q165,S165,U165,W165,Y165,AA165,AC165,AE165)),"")</f>
        <v/>
      </c>
      <c r="AH165" s="29">
        <f>IFERROR(IF($A165="","",SUM(J165,L165,N165,P165,R165,T165,V165,X165,Z165,AB165,AD165,AF165)),"")</f>
        <v/>
      </c>
      <c r="AI165" s="29">
        <f>IFERROR(IF($A165="","",IF($D165="Revenue",$AH165-$AG165,$AG165-$AH165)),"")</f>
        <v/>
      </c>
      <c r="AJ165" s="45">
        <f>IFERROR(IF($A165="","",IF($AG165=0,0,$AI165/IF($AG165&lt;0,-$AG165,$AG165))),"")</f>
        <v/>
      </c>
      <c r="AK165" s="31">
        <f>IFERROR(IF($A165="","",IF($AG165=0,"No Budget",IF($AJ165&gt;=0,"Favorable",IF(-$AJ165&lt;='Assumptions'!$B$9,"Review","Action Needed")))),"")</f>
        <v/>
      </c>
      <c r="AL165" s="26" t="n"/>
    </row>
    <row r="166">
      <c r="A166" s="25" t="n"/>
      <c r="B166" s="26" t="n"/>
      <c r="C166" s="26" t="n"/>
      <c r="D166" s="26" t="n"/>
      <c r="E166" s="26" t="n"/>
      <c r="F166" s="44" t="n"/>
      <c r="G166" s="26" t="n"/>
      <c r="H166" s="26" t="n"/>
      <c r="I166" s="28" t="n"/>
      <c r="J166" s="28" t="n"/>
      <c r="K166" s="28" t="n"/>
      <c r="L166" s="28" t="n"/>
      <c r="M166" s="28" t="n"/>
      <c r="N166" s="28" t="n"/>
      <c r="O166" s="28" t="n"/>
      <c r="P166" s="28" t="n"/>
      <c r="Q166" s="28" t="n"/>
      <c r="R166" s="28" t="n"/>
      <c r="S166" s="28" t="n"/>
      <c r="T166" s="28" t="n"/>
      <c r="U166" s="28" t="n"/>
      <c r="V166" s="28" t="n"/>
      <c r="W166" s="28" t="n"/>
      <c r="X166" s="28" t="n"/>
      <c r="Y166" s="28" t="n"/>
      <c r="Z166" s="28" t="n"/>
      <c r="AA166" s="28" t="n"/>
      <c r="AB166" s="28" t="n"/>
      <c r="AC166" s="28" t="n"/>
      <c r="AD166" s="28" t="n"/>
      <c r="AE166" s="28" t="n"/>
      <c r="AF166" s="28" t="n"/>
      <c r="AG166" s="29">
        <f>IFERROR(IF($A166="","",SUM(I166,K166,M166,O166,Q166,S166,U166,W166,Y166,AA166,AC166,AE166)),"")</f>
        <v/>
      </c>
      <c r="AH166" s="29">
        <f>IFERROR(IF($A166="","",SUM(J166,L166,N166,P166,R166,T166,V166,X166,Z166,AB166,AD166,AF166)),"")</f>
        <v/>
      </c>
      <c r="AI166" s="29">
        <f>IFERROR(IF($A166="","",IF($D166="Revenue",$AH166-$AG166,$AG166-$AH166)),"")</f>
        <v/>
      </c>
      <c r="AJ166" s="45">
        <f>IFERROR(IF($A166="","",IF($AG166=0,0,$AI166/IF($AG166&lt;0,-$AG166,$AG166))),"")</f>
        <v/>
      </c>
      <c r="AK166" s="31">
        <f>IFERROR(IF($A166="","",IF($AG166=0,"No Budget",IF($AJ166&gt;=0,"Favorable",IF(-$AJ166&lt;='Assumptions'!$B$9,"Review","Action Needed")))),"")</f>
        <v/>
      </c>
      <c r="AL166" s="26" t="n"/>
    </row>
    <row r="167">
      <c r="A167" s="25" t="n"/>
      <c r="B167" s="26" t="n"/>
      <c r="C167" s="26" t="n"/>
      <c r="D167" s="26" t="n"/>
      <c r="E167" s="26" t="n"/>
      <c r="F167" s="44" t="n"/>
      <c r="G167" s="26" t="n"/>
      <c r="H167" s="26" t="n"/>
      <c r="I167" s="28" t="n"/>
      <c r="J167" s="28" t="n"/>
      <c r="K167" s="28" t="n"/>
      <c r="L167" s="28" t="n"/>
      <c r="M167" s="28" t="n"/>
      <c r="N167" s="28" t="n"/>
      <c r="O167" s="28" t="n"/>
      <c r="P167" s="28" t="n"/>
      <c r="Q167" s="28" t="n"/>
      <c r="R167" s="28" t="n"/>
      <c r="S167" s="28" t="n"/>
      <c r="T167" s="28" t="n"/>
      <c r="U167" s="28" t="n"/>
      <c r="V167" s="28" t="n"/>
      <c r="W167" s="28" t="n"/>
      <c r="X167" s="28" t="n"/>
      <c r="Y167" s="28" t="n"/>
      <c r="Z167" s="28" t="n"/>
      <c r="AA167" s="28" t="n"/>
      <c r="AB167" s="28" t="n"/>
      <c r="AC167" s="28" t="n"/>
      <c r="AD167" s="28" t="n"/>
      <c r="AE167" s="28" t="n"/>
      <c r="AF167" s="28" t="n"/>
      <c r="AG167" s="29">
        <f>IFERROR(IF($A167="","",SUM(I167,K167,M167,O167,Q167,S167,U167,W167,Y167,AA167,AC167,AE167)),"")</f>
        <v/>
      </c>
      <c r="AH167" s="29">
        <f>IFERROR(IF($A167="","",SUM(J167,L167,N167,P167,R167,T167,V167,X167,Z167,AB167,AD167,AF167)),"")</f>
        <v/>
      </c>
      <c r="AI167" s="29">
        <f>IFERROR(IF($A167="","",IF($D167="Revenue",$AH167-$AG167,$AG167-$AH167)),"")</f>
        <v/>
      </c>
      <c r="AJ167" s="45">
        <f>IFERROR(IF($A167="","",IF($AG167=0,0,$AI167/IF($AG167&lt;0,-$AG167,$AG167))),"")</f>
        <v/>
      </c>
      <c r="AK167" s="31">
        <f>IFERROR(IF($A167="","",IF($AG167=0,"No Budget",IF($AJ167&gt;=0,"Favorable",IF(-$AJ167&lt;='Assumptions'!$B$9,"Review","Action Needed")))),"")</f>
        <v/>
      </c>
      <c r="AL167" s="26" t="n"/>
    </row>
    <row r="168">
      <c r="A168" s="25" t="n"/>
      <c r="B168" s="26" t="n"/>
      <c r="C168" s="26" t="n"/>
      <c r="D168" s="26" t="n"/>
      <c r="E168" s="26" t="n"/>
      <c r="F168" s="44" t="n"/>
      <c r="G168" s="26" t="n"/>
      <c r="H168" s="26" t="n"/>
      <c r="I168" s="28" t="n"/>
      <c r="J168" s="28" t="n"/>
      <c r="K168" s="28" t="n"/>
      <c r="L168" s="28" t="n"/>
      <c r="M168" s="28" t="n"/>
      <c r="N168" s="28" t="n"/>
      <c r="O168" s="28" t="n"/>
      <c r="P168" s="28" t="n"/>
      <c r="Q168" s="28" t="n"/>
      <c r="R168" s="28" t="n"/>
      <c r="S168" s="28" t="n"/>
      <c r="T168" s="28" t="n"/>
      <c r="U168" s="28" t="n"/>
      <c r="V168" s="28" t="n"/>
      <c r="W168" s="28" t="n"/>
      <c r="X168" s="28" t="n"/>
      <c r="Y168" s="28" t="n"/>
      <c r="Z168" s="28" t="n"/>
      <c r="AA168" s="28" t="n"/>
      <c r="AB168" s="28" t="n"/>
      <c r="AC168" s="28" t="n"/>
      <c r="AD168" s="28" t="n"/>
      <c r="AE168" s="28" t="n"/>
      <c r="AF168" s="28" t="n"/>
      <c r="AG168" s="29">
        <f>IFERROR(IF($A168="","",SUM(I168,K168,M168,O168,Q168,S168,U168,W168,Y168,AA168,AC168,AE168)),"")</f>
        <v/>
      </c>
      <c r="AH168" s="29">
        <f>IFERROR(IF($A168="","",SUM(J168,L168,N168,P168,R168,T168,V168,X168,Z168,AB168,AD168,AF168)),"")</f>
        <v/>
      </c>
      <c r="AI168" s="29">
        <f>IFERROR(IF($A168="","",IF($D168="Revenue",$AH168-$AG168,$AG168-$AH168)),"")</f>
        <v/>
      </c>
      <c r="AJ168" s="45">
        <f>IFERROR(IF($A168="","",IF($AG168=0,0,$AI168/IF($AG168&lt;0,-$AG168,$AG168))),"")</f>
        <v/>
      </c>
      <c r="AK168" s="31">
        <f>IFERROR(IF($A168="","",IF($AG168=0,"No Budget",IF($AJ168&gt;=0,"Favorable",IF(-$AJ168&lt;='Assumptions'!$B$9,"Review","Action Needed")))),"")</f>
        <v/>
      </c>
      <c r="AL168" s="26" t="n"/>
    </row>
    <row r="169">
      <c r="A169" s="25" t="n"/>
      <c r="B169" s="26" t="n"/>
      <c r="C169" s="26" t="n"/>
      <c r="D169" s="26" t="n"/>
      <c r="E169" s="26" t="n"/>
      <c r="F169" s="44" t="n"/>
      <c r="G169" s="26" t="n"/>
      <c r="H169" s="26" t="n"/>
      <c r="I169" s="28" t="n"/>
      <c r="J169" s="28" t="n"/>
      <c r="K169" s="28" t="n"/>
      <c r="L169" s="28" t="n"/>
      <c r="M169" s="28" t="n"/>
      <c r="N169" s="28" t="n"/>
      <c r="O169" s="28" t="n"/>
      <c r="P169" s="28" t="n"/>
      <c r="Q169" s="28" t="n"/>
      <c r="R169" s="28" t="n"/>
      <c r="S169" s="28" t="n"/>
      <c r="T169" s="28" t="n"/>
      <c r="U169" s="28" t="n"/>
      <c r="V169" s="28" t="n"/>
      <c r="W169" s="28" t="n"/>
      <c r="X169" s="28" t="n"/>
      <c r="Y169" s="28" t="n"/>
      <c r="Z169" s="28" t="n"/>
      <c r="AA169" s="28" t="n"/>
      <c r="AB169" s="28" t="n"/>
      <c r="AC169" s="28" t="n"/>
      <c r="AD169" s="28" t="n"/>
      <c r="AE169" s="28" t="n"/>
      <c r="AF169" s="28" t="n"/>
      <c r="AG169" s="29">
        <f>IFERROR(IF($A169="","",SUM(I169,K169,M169,O169,Q169,S169,U169,W169,Y169,AA169,AC169,AE169)),"")</f>
        <v/>
      </c>
      <c r="AH169" s="29">
        <f>IFERROR(IF($A169="","",SUM(J169,L169,N169,P169,R169,T169,V169,X169,Z169,AB169,AD169,AF169)),"")</f>
        <v/>
      </c>
      <c r="AI169" s="29">
        <f>IFERROR(IF($A169="","",IF($D169="Revenue",$AH169-$AG169,$AG169-$AH169)),"")</f>
        <v/>
      </c>
      <c r="AJ169" s="45">
        <f>IFERROR(IF($A169="","",IF($AG169=0,0,$AI169/IF($AG169&lt;0,-$AG169,$AG169))),"")</f>
        <v/>
      </c>
      <c r="AK169" s="31">
        <f>IFERROR(IF($A169="","",IF($AG169=0,"No Budget",IF($AJ169&gt;=0,"Favorable",IF(-$AJ169&lt;='Assumptions'!$B$9,"Review","Action Needed")))),"")</f>
        <v/>
      </c>
      <c r="AL169" s="26" t="n"/>
    </row>
    <row r="170">
      <c r="A170" s="25" t="n"/>
      <c r="B170" s="26" t="n"/>
      <c r="C170" s="26" t="n"/>
      <c r="D170" s="26" t="n"/>
      <c r="E170" s="26" t="n"/>
      <c r="F170" s="44" t="n"/>
      <c r="G170" s="26" t="n"/>
      <c r="H170" s="26" t="n"/>
      <c r="I170" s="28" t="n"/>
      <c r="J170" s="28" t="n"/>
      <c r="K170" s="28" t="n"/>
      <c r="L170" s="28" t="n"/>
      <c r="M170" s="28" t="n"/>
      <c r="N170" s="28" t="n"/>
      <c r="O170" s="28" t="n"/>
      <c r="P170" s="28" t="n"/>
      <c r="Q170" s="28" t="n"/>
      <c r="R170" s="28" t="n"/>
      <c r="S170" s="28" t="n"/>
      <c r="T170" s="28" t="n"/>
      <c r="U170" s="28" t="n"/>
      <c r="V170" s="28" t="n"/>
      <c r="W170" s="28" t="n"/>
      <c r="X170" s="28" t="n"/>
      <c r="Y170" s="28" t="n"/>
      <c r="Z170" s="28" t="n"/>
      <c r="AA170" s="28" t="n"/>
      <c r="AB170" s="28" t="n"/>
      <c r="AC170" s="28" t="n"/>
      <c r="AD170" s="28" t="n"/>
      <c r="AE170" s="28" t="n"/>
      <c r="AF170" s="28" t="n"/>
      <c r="AG170" s="29">
        <f>IFERROR(IF($A170="","",SUM(I170,K170,M170,O170,Q170,S170,U170,W170,Y170,AA170,AC170,AE170)),"")</f>
        <v/>
      </c>
      <c r="AH170" s="29">
        <f>IFERROR(IF($A170="","",SUM(J170,L170,N170,P170,R170,T170,V170,X170,Z170,AB170,AD170,AF170)),"")</f>
        <v/>
      </c>
      <c r="AI170" s="29">
        <f>IFERROR(IF($A170="","",IF($D170="Revenue",$AH170-$AG170,$AG170-$AH170)),"")</f>
        <v/>
      </c>
      <c r="AJ170" s="45">
        <f>IFERROR(IF($A170="","",IF($AG170=0,0,$AI170/IF($AG170&lt;0,-$AG170,$AG170))),"")</f>
        <v/>
      </c>
      <c r="AK170" s="31">
        <f>IFERROR(IF($A170="","",IF($AG170=0,"No Budget",IF($AJ170&gt;=0,"Favorable",IF(-$AJ170&lt;='Assumptions'!$B$9,"Review","Action Needed")))),"")</f>
        <v/>
      </c>
      <c r="AL170" s="26" t="n"/>
    </row>
    <row r="171">
      <c r="A171" s="25" t="n"/>
      <c r="B171" s="26" t="n"/>
      <c r="C171" s="26" t="n"/>
      <c r="D171" s="26" t="n"/>
      <c r="E171" s="26" t="n"/>
      <c r="F171" s="44" t="n"/>
      <c r="G171" s="26" t="n"/>
      <c r="H171" s="26" t="n"/>
      <c r="I171" s="28" t="n"/>
      <c r="J171" s="28" t="n"/>
      <c r="K171" s="28" t="n"/>
      <c r="L171" s="28" t="n"/>
      <c r="M171" s="28" t="n"/>
      <c r="N171" s="28" t="n"/>
      <c r="O171" s="28" t="n"/>
      <c r="P171" s="28" t="n"/>
      <c r="Q171" s="28" t="n"/>
      <c r="R171" s="28" t="n"/>
      <c r="S171" s="28" t="n"/>
      <c r="T171" s="28" t="n"/>
      <c r="U171" s="28" t="n"/>
      <c r="V171" s="28" t="n"/>
      <c r="W171" s="28" t="n"/>
      <c r="X171" s="28" t="n"/>
      <c r="Y171" s="28" t="n"/>
      <c r="Z171" s="28" t="n"/>
      <c r="AA171" s="28" t="n"/>
      <c r="AB171" s="28" t="n"/>
      <c r="AC171" s="28" t="n"/>
      <c r="AD171" s="28" t="n"/>
      <c r="AE171" s="28" t="n"/>
      <c r="AF171" s="28" t="n"/>
      <c r="AG171" s="29">
        <f>IFERROR(IF($A171="","",SUM(I171,K171,M171,O171,Q171,S171,U171,W171,Y171,AA171,AC171,AE171)),"")</f>
        <v/>
      </c>
      <c r="AH171" s="29">
        <f>IFERROR(IF($A171="","",SUM(J171,L171,N171,P171,R171,T171,V171,X171,Z171,AB171,AD171,AF171)),"")</f>
        <v/>
      </c>
      <c r="AI171" s="29">
        <f>IFERROR(IF($A171="","",IF($D171="Revenue",$AH171-$AG171,$AG171-$AH171)),"")</f>
        <v/>
      </c>
      <c r="AJ171" s="45">
        <f>IFERROR(IF($A171="","",IF($AG171=0,0,$AI171/IF($AG171&lt;0,-$AG171,$AG171))),"")</f>
        <v/>
      </c>
      <c r="AK171" s="31">
        <f>IFERROR(IF($A171="","",IF($AG171=0,"No Budget",IF($AJ171&gt;=0,"Favorable",IF(-$AJ171&lt;='Assumptions'!$B$9,"Review","Action Needed")))),"")</f>
        <v/>
      </c>
      <c r="AL171" s="26" t="n"/>
    </row>
    <row r="172">
      <c r="A172" s="25" t="n"/>
      <c r="B172" s="26" t="n"/>
      <c r="C172" s="26" t="n"/>
      <c r="D172" s="26" t="n"/>
      <c r="E172" s="26" t="n"/>
      <c r="F172" s="44" t="n"/>
      <c r="G172" s="26" t="n"/>
      <c r="H172" s="26" t="n"/>
      <c r="I172" s="28" t="n"/>
      <c r="J172" s="28" t="n"/>
      <c r="K172" s="28" t="n"/>
      <c r="L172" s="28" t="n"/>
      <c r="M172" s="28" t="n"/>
      <c r="N172" s="28" t="n"/>
      <c r="O172" s="28" t="n"/>
      <c r="P172" s="28" t="n"/>
      <c r="Q172" s="28" t="n"/>
      <c r="R172" s="28" t="n"/>
      <c r="S172" s="28" t="n"/>
      <c r="T172" s="28" t="n"/>
      <c r="U172" s="28" t="n"/>
      <c r="V172" s="28" t="n"/>
      <c r="W172" s="28" t="n"/>
      <c r="X172" s="28" t="n"/>
      <c r="Y172" s="28" t="n"/>
      <c r="Z172" s="28" t="n"/>
      <c r="AA172" s="28" t="n"/>
      <c r="AB172" s="28" t="n"/>
      <c r="AC172" s="28" t="n"/>
      <c r="AD172" s="28" t="n"/>
      <c r="AE172" s="28" t="n"/>
      <c r="AF172" s="28" t="n"/>
      <c r="AG172" s="29">
        <f>IFERROR(IF($A172="","",SUM(I172,K172,M172,O172,Q172,S172,U172,W172,Y172,AA172,AC172,AE172)),"")</f>
        <v/>
      </c>
      <c r="AH172" s="29">
        <f>IFERROR(IF($A172="","",SUM(J172,L172,N172,P172,R172,T172,V172,X172,Z172,AB172,AD172,AF172)),"")</f>
        <v/>
      </c>
      <c r="AI172" s="29">
        <f>IFERROR(IF($A172="","",IF($D172="Revenue",$AH172-$AG172,$AG172-$AH172)),"")</f>
        <v/>
      </c>
      <c r="AJ172" s="45">
        <f>IFERROR(IF($A172="","",IF($AG172=0,0,$AI172/IF($AG172&lt;0,-$AG172,$AG172))),"")</f>
        <v/>
      </c>
      <c r="AK172" s="31">
        <f>IFERROR(IF($A172="","",IF($AG172=0,"No Budget",IF($AJ172&gt;=0,"Favorable",IF(-$AJ172&lt;='Assumptions'!$B$9,"Review","Action Needed")))),"")</f>
        <v/>
      </c>
      <c r="AL172" s="26" t="n"/>
    </row>
    <row r="173">
      <c r="A173" s="25" t="n"/>
      <c r="B173" s="26" t="n"/>
      <c r="C173" s="26" t="n"/>
      <c r="D173" s="26" t="n"/>
      <c r="E173" s="26" t="n"/>
      <c r="F173" s="44" t="n"/>
      <c r="G173" s="26" t="n"/>
      <c r="H173" s="26" t="n"/>
      <c r="I173" s="28" t="n"/>
      <c r="J173" s="28" t="n"/>
      <c r="K173" s="28" t="n"/>
      <c r="L173" s="28" t="n"/>
      <c r="M173" s="28" t="n"/>
      <c r="N173" s="28" t="n"/>
      <c r="O173" s="28" t="n"/>
      <c r="P173" s="28" t="n"/>
      <c r="Q173" s="28" t="n"/>
      <c r="R173" s="28" t="n"/>
      <c r="S173" s="28" t="n"/>
      <c r="T173" s="28" t="n"/>
      <c r="U173" s="28" t="n"/>
      <c r="V173" s="28" t="n"/>
      <c r="W173" s="28" t="n"/>
      <c r="X173" s="28" t="n"/>
      <c r="Y173" s="28" t="n"/>
      <c r="Z173" s="28" t="n"/>
      <c r="AA173" s="28" t="n"/>
      <c r="AB173" s="28" t="n"/>
      <c r="AC173" s="28" t="n"/>
      <c r="AD173" s="28" t="n"/>
      <c r="AE173" s="28" t="n"/>
      <c r="AF173" s="28" t="n"/>
      <c r="AG173" s="29">
        <f>IFERROR(IF($A173="","",SUM(I173,K173,M173,O173,Q173,S173,U173,W173,Y173,AA173,AC173,AE173)),"")</f>
        <v/>
      </c>
      <c r="AH173" s="29">
        <f>IFERROR(IF($A173="","",SUM(J173,L173,N173,P173,R173,T173,V173,X173,Z173,AB173,AD173,AF173)),"")</f>
        <v/>
      </c>
      <c r="AI173" s="29">
        <f>IFERROR(IF($A173="","",IF($D173="Revenue",$AH173-$AG173,$AG173-$AH173)),"")</f>
        <v/>
      </c>
      <c r="AJ173" s="45">
        <f>IFERROR(IF($A173="","",IF($AG173=0,0,$AI173/IF($AG173&lt;0,-$AG173,$AG173))),"")</f>
        <v/>
      </c>
      <c r="AK173" s="31">
        <f>IFERROR(IF($A173="","",IF($AG173=0,"No Budget",IF($AJ173&gt;=0,"Favorable",IF(-$AJ173&lt;='Assumptions'!$B$9,"Review","Action Needed")))),"")</f>
        <v/>
      </c>
      <c r="AL173" s="26" t="n"/>
    </row>
    <row r="174">
      <c r="A174" s="25" t="n"/>
      <c r="B174" s="26" t="n"/>
      <c r="C174" s="26" t="n"/>
      <c r="D174" s="26" t="n"/>
      <c r="E174" s="26" t="n"/>
      <c r="F174" s="44" t="n"/>
      <c r="G174" s="26" t="n"/>
      <c r="H174" s="26" t="n"/>
      <c r="I174" s="28" t="n"/>
      <c r="J174" s="28" t="n"/>
      <c r="K174" s="28" t="n"/>
      <c r="L174" s="28" t="n"/>
      <c r="M174" s="28" t="n"/>
      <c r="N174" s="28" t="n"/>
      <c r="O174" s="28" t="n"/>
      <c r="P174" s="28" t="n"/>
      <c r="Q174" s="28" t="n"/>
      <c r="R174" s="28" t="n"/>
      <c r="S174" s="28" t="n"/>
      <c r="T174" s="28" t="n"/>
      <c r="U174" s="28" t="n"/>
      <c r="V174" s="28" t="n"/>
      <c r="W174" s="28" t="n"/>
      <c r="X174" s="28" t="n"/>
      <c r="Y174" s="28" t="n"/>
      <c r="Z174" s="28" t="n"/>
      <c r="AA174" s="28" t="n"/>
      <c r="AB174" s="28" t="n"/>
      <c r="AC174" s="28" t="n"/>
      <c r="AD174" s="28" t="n"/>
      <c r="AE174" s="28" t="n"/>
      <c r="AF174" s="28" t="n"/>
      <c r="AG174" s="29">
        <f>IFERROR(IF($A174="","",SUM(I174,K174,M174,O174,Q174,S174,U174,W174,Y174,AA174,AC174,AE174)),"")</f>
        <v/>
      </c>
      <c r="AH174" s="29">
        <f>IFERROR(IF($A174="","",SUM(J174,L174,N174,P174,R174,T174,V174,X174,Z174,AB174,AD174,AF174)),"")</f>
        <v/>
      </c>
      <c r="AI174" s="29">
        <f>IFERROR(IF($A174="","",IF($D174="Revenue",$AH174-$AG174,$AG174-$AH174)),"")</f>
        <v/>
      </c>
      <c r="AJ174" s="45">
        <f>IFERROR(IF($A174="","",IF($AG174=0,0,$AI174/IF($AG174&lt;0,-$AG174,$AG174))),"")</f>
        <v/>
      </c>
      <c r="AK174" s="31">
        <f>IFERROR(IF($A174="","",IF($AG174=0,"No Budget",IF($AJ174&gt;=0,"Favorable",IF(-$AJ174&lt;='Assumptions'!$B$9,"Review","Action Needed")))),"")</f>
        <v/>
      </c>
      <c r="AL174" s="26" t="n"/>
    </row>
    <row r="175">
      <c r="A175" s="25" t="n"/>
      <c r="B175" s="26" t="n"/>
      <c r="C175" s="26" t="n"/>
      <c r="D175" s="26" t="n"/>
      <c r="E175" s="26" t="n"/>
      <c r="F175" s="44" t="n"/>
      <c r="G175" s="26" t="n"/>
      <c r="H175" s="26" t="n"/>
      <c r="I175" s="28" t="n"/>
      <c r="J175" s="28" t="n"/>
      <c r="K175" s="28" t="n"/>
      <c r="L175" s="28" t="n"/>
      <c r="M175" s="28" t="n"/>
      <c r="N175" s="28" t="n"/>
      <c r="O175" s="28" t="n"/>
      <c r="P175" s="28" t="n"/>
      <c r="Q175" s="28" t="n"/>
      <c r="R175" s="28" t="n"/>
      <c r="S175" s="28" t="n"/>
      <c r="T175" s="28" t="n"/>
      <c r="U175" s="28" t="n"/>
      <c r="V175" s="28" t="n"/>
      <c r="W175" s="28" t="n"/>
      <c r="X175" s="28" t="n"/>
      <c r="Y175" s="28" t="n"/>
      <c r="Z175" s="28" t="n"/>
      <c r="AA175" s="28" t="n"/>
      <c r="AB175" s="28" t="n"/>
      <c r="AC175" s="28" t="n"/>
      <c r="AD175" s="28" t="n"/>
      <c r="AE175" s="28" t="n"/>
      <c r="AF175" s="28" t="n"/>
      <c r="AG175" s="29">
        <f>IFERROR(IF($A175="","",SUM(I175,K175,M175,O175,Q175,S175,U175,W175,Y175,AA175,AC175,AE175)),"")</f>
        <v/>
      </c>
      <c r="AH175" s="29">
        <f>IFERROR(IF($A175="","",SUM(J175,L175,N175,P175,R175,T175,V175,X175,Z175,AB175,AD175,AF175)),"")</f>
        <v/>
      </c>
      <c r="AI175" s="29">
        <f>IFERROR(IF($A175="","",IF($D175="Revenue",$AH175-$AG175,$AG175-$AH175)),"")</f>
        <v/>
      </c>
      <c r="AJ175" s="45">
        <f>IFERROR(IF($A175="","",IF($AG175=0,0,$AI175/IF($AG175&lt;0,-$AG175,$AG175))),"")</f>
        <v/>
      </c>
      <c r="AK175" s="31">
        <f>IFERROR(IF($A175="","",IF($AG175=0,"No Budget",IF($AJ175&gt;=0,"Favorable",IF(-$AJ175&lt;='Assumptions'!$B$9,"Review","Action Needed")))),"")</f>
        <v/>
      </c>
      <c r="AL175" s="26" t="n"/>
    </row>
    <row r="176">
      <c r="A176" s="25" t="n"/>
      <c r="B176" s="26" t="n"/>
      <c r="C176" s="26" t="n"/>
      <c r="D176" s="26" t="n"/>
      <c r="E176" s="26" t="n"/>
      <c r="F176" s="44" t="n"/>
      <c r="G176" s="26" t="n"/>
      <c r="H176" s="26" t="n"/>
      <c r="I176" s="28" t="n"/>
      <c r="J176" s="28" t="n"/>
      <c r="K176" s="28" t="n"/>
      <c r="L176" s="28" t="n"/>
      <c r="M176" s="28" t="n"/>
      <c r="N176" s="28" t="n"/>
      <c r="O176" s="28" t="n"/>
      <c r="P176" s="28" t="n"/>
      <c r="Q176" s="28" t="n"/>
      <c r="R176" s="28" t="n"/>
      <c r="S176" s="28" t="n"/>
      <c r="T176" s="28" t="n"/>
      <c r="U176" s="28" t="n"/>
      <c r="V176" s="28" t="n"/>
      <c r="W176" s="28" t="n"/>
      <c r="X176" s="28" t="n"/>
      <c r="Y176" s="28" t="n"/>
      <c r="Z176" s="28" t="n"/>
      <c r="AA176" s="28" t="n"/>
      <c r="AB176" s="28" t="n"/>
      <c r="AC176" s="28" t="n"/>
      <c r="AD176" s="28" t="n"/>
      <c r="AE176" s="28" t="n"/>
      <c r="AF176" s="28" t="n"/>
      <c r="AG176" s="29">
        <f>IFERROR(IF($A176="","",SUM(I176,K176,M176,O176,Q176,S176,U176,W176,Y176,AA176,AC176,AE176)),"")</f>
        <v/>
      </c>
      <c r="AH176" s="29">
        <f>IFERROR(IF($A176="","",SUM(J176,L176,N176,P176,R176,T176,V176,X176,Z176,AB176,AD176,AF176)),"")</f>
        <v/>
      </c>
      <c r="AI176" s="29">
        <f>IFERROR(IF($A176="","",IF($D176="Revenue",$AH176-$AG176,$AG176-$AH176)),"")</f>
        <v/>
      </c>
      <c r="AJ176" s="45">
        <f>IFERROR(IF($A176="","",IF($AG176=0,0,$AI176/IF($AG176&lt;0,-$AG176,$AG176))),"")</f>
        <v/>
      </c>
      <c r="AK176" s="31">
        <f>IFERROR(IF($A176="","",IF($AG176=0,"No Budget",IF($AJ176&gt;=0,"Favorable",IF(-$AJ176&lt;='Assumptions'!$B$9,"Review","Action Needed")))),"")</f>
        <v/>
      </c>
      <c r="AL176" s="26" t="n"/>
    </row>
    <row r="177">
      <c r="A177" s="25" t="n"/>
      <c r="B177" s="26" t="n"/>
      <c r="C177" s="26" t="n"/>
      <c r="D177" s="26" t="n"/>
      <c r="E177" s="26" t="n"/>
      <c r="F177" s="44" t="n"/>
      <c r="G177" s="26" t="n"/>
      <c r="H177" s="26" t="n"/>
      <c r="I177" s="28" t="n"/>
      <c r="J177" s="28" t="n"/>
      <c r="K177" s="28" t="n"/>
      <c r="L177" s="28" t="n"/>
      <c r="M177" s="28" t="n"/>
      <c r="N177" s="28" t="n"/>
      <c r="O177" s="28" t="n"/>
      <c r="P177" s="28" t="n"/>
      <c r="Q177" s="28" t="n"/>
      <c r="R177" s="28" t="n"/>
      <c r="S177" s="28" t="n"/>
      <c r="T177" s="28" t="n"/>
      <c r="U177" s="28" t="n"/>
      <c r="V177" s="28" t="n"/>
      <c r="W177" s="28" t="n"/>
      <c r="X177" s="28" t="n"/>
      <c r="Y177" s="28" t="n"/>
      <c r="Z177" s="28" t="n"/>
      <c r="AA177" s="28" t="n"/>
      <c r="AB177" s="28" t="n"/>
      <c r="AC177" s="28" t="n"/>
      <c r="AD177" s="28" t="n"/>
      <c r="AE177" s="28" t="n"/>
      <c r="AF177" s="28" t="n"/>
      <c r="AG177" s="29">
        <f>IFERROR(IF($A177="","",SUM(I177,K177,M177,O177,Q177,S177,U177,W177,Y177,AA177,AC177,AE177)),"")</f>
        <v/>
      </c>
      <c r="AH177" s="29">
        <f>IFERROR(IF($A177="","",SUM(J177,L177,N177,P177,R177,T177,V177,X177,Z177,AB177,AD177,AF177)),"")</f>
        <v/>
      </c>
      <c r="AI177" s="29">
        <f>IFERROR(IF($A177="","",IF($D177="Revenue",$AH177-$AG177,$AG177-$AH177)),"")</f>
        <v/>
      </c>
      <c r="AJ177" s="45">
        <f>IFERROR(IF($A177="","",IF($AG177=0,0,$AI177/IF($AG177&lt;0,-$AG177,$AG177))),"")</f>
        <v/>
      </c>
      <c r="AK177" s="31">
        <f>IFERROR(IF($A177="","",IF($AG177=0,"No Budget",IF($AJ177&gt;=0,"Favorable",IF(-$AJ177&lt;='Assumptions'!$B$9,"Review","Action Needed")))),"")</f>
        <v/>
      </c>
      <c r="AL177" s="26" t="n"/>
    </row>
    <row r="178">
      <c r="A178" s="25" t="n"/>
      <c r="B178" s="26" t="n"/>
      <c r="C178" s="26" t="n"/>
      <c r="D178" s="26" t="n"/>
      <c r="E178" s="26" t="n"/>
      <c r="F178" s="44" t="n"/>
      <c r="G178" s="26" t="n"/>
      <c r="H178" s="26" t="n"/>
      <c r="I178" s="28" t="n"/>
      <c r="J178" s="28" t="n"/>
      <c r="K178" s="28" t="n"/>
      <c r="L178" s="28" t="n"/>
      <c r="M178" s="28" t="n"/>
      <c r="N178" s="28" t="n"/>
      <c r="O178" s="28" t="n"/>
      <c r="P178" s="28" t="n"/>
      <c r="Q178" s="28" t="n"/>
      <c r="R178" s="28" t="n"/>
      <c r="S178" s="28" t="n"/>
      <c r="T178" s="28" t="n"/>
      <c r="U178" s="28" t="n"/>
      <c r="V178" s="28" t="n"/>
      <c r="W178" s="28" t="n"/>
      <c r="X178" s="28" t="n"/>
      <c r="Y178" s="28" t="n"/>
      <c r="Z178" s="28" t="n"/>
      <c r="AA178" s="28" t="n"/>
      <c r="AB178" s="28" t="n"/>
      <c r="AC178" s="28" t="n"/>
      <c r="AD178" s="28" t="n"/>
      <c r="AE178" s="28" t="n"/>
      <c r="AF178" s="28" t="n"/>
      <c r="AG178" s="29">
        <f>IFERROR(IF($A178="","",SUM(I178,K178,M178,O178,Q178,S178,U178,W178,Y178,AA178,AC178,AE178)),"")</f>
        <v/>
      </c>
      <c r="AH178" s="29">
        <f>IFERROR(IF($A178="","",SUM(J178,L178,N178,P178,R178,T178,V178,X178,Z178,AB178,AD178,AF178)),"")</f>
        <v/>
      </c>
      <c r="AI178" s="29">
        <f>IFERROR(IF($A178="","",IF($D178="Revenue",$AH178-$AG178,$AG178-$AH178)),"")</f>
        <v/>
      </c>
      <c r="AJ178" s="45">
        <f>IFERROR(IF($A178="","",IF($AG178=0,0,$AI178/IF($AG178&lt;0,-$AG178,$AG178))),"")</f>
        <v/>
      </c>
      <c r="AK178" s="31">
        <f>IFERROR(IF($A178="","",IF($AG178=0,"No Budget",IF($AJ178&gt;=0,"Favorable",IF(-$AJ178&lt;='Assumptions'!$B$9,"Review","Action Needed")))),"")</f>
        <v/>
      </c>
      <c r="AL178" s="26" t="n"/>
    </row>
    <row r="179">
      <c r="A179" s="25" t="n"/>
      <c r="B179" s="26" t="n"/>
      <c r="C179" s="26" t="n"/>
      <c r="D179" s="26" t="n"/>
      <c r="E179" s="26" t="n"/>
      <c r="F179" s="44" t="n"/>
      <c r="G179" s="26" t="n"/>
      <c r="H179" s="26" t="n"/>
      <c r="I179" s="28" t="n"/>
      <c r="J179" s="28" t="n"/>
      <c r="K179" s="28" t="n"/>
      <c r="L179" s="28" t="n"/>
      <c r="M179" s="28" t="n"/>
      <c r="N179" s="28" t="n"/>
      <c r="O179" s="28" t="n"/>
      <c r="P179" s="28" t="n"/>
      <c r="Q179" s="28" t="n"/>
      <c r="R179" s="28" t="n"/>
      <c r="S179" s="28" t="n"/>
      <c r="T179" s="28" t="n"/>
      <c r="U179" s="28" t="n"/>
      <c r="V179" s="28" t="n"/>
      <c r="W179" s="28" t="n"/>
      <c r="X179" s="28" t="n"/>
      <c r="Y179" s="28" t="n"/>
      <c r="Z179" s="28" t="n"/>
      <c r="AA179" s="28" t="n"/>
      <c r="AB179" s="28" t="n"/>
      <c r="AC179" s="28" t="n"/>
      <c r="AD179" s="28" t="n"/>
      <c r="AE179" s="28" t="n"/>
      <c r="AF179" s="28" t="n"/>
      <c r="AG179" s="29">
        <f>IFERROR(IF($A179="","",SUM(I179,K179,M179,O179,Q179,S179,U179,W179,Y179,AA179,AC179,AE179)),"")</f>
        <v/>
      </c>
      <c r="AH179" s="29">
        <f>IFERROR(IF($A179="","",SUM(J179,L179,N179,P179,R179,T179,V179,X179,Z179,AB179,AD179,AF179)),"")</f>
        <v/>
      </c>
      <c r="AI179" s="29">
        <f>IFERROR(IF($A179="","",IF($D179="Revenue",$AH179-$AG179,$AG179-$AH179)),"")</f>
        <v/>
      </c>
      <c r="AJ179" s="45">
        <f>IFERROR(IF($A179="","",IF($AG179=0,0,$AI179/IF($AG179&lt;0,-$AG179,$AG179))),"")</f>
        <v/>
      </c>
      <c r="AK179" s="31">
        <f>IFERROR(IF($A179="","",IF($AG179=0,"No Budget",IF($AJ179&gt;=0,"Favorable",IF(-$AJ179&lt;='Assumptions'!$B$9,"Review","Action Needed")))),"")</f>
        <v/>
      </c>
      <c r="AL179" s="26" t="n"/>
    </row>
    <row r="180">
      <c r="A180" s="25" t="n"/>
      <c r="B180" s="26" t="n"/>
      <c r="C180" s="26" t="n"/>
      <c r="D180" s="26" t="n"/>
      <c r="E180" s="26" t="n"/>
      <c r="F180" s="44" t="n"/>
      <c r="G180" s="26" t="n"/>
      <c r="H180" s="26" t="n"/>
      <c r="I180" s="28" t="n"/>
      <c r="J180" s="28" t="n"/>
      <c r="K180" s="28" t="n"/>
      <c r="L180" s="28" t="n"/>
      <c r="M180" s="28" t="n"/>
      <c r="N180" s="28" t="n"/>
      <c r="O180" s="28" t="n"/>
      <c r="P180" s="28" t="n"/>
      <c r="Q180" s="28" t="n"/>
      <c r="R180" s="28" t="n"/>
      <c r="S180" s="28" t="n"/>
      <c r="T180" s="28" t="n"/>
      <c r="U180" s="28" t="n"/>
      <c r="V180" s="28" t="n"/>
      <c r="W180" s="28" t="n"/>
      <c r="X180" s="28" t="n"/>
      <c r="Y180" s="28" t="n"/>
      <c r="Z180" s="28" t="n"/>
      <c r="AA180" s="28" t="n"/>
      <c r="AB180" s="28" t="n"/>
      <c r="AC180" s="28" t="n"/>
      <c r="AD180" s="28" t="n"/>
      <c r="AE180" s="28" t="n"/>
      <c r="AF180" s="28" t="n"/>
      <c r="AG180" s="29">
        <f>IFERROR(IF($A180="","",SUM(I180,K180,M180,O180,Q180,S180,U180,W180,Y180,AA180,AC180,AE180)),"")</f>
        <v/>
      </c>
      <c r="AH180" s="29">
        <f>IFERROR(IF($A180="","",SUM(J180,L180,N180,P180,R180,T180,V180,X180,Z180,AB180,AD180,AF180)),"")</f>
        <v/>
      </c>
      <c r="AI180" s="29">
        <f>IFERROR(IF($A180="","",IF($D180="Revenue",$AH180-$AG180,$AG180-$AH180)),"")</f>
        <v/>
      </c>
      <c r="AJ180" s="45">
        <f>IFERROR(IF($A180="","",IF($AG180=0,0,$AI180/IF($AG180&lt;0,-$AG180,$AG180))),"")</f>
        <v/>
      </c>
      <c r="AK180" s="31">
        <f>IFERROR(IF($A180="","",IF($AG180=0,"No Budget",IF($AJ180&gt;=0,"Favorable",IF(-$AJ180&lt;='Assumptions'!$B$9,"Review","Action Needed")))),"")</f>
        <v/>
      </c>
      <c r="AL180" s="26" t="n"/>
    </row>
    <row r="181">
      <c r="A181" s="25" t="n"/>
      <c r="B181" s="26" t="n"/>
      <c r="C181" s="26" t="n"/>
      <c r="D181" s="26" t="n"/>
      <c r="E181" s="26" t="n"/>
      <c r="F181" s="44" t="n"/>
      <c r="G181" s="26" t="n"/>
      <c r="H181" s="26" t="n"/>
      <c r="I181" s="28" t="n"/>
      <c r="J181" s="28" t="n"/>
      <c r="K181" s="28" t="n"/>
      <c r="L181" s="28" t="n"/>
      <c r="M181" s="28" t="n"/>
      <c r="N181" s="28" t="n"/>
      <c r="O181" s="28" t="n"/>
      <c r="P181" s="28" t="n"/>
      <c r="Q181" s="28" t="n"/>
      <c r="R181" s="28" t="n"/>
      <c r="S181" s="28" t="n"/>
      <c r="T181" s="28" t="n"/>
      <c r="U181" s="28" t="n"/>
      <c r="V181" s="28" t="n"/>
      <c r="W181" s="28" t="n"/>
      <c r="X181" s="28" t="n"/>
      <c r="Y181" s="28" t="n"/>
      <c r="Z181" s="28" t="n"/>
      <c r="AA181" s="28" t="n"/>
      <c r="AB181" s="28" t="n"/>
      <c r="AC181" s="28" t="n"/>
      <c r="AD181" s="28" t="n"/>
      <c r="AE181" s="28" t="n"/>
      <c r="AF181" s="28" t="n"/>
      <c r="AG181" s="29">
        <f>IFERROR(IF($A181="","",SUM(I181,K181,M181,O181,Q181,S181,U181,W181,Y181,AA181,AC181,AE181)),"")</f>
        <v/>
      </c>
      <c r="AH181" s="29">
        <f>IFERROR(IF($A181="","",SUM(J181,L181,N181,P181,R181,T181,V181,X181,Z181,AB181,AD181,AF181)),"")</f>
        <v/>
      </c>
      <c r="AI181" s="29">
        <f>IFERROR(IF($A181="","",IF($D181="Revenue",$AH181-$AG181,$AG181-$AH181)),"")</f>
        <v/>
      </c>
      <c r="AJ181" s="45">
        <f>IFERROR(IF($A181="","",IF($AG181=0,0,$AI181/IF($AG181&lt;0,-$AG181,$AG181))),"")</f>
        <v/>
      </c>
      <c r="AK181" s="31">
        <f>IFERROR(IF($A181="","",IF($AG181=0,"No Budget",IF($AJ181&gt;=0,"Favorable",IF(-$AJ181&lt;='Assumptions'!$B$9,"Review","Action Needed")))),"")</f>
        <v/>
      </c>
      <c r="AL181" s="26" t="n"/>
    </row>
    <row r="182">
      <c r="A182" s="25" t="n"/>
      <c r="B182" s="26" t="n"/>
      <c r="C182" s="26" t="n"/>
      <c r="D182" s="26" t="n"/>
      <c r="E182" s="26" t="n"/>
      <c r="F182" s="44" t="n"/>
      <c r="G182" s="26" t="n"/>
      <c r="H182" s="26" t="n"/>
      <c r="I182" s="28" t="n"/>
      <c r="J182" s="28" t="n"/>
      <c r="K182" s="28" t="n"/>
      <c r="L182" s="28" t="n"/>
      <c r="M182" s="28" t="n"/>
      <c r="N182" s="28" t="n"/>
      <c r="O182" s="28" t="n"/>
      <c r="P182" s="28" t="n"/>
      <c r="Q182" s="28" t="n"/>
      <c r="R182" s="28" t="n"/>
      <c r="S182" s="28" t="n"/>
      <c r="T182" s="28" t="n"/>
      <c r="U182" s="28" t="n"/>
      <c r="V182" s="28" t="n"/>
      <c r="W182" s="28" t="n"/>
      <c r="X182" s="28" t="n"/>
      <c r="Y182" s="28" t="n"/>
      <c r="Z182" s="28" t="n"/>
      <c r="AA182" s="28" t="n"/>
      <c r="AB182" s="28" t="n"/>
      <c r="AC182" s="28" t="n"/>
      <c r="AD182" s="28" t="n"/>
      <c r="AE182" s="28" t="n"/>
      <c r="AF182" s="28" t="n"/>
      <c r="AG182" s="29">
        <f>IFERROR(IF($A182="","",SUM(I182,K182,M182,O182,Q182,S182,U182,W182,Y182,AA182,AC182,AE182)),"")</f>
        <v/>
      </c>
      <c r="AH182" s="29">
        <f>IFERROR(IF($A182="","",SUM(J182,L182,N182,P182,R182,T182,V182,X182,Z182,AB182,AD182,AF182)),"")</f>
        <v/>
      </c>
      <c r="AI182" s="29">
        <f>IFERROR(IF($A182="","",IF($D182="Revenue",$AH182-$AG182,$AG182-$AH182)),"")</f>
        <v/>
      </c>
      <c r="AJ182" s="45">
        <f>IFERROR(IF($A182="","",IF($AG182=0,0,$AI182/IF($AG182&lt;0,-$AG182,$AG182))),"")</f>
        <v/>
      </c>
      <c r="AK182" s="31">
        <f>IFERROR(IF($A182="","",IF($AG182=0,"No Budget",IF($AJ182&gt;=0,"Favorable",IF(-$AJ182&lt;='Assumptions'!$B$9,"Review","Action Needed")))),"")</f>
        <v/>
      </c>
      <c r="AL182" s="26" t="n"/>
    </row>
    <row r="183">
      <c r="A183" s="25" t="n"/>
      <c r="B183" s="26" t="n"/>
      <c r="C183" s="26" t="n"/>
      <c r="D183" s="26" t="n"/>
      <c r="E183" s="26" t="n"/>
      <c r="F183" s="44" t="n"/>
      <c r="G183" s="26" t="n"/>
      <c r="H183" s="26" t="n"/>
      <c r="I183" s="28" t="n"/>
      <c r="J183" s="28" t="n"/>
      <c r="K183" s="28" t="n"/>
      <c r="L183" s="28" t="n"/>
      <c r="M183" s="28" t="n"/>
      <c r="N183" s="28" t="n"/>
      <c r="O183" s="28" t="n"/>
      <c r="P183" s="28" t="n"/>
      <c r="Q183" s="28" t="n"/>
      <c r="R183" s="28" t="n"/>
      <c r="S183" s="28" t="n"/>
      <c r="T183" s="28" t="n"/>
      <c r="U183" s="28" t="n"/>
      <c r="V183" s="28" t="n"/>
      <c r="W183" s="28" t="n"/>
      <c r="X183" s="28" t="n"/>
      <c r="Y183" s="28" t="n"/>
      <c r="Z183" s="28" t="n"/>
      <c r="AA183" s="28" t="n"/>
      <c r="AB183" s="28" t="n"/>
      <c r="AC183" s="28" t="n"/>
      <c r="AD183" s="28" t="n"/>
      <c r="AE183" s="28" t="n"/>
      <c r="AF183" s="28" t="n"/>
      <c r="AG183" s="29">
        <f>IFERROR(IF($A183="","",SUM(I183,K183,M183,O183,Q183,S183,U183,W183,Y183,AA183,AC183,AE183)),"")</f>
        <v/>
      </c>
      <c r="AH183" s="29">
        <f>IFERROR(IF($A183="","",SUM(J183,L183,N183,P183,R183,T183,V183,X183,Z183,AB183,AD183,AF183)),"")</f>
        <v/>
      </c>
      <c r="AI183" s="29">
        <f>IFERROR(IF($A183="","",IF($D183="Revenue",$AH183-$AG183,$AG183-$AH183)),"")</f>
        <v/>
      </c>
      <c r="AJ183" s="45">
        <f>IFERROR(IF($A183="","",IF($AG183=0,0,$AI183/IF($AG183&lt;0,-$AG183,$AG183))),"")</f>
        <v/>
      </c>
      <c r="AK183" s="31">
        <f>IFERROR(IF($A183="","",IF($AG183=0,"No Budget",IF($AJ183&gt;=0,"Favorable",IF(-$AJ183&lt;='Assumptions'!$B$9,"Review","Action Needed")))),"")</f>
        <v/>
      </c>
      <c r="AL183" s="26" t="n"/>
    </row>
    <row r="184">
      <c r="A184" s="25" t="n"/>
      <c r="B184" s="26" t="n"/>
      <c r="C184" s="26" t="n"/>
      <c r="D184" s="26" t="n"/>
      <c r="E184" s="26" t="n"/>
      <c r="F184" s="44" t="n"/>
      <c r="G184" s="26" t="n"/>
      <c r="H184" s="26" t="n"/>
      <c r="I184" s="28" t="n"/>
      <c r="J184" s="28" t="n"/>
      <c r="K184" s="28" t="n"/>
      <c r="L184" s="28" t="n"/>
      <c r="M184" s="28" t="n"/>
      <c r="N184" s="28" t="n"/>
      <c r="O184" s="28" t="n"/>
      <c r="P184" s="28" t="n"/>
      <c r="Q184" s="28" t="n"/>
      <c r="R184" s="28" t="n"/>
      <c r="S184" s="28" t="n"/>
      <c r="T184" s="28" t="n"/>
      <c r="U184" s="28" t="n"/>
      <c r="V184" s="28" t="n"/>
      <c r="W184" s="28" t="n"/>
      <c r="X184" s="28" t="n"/>
      <c r="Y184" s="28" t="n"/>
      <c r="Z184" s="28" t="n"/>
      <c r="AA184" s="28" t="n"/>
      <c r="AB184" s="28" t="n"/>
      <c r="AC184" s="28" t="n"/>
      <c r="AD184" s="28" t="n"/>
      <c r="AE184" s="28" t="n"/>
      <c r="AF184" s="28" t="n"/>
      <c r="AG184" s="29">
        <f>IFERROR(IF($A184="","",SUM(I184,K184,M184,O184,Q184,S184,U184,W184,Y184,AA184,AC184,AE184)),"")</f>
        <v/>
      </c>
      <c r="AH184" s="29">
        <f>IFERROR(IF($A184="","",SUM(J184,L184,N184,P184,R184,T184,V184,X184,Z184,AB184,AD184,AF184)),"")</f>
        <v/>
      </c>
      <c r="AI184" s="29">
        <f>IFERROR(IF($A184="","",IF($D184="Revenue",$AH184-$AG184,$AG184-$AH184)),"")</f>
        <v/>
      </c>
      <c r="AJ184" s="45">
        <f>IFERROR(IF($A184="","",IF($AG184=0,0,$AI184/IF($AG184&lt;0,-$AG184,$AG184))),"")</f>
        <v/>
      </c>
      <c r="AK184" s="31">
        <f>IFERROR(IF($A184="","",IF($AG184=0,"No Budget",IF($AJ184&gt;=0,"Favorable",IF(-$AJ184&lt;='Assumptions'!$B$9,"Review","Action Needed")))),"")</f>
        <v/>
      </c>
      <c r="AL184" s="26" t="n"/>
    </row>
    <row r="185">
      <c r="A185" s="25" t="n"/>
      <c r="B185" s="26" t="n"/>
      <c r="C185" s="26" t="n"/>
      <c r="D185" s="26" t="n"/>
      <c r="E185" s="26" t="n"/>
      <c r="F185" s="44" t="n"/>
      <c r="G185" s="26" t="n"/>
      <c r="H185" s="26" t="n"/>
      <c r="I185" s="28" t="n"/>
      <c r="J185" s="28" t="n"/>
      <c r="K185" s="28" t="n"/>
      <c r="L185" s="28" t="n"/>
      <c r="M185" s="28" t="n"/>
      <c r="N185" s="28" t="n"/>
      <c r="O185" s="28" t="n"/>
      <c r="P185" s="28" t="n"/>
      <c r="Q185" s="28" t="n"/>
      <c r="R185" s="28" t="n"/>
      <c r="S185" s="28" t="n"/>
      <c r="T185" s="28" t="n"/>
      <c r="U185" s="28" t="n"/>
      <c r="V185" s="28" t="n"/>
      <c r="W185" s="28" t="n"/>
      <c r="X185" s="28" t="n"/>
      <c r="Y185" s="28" t="n"/>
      <c r="Z185" s="28" t="n"/>
      <c r="AA185" s="28" t="n"/>
      <c r="AB185" s="28" t="n"/>
      <c r="AC185" s="28" t="n"/>
      <c r="AD185" s="28" t="n"/>
      <c r="AE185" s="28" t="n"/>
      <c r="AF185" s="28" t="n"/>
      <c r="AG185" s="29">
        <f>IFERROR(IF($A185="","",SUM(I185,K185,M185,O185,Q185,S185,U185,W185,Y185,AA185,AC185,AE185)),"")</f>
        <v/>
      </c>
      <c r="AH185" s="29">
        <f>IFERROR(IF($A185="","",SUM(J185,L185,N185,P185,R185,T185,V185,X185,Z185,AB185,AD185,AF185)),"")</f>
        <v/>
      </c>
      <c r="AI185" s="29">
        <f>IFERROR(IF($A185="","",IF($D185="Revenue",$AH185-$AG185,$AG185-$AH185)),"")</f>
        <v/>
      </c>
      <c r="AJ185" s="45">
        <f>IFERROR(IF($A185="","",IF($AG185=0,0,$AI185/IF($AG185&lt;0,-$AG185,$AG185))),"")</f>
        <v/>
      </c>
      <c r="AK185" s="31">
        <f>IFERROR(IF($A185="","",IF($AG185=0,"No Budget",IF($AJ185&gt;=0,"Favorable",IF(-$AJ185&lt;='Assumptions'!$B$9,"Review","Action Needed")))),"")</f>
        <v/>
      </c>
      <c r="AL185" s="26" t="n"/>
    </row>
    <row r="186">
      <c r="A186" s="25" t="n"/>
      <c r="B186" s="26" t="n"/>
      <c r="C186" s="26" t="n"/>
      <c r="D186" s="26" t="n"/>
      <c r="E186" s="26" t="n"/>
      <c r="F186" s="44" t="n"/>
      <c r="G186" s="26" t="n"/>
      <c r="H186" s="26" t="n"/>
      <c r="I186" s="28" t="n"/>
      <c r="J186" s="28" t="n"/>
      <c r="K186" s="28" t="n"/>
      <c r="L186" s="28" t="n"/>
      <c r="M186" s="28" t="n"/>
      <c r="N186" s="28" t="n"/>
      <c r="O186" s="28" t="n"/>
      <c r="P186" s="28" t="n"/>
      <c r="Q186" s="28" t="n"/>
      <c r="R186" s="28" t="n"/>
      <c r="S186" s="28" t="n"/>
      <c r="T186" s="28" t="n"/>
      <c r="U186" s="28" t="n"/>
      <c r="V186" s="28" t="n"/>
      <c r="W186" s="28" t="n"/>
      <c r="X186" s="28" t="n"/>
      <c r="Y186" s="28" t="n"/>
      <c r="Z186" s="28" t="n"/>
      <c r="AA186" s="28" t="n"/>
      <c r="AB186" s="28" t="n"/>
      <c r="AC186" s="28" t="n"/>
      <c r="AD186" s="28" t="n"/>
      <c r="AE186" s="28" t="n"/>
      <c r="AF186" s="28" t="n"/>
      <c r="AG186" s="29">
        <f>IFERROR(IF($A186="","",SUM(I186,K186,M186,O186,Q186,S186,U186,W186,Y186,AA186,AC186,AE186)),"")</f>
        <v/>
      </c>
      <c r="AH186" s="29">
        <f>IFERROR(IF($A186="","",SUM(J186,L186,N186,P186,R186,T186,V186,X186,Z186,AB186,AD186,AF186)),"")</f>
        <v/>
      </c>
      <c r="AI186" s="29">
        <f>IFERROR(IF($A186="","",IF($D186="Revenue",$AH186-$AG186,$AG186-$AH186)),"")</f>
        <v/>
      </c>
      <c r="AJ186" s="45">
        <f>IFERROR(IF($A186="","",IF($AG186=0,0,$AI186/IF($AG186&lt;0,-$AG186,$AG186))),"")</f>
        <v/>
      </c>
      <c r="AK186" s="31">
        <f>IFERROR(IF($A186="","",IF($AG186=0,"No Budget",IF($AJ186&gt;=0,"Favorable",IF(-$AJ186&lt;='Assumptions'!$B$9,"Review","Action Needed")))),"")</f>
        <v/>
      </c>
      <c r="AL186" s="26" t="n"/>
    </row>
    <row r="187">
      <c r="A187" s="25" t="n"/>
      <c r="B187" s="26" t="n"/>
      <c r="C187" s="26" t="n"/>
      <c r="D187" s="26" t="n"/>
      <c r="E187" s="26" t="n"/>
      <c r="F187" s="44" t="n"/>
      <c r="G187" s="26" t="n"/>
      <c r="H187" s="26" t="n"/>
      <c r="I187" s="28" t="n"/>
      <c r="J187" s="28" t="n"/>
      <c r="K187" s="28" t="n"/>
      <c r="L187" s="28" t="n"/>
      <c r="M187" s="28" t="n"/>
      <c r="N187" s="28" t="n"/>
      <c r="O187" s="28" t="n"/>
      <c r="P187" s="28" t="n"/>
      <c r="Q187" s="28" t="n"/>
      <c r="R187" s="28" t="n"/>
      <c r="S187" s="28" t="n"/>
      <c r="T187" s="28" t="n"/>
      <c r="U187" s="28" t="n"/>
      <c r="V187" s="28" t="n"/>
      <c r="W187" s="28" t="n"/>
      <c r="X187" s="28" t="n"/>
      <c r="Y187" s="28" t="n"/>
      <c r="Z187" s="28" t="n"/>
      <c r="AA187" s="28" t="n"/>
      <c r="AB187" s="28" t="n"/>
      <c r="AC187" s="28" t="n"/>
      <c r="AD187" s="28" t="n"/>
      <c r="AE187" s="28" t="n"/>
      <c r="AF187" s="28" t="n"/>
      <c r="AG187" s="29">
        <f>IFERROR(IF($A187="","",SUM(I187,K187,M187,O187,Q187,S187,U187,W187,Y187,AA187,AC187,AE187)),"")</f>
        <v/>
      </c>
      <c r="AH187" s="29">
        <f>IFERROR(IF($A187="","",SUM(J187,L187,N187,P187,R187,T187,V187,X187,Z187,AB187,AD187,AF187)),"")</f>
        <v/>
      </c>
      <c r="AI187" s="29">
        <f>IFERROR(IF($A187="","",IF($D187="Revenue",$AH187-$AG187,$AG187-$AH187)),"")</f>
        <v/>
      </c>
      <c r="AJ187" s="45">
        <f>IFERROR(IF($A187="","",IF($AG187=0,0,$AI187/IF($AG187&lt;0,-$AG187,$AG187))),"")</f>
        <v/>
      </c>
      <c r="AK187" s="31">
        <f>IFERROR(IF($A187="","",IF($AG187=0,"No Budget",IF($AJ187&gt;=0,"Favorable",IF(-$AJ187&lt;='Assumptions'!$B$9,"Review","Action Needed")))),"")</f>
        <v/>
      </c>
      <c r="AL187" s="26" t="n"/>
    </row>
    <row r="188">
      <c r="A188" s="25" t="n"/>
      <c r="B188" s="26" t="n"/>
      <c r="C188" s="26" t="n"/>
      <c r="D188" s="26" t="n"/>
      <c r="E188" s="26" t="n"/>
      <c r="F188" s="44" t="n"/>
      <c r="G188" s="26" t="n"/>
      <c r="H188" s="26" t="n"/>
      <c r="I188" s="28" t="n"/>
      <c r="J188" s="28" t="n"/>
      <c r="K188" s="28" t="n"/>
      <c r="L188" s="28" t="n"/>
      <c r="M188" s="28" t="n"/>
      <c r="N188" s="28" t="n"/>
      <c r="O188" s="28" t="n"/>
      <c r="P188" s="28" t="n"/>
      <c r="Q188" s="28" t="n"/>
      <c r="R188" s="28" t="n"/>
      <c r="S188" s="28" t="n"/>
      <c r="T188" s="28" t="n"/>
      <c r="U188" s="28" t="n"/>
      <c r="V188" s="28" t="n"/>
      <c r="W188" s="28" t="n"/>
      <c r="X188" s="28" t="n"/>
      <c r="Y188" s="28" t="n"/>
      <c r="Z188" s="28" t="n"/>
      <c r="AA188" s="28" t="n"/>
      <c r="AB188" s="28" t="n"/>
      <c r="AC188" s="28" t="n"/>
      <c r="AD188" s="28" t="n"/>
      <c r="AE188" s="28" t="n"/>
      <c r="AF188" s="28" t="n"/>
      <c r="AG188" s="29">
        <f>IFERROR(IF($A188="","",SUM(I188,K188,M188,O188,Q188,S188,U188,W188,Y188,AA188,AC188,AE188)),"")</f>
        <v/>
      </c>
      <c r="AH188" s="29">
        <f>IFERROR(IF($A188="","",SUM(J188,L188,N188,P188,R188,T188,V188,X188,Z188,AB188,AD188,AF188)),"")</f>
        <v/>
      </c>
      <c r="AI188" s="29">
        <f>IFERROR(IF($A188="","",IF($D188="Revenue",$AH188-$AG188,$AG188-$AH188)),"")</f>
        <v/>
      </c>
      <c r="AJ188" s="45">
        <f>IFERROR(IF($A188="","",IF($AG188=0,0,$AI188/IF($AG188&lt;0,-$AG188,$AG188))),"")</f>
        <v/>
      </c>
      <c r="AK188" s="31">
        <f>IFERROR(IF($A188="","",IF($AG188=0,"No Budget",IF($AJ188&gt;=0,"Favorable",IF(-$AJ188&lt;='Assumptions'!$B$9,"Review","Action Needed")))),"")</f>
        <v/>
      </c>
      <c r="AL188" s="26" t="n"/>
    </row>
    <row r="189">
      <c r="A189" s="25" t="n"/>
      <c r="B189" s="26" t="n"/>
      <c r="C189" s="26" t="n"/>
      <c r="D189" s="26" t="n"/>
      <c r="E189" s="26" t="n"/>
      <c r="F189" s="44" t="n"/>
      <c r="G189" s="26" t="n"/>
      <c r="H189" s="26" t="n"/>
      <c r="I189" s="28" t="n"/>
      <c r="J189" s="28" t="n"/>
      <c r="K189" s="28" t="n"/>
      <c r="L189" s="28" t="n"/>
      <c r="M189" s="28" t="n"/>
      <c r="N189" s="28" t="n"/>
      <c r="O189" s="28" t="n"/>
      <c r="P189" s="28" t="n"/>
      <c r="Q189" s="28" t="n"/>
      <c r="R189" s="28" t="n"/>
      <c r="S189" s="28" t="n"/>
      <c r="T189" s="28" t="n"/>
      <c r="U189" s="28" t="n"/>
      <c r="V189" s="28" t="n"/>
      <c r="W189" s="28" t="n"/>
      <c r="X189" s="28" t="n"/>
      <c r="Y189" s="28" t="n"/>
      <c r="Z189" s="28" t="n"/>
      <c r="AA189" s="28" t="n"/>
      <c r="AB189" s="28" t="n"/>
      <c r="AC189" s="28" t="n"/>
      <c r="AD189" s="28" t="n"/>
      <c r="AE189" s="28" t="n"/>
      <c r="AF189" s="28" t="n"/>
      <c r="AG189" s="29">
        <f>IFERROR(IF($A189="","",SUM(I189,K189,M189,O189,Q189,S189,U189,W189,Y189,AA189,AC189,AE189)),"")</f>
        <v/>
      </c>
      <c r="AH189" s="29">
        <f>IFERROR(IF($A189="","",SUM(J189,L189,N189,P189,R189,T189,V189,X189,Z189,AB189,AD189,AF189)),"")</f>
        <v/>
      </c>
      <c r="AI189" s="29">
        <f>IFERROR(IF($A189="","",IF($D189="Revenue",$AH189-$AG189,$AG189-$AH189)),"")</f>
        <v/>
      </c>
      <c r="AJ189" s="45">
        <f>IFERROR(IF($A189="","",IF($AG189=0,0,$AI189/IF($AG189&lt;0,-$AG189,$AG189))),"")</f>
        <v/>
      </c>
      <c r="AK189" s="31">
        <f>IFERROR(IF($A189="","",IF($AG189=0,"No Budget",IF($AJ189&gt;=0,"Favorable",IF(-$AJ189&lt;='Assumptions'!$B$9,"Review","Action Needed")))),"")</f>
        <v/>
      </c>
      <c r="AL189" s="26" t="n"/>
    </row>
    <row r="190">
      <c r="A190" s="25" t="n"/>
      <c r="B190" s="26" t="n"/>
      <c r="C190" s="26" t="n"/>
      <c r="D190" s="26" t="n"/>
      <c r="E190" s="26" t="n"/>
      <c r="F190" s="44" t="n"/>
      <c r="G190" s="26" t="n"/>
      <c r="H190" s="26" t="n"/>
      <c r="I190" s="28" t="n"/>
      <c r="J190" s="28" t="n"/>
      <c r="K190" s="28" t="n"/>
      <c r="L190" s="28" t="n"/>
      <c r="M190" s="28" t="n"/>
      <c r="N190" s="28" t="n"/>
      <c r="O190" s="28" t="n"/>
      <c r="P190" s="28" t="n"/>
      <c r="Q190" s="28" t="n"/>
      <c r="R190" s="28" t="n"/>
      <c r="S190" s="28" t="n"/>
      <c r="T190" s="28" t="n"/>
      <c r="U190" s="28" t="n"/>
      <c r="V190" s="28" t="n"/>
      <c r="W190" s="28" t="n"/>
      <c r="X190" s="28" t="n"/>
      <c r="Y190" s="28" t="n"/>
      <c r="Z190" s="28" t="n"/>
      <c r="AA190" s="28" t="n"/>
      <c r="AB190" s="28" t="n"/>
      <c r="AC190" s="28" t="n"/>
      <c r="AD190" s="28" t="n"/>
      <c r="AE190" s="28" t="n"/>
      <c r="AF190" s="28" t="n"/>
      <c r="AG190" s="29">
        <f>IFERROR(IF($A190="","",SUM(I190,K190,M190,O190,Q190,S190,U190,W190,Y190,AA190,AC190,AE190)),"")</f>
        <v/>
      </c>
      <c r="AH190" s="29">
        <f>IFERROR(IF($A190="","",SUM(J190,L190,N190,P190,R190,T190,V190,X190,Z190,AB190,AD190,AF190)),"")</f>
        <v/>
      </c>
      <c r="AI190" s="29">
        <f>IFERROR(IF($A190="","",IF($D190="Revenue",$AH190-$AG190,$AG190-$AH190)),"")</f>
        <v/>
      </c>
      <c r="AJ190" s="45">
        <f>IFERROR(IF($A190="","",IF($AG190=0,0,$AI190/IF($AG190&lt;0,-$AG190,$AG190))),"")</f>
        <v/>
      </c>
      <c r="AK190" s="31">
        <f>IFERROR(IF($A190="","",IF($AG190=0,"No Budget",IF($AJ190&gt;=0,"Favorable",IF(-$AJ190&lt;='Assumptions'!$B$9,"Review","Action Needed")))),"")</f>
        <v/>
      </c>
      <c r="AL190" s="26" t="n"/>
    </row>
    <row r="191">
      <c r="A191" s="25" t="n"/>
      <c r="B191" s="26" t="n"/>
      <c r="C191" s="26" t="n"/>
      <c r="D191" s="26" t="n"/>
      <c r="E191" s="26" t="n"/>
      <c r="F191" s="44" t="n"/>
      <c r="G191" s="26" t="n"/>
      <c r="H191" s="26" t="n"/>
      <c r="I191" s="28" t="n"/>
      <c r="J191" s="28" t="n"/>
      <c r="K191" s="28" t="n"/>
      <c r="L191" s="28" t="n"/>
      <c r="M191" s="28" t="n"/>
      <c r="N191" s="28" t="n"/>
      <c r="O191" s="28" t="n"/>
      <c r="P191" s="28" t="n"/>
      <c r="Q191" s="28" t="n"/>
      <c r="R191" s="28" t="n"/>
      <c r="S191" s="28" t="n"/>
      <c r="T191" s="28" t="n"/>
      <c r="U191" s="28" t="n"/>
      <c r="V191" s="28" t="n"/>
      <c r="W191" s="28" t="n"/>
      <c r="X191" s="28" t="n"/>
      <c r="Y191" s="28" t="n"/>
      <c r="Z191" s="28" t="n"/>
      <c r="AA191" s="28" t="n"/>
      <c r="AB191" s="28" t="n"/>
      <c r="AC191" s="28" t="n"/>
      <c r="AD191" s="28" t="n"/>
      <c r="AE191" s="28" t="n"/>
      <c r="AF191" s="28" t="n"/>
      <c r="AG191" s="29">
        <f>IFERROR(IF($A191="","",SUM(I191,K191,M191,O191,Q191,S191,U191,W191,Y191,AA191,AC191,AE191)),"")</f>
        <v/>
      </c>
      <c r="AH191" s="29">
        <f>IFERROR(IF($A191="","",SUM(J191,L191,N191,P191,R191,T191,V191,X191,Z191,AB191,AD191,AF191)),"")</f>
        <v/>
      </c>
      <c r="AI191" s="29">
        <f>IFERROR(IF($A191="","",IF($D191="Revenue",$AH191-$AG191,$AG191-$AH191)),"")</f>
        <v/>
      </c>
      <c r="AJ191" s="45">
        <f>IFERROR(IF($A191="","",IF($AG191=0,0,$AI191/IF($AG191&lt;0,-$AG191,$AG191))),"")</f>
        <v/>
      </c>
      <c r="AK191" s="31">
        <f>IFERROR(IF($A191="","",IF($AG191=0,"No Budget",IF($AJ191&gt;=0,"Favorable",IF(-$AJ191&lt;='Assumptions'!$B$9,"Review","Action Needed")))),"")</f>
        <v/>
      </c>
      <c r="AL191" s="26" t="n"/>
    </row>
    <row r="192">
      <c r="A192" s="25" t="n"/>
      <c r="B192" s="26" t="n"/>
      <c r="C192" s="26" t="n"/>
      <c r="D192" s="26" t="n"/>
      <c r="E192" s="26" t="n"/>
      <c r="F192" s="44" t="n"/>
      <c r="G192" s="26" t="n"/>
      <c r="H192" s="26" t="n"/>
      <c r="I192" s="28" t="n"/>
      <c r="J192" s="28" t="n"/>
      <c r="K192" s="28" t="n"/>
      <c r="L192" s="28" t="n"/>
      <c r="M192" s="28" t="n"/>
      <c r="N192" s="28" t="n"/>
      <c r="O192" s="28" t="n"/>
      <c r="P192" s="28" t="n"/>
      <c r="Q192" s="28" t="n"/>
      <c r="R192" s="28" t="n"/>
      <c r="S192" s="28" t="n"/>
      <c r="T192" s="28" t="n"/>
      <c r="U192" s="28" t="n"/>
      <c r="V192" s="28" t="n"/>
      <c r="W192" s="28" t="n"/>
      <c r="X192" s="28" t="n"/>
      <c r="Y192" s="28" t="n"/>
      <c r="Z192" s="28" t="n"/>
      <c r="AA192" s="28" t="n"/>
      <c r="AB192" s="28" t="n"/>
      <c r="AC192" s="28" t="n"/>
      <c r="AD192" s="28" t="n"/>
      <c r="AE192" s="28" t="n"/>
      <c r="AF192" s="28" t="n"/>
      <c r="AG192" s="29">
        <f>IFERROR(IF($A192="","",SUM(I192,K192,M192,O192,Q192,S192,U192,W192,Y192,AA192,AC192,AE192)),"")</f>
        <v/>
      </c>
      <c r="AH192" s="29">
        <f>IFERROR(IF($A192="","",SUM(J192,L192,N192,P192,R192,T192,V192,X192,Z192,AB192,AD192,AF192)),"")</f>
        <v/>
      </c>
      <c r="AI192" s="29">
        <f>IFERROR(IF($A192="","",IF($D192="Revenue",$AH192-$AG192,$AG192-$AH192)),"")</f>
        <v/>
      </c>
      <c r="AJ192" s="45">
        <f>IFERROR(IF($A192="","",IF($AG192=0,0,$AI192/IF($AG192&lt;0,-$AG192,$AG192))),"")</f>
        <v/>
      </c>
      <c r="AK192" s="31">
        <f>IFERROR(IF($A192="","",IF($AG192=0,"No Budget",IF($AJ192&gt;=0,"Favorable",IF(-$AJ192&lt;='Assumptions'!$B$9,"Review","Action Needed")))),"")</f>
        <v/>
      </c>
      <c r="AL192" s="26" t="n"/>
    </row>
    <row r="193">
      <c r="A193" s="25" t="n"/>
      <c r="B193" s="26" t="n"/>
      <c r="C193" s="26" t="n"/>
      <c r="D193" s="26" t="n"/>
      <c r="E193" s="26" t="n"/>
      <c r="F193" s="44" t="n"/>
      <c r="G193" s="26" t="n"/>
      <c r="H193" s="26" t="n"/>
      <c r="I193" s="28" t="n"/>
      <c r="J193" s="28" t="n"/>
      <c r="K193" s="28" t="n"/>
      <c r="L193" s="28" t="n"/>
      <c r="M193" s="28" t="n"/>
      <c r="N193" s="28" t="n"/>
      <c r="O193" s="28" t="n"/>
      <c r="P193" s="28" t="n"/>
      <c r="Q193" s="28" t="n"/>
      <c r="R193" s="28" t="n"/>
      <c r="S193" s="28" t="n"/>
      <c r="T193" s="28" t="n"/>
      <c r="U193" s="28" t="n"/>
      <c r="V193" s="28" t="n"/>
      <c r="W193" s="28" t="n"/>
      <c r="X193" s="28" t="n"/>
      <c r="Y193" s="28" t="n"/>
      <c r="Z193" s="28" t="n"/>
      <c r="AA193" s="28" t="n"/>
      <c r="AB193" s="28" t="n"/>
      <c r="AC193" s="28" t="n"/>
      <c r="AD193" s="28" t="n"/>
      <c r="AE193" s="28" t="n"/>
      <c r="AF193" s="28" t="n"/>
      <c r="AG193" s="29">
        <f>IFERROR(IF($A193="","",SUM(I193,K193,M193,O193,Q193,S193,U193,W193,Y193,AA193,AC193,AE193)),"")</f>
        <v/>
      </c>
      <c r="AH193" s="29">
        <f>IFERROR(IF($A193="","",SUM(J193,L193,N193,P193,R193,T193,V193,X193,Z193,AB193,AD193,AF193)),"")</f>
        <v/>
      </c>
      <c r="AI193" s="29">
        <f>IFERROR(IF($A193="","",IF($D193="Revenue",$AH193-$AG193,$AG193-$AH193)),"")</f>
        <v/>
      </c>
      <c r="AJ193" s="45">
        <f>IFERROR(IF($A193="","",IF($AG193=0,0,$AI193/IF($AG193&lt;0,-$AG193,$AG193))),"")</f>
        <v/>
      </c>
      <c r="AK193" s="31">
        <f>IFERROR(IF($A193="","",IF($AG193=0,"No Budget",IF($AJ193&gt;=0,"Favorable",IF(-$AJ193&lt;='Assumptions'!$B$9,"Review","Action Needed")))),"")</f>
        <v/>
      </c>
      <c r="AL193" s="26" t="n"/>
    </row>
    <row r="194">
      <c r="A194" s="25" t="n"/>
      <c r="B194" s="26" t="n"/>
      <c r="C194" s="26" t="n"/>
      <c r="D194" s="26" t="n"/>
      <c r="E194" s="26" t="n"/>
      <c r="F194" s="44" t="n"/>
      <c r="G194" s="26" t="n"/>
      <c r="H194" s="26" t="n"/>
      <c r="I194" s="28" t="n"/>
      <c r="J194" s="28" t="n"/>
      <c r="K194" s="28" t="n"/>
      <c r="L194" s="28" t="n"/>
      <c r="M194" s="28" t="n"/>
      <c r="N194" s="28" t="n"/>
      <c r="O194" s="28" t="n"/>
      <c r="P194" s="28" t="n"/>
      <c r="Q194" s="28" t="n"/>
      <c r="R194" s="28" t="n"/>
      <c r="S194" s="28" t="n"/>
      <c r="T194" s="28" t="n"/>
      <c r="U194" s="28" t="n"/>
      <c r="V194" s="28" t="n"/>
      <c r="W194" s="28" t="n"/>
      <c r="X194" s="28" t="n"/>
      <c r="Y194" s="28" t="n"/>
      <c r="Z194" s="28" t="n"/>
      <c r="AA194" s="28" t="n"/>
      <c r="AB194" s="28" t="n"/>
      <c r="AC194" s="28" t="n"/>
      <c r="AD194" s="28" t="n"/>
      <c r="AE194" s="28" t="n"/>
      <c r="AF194" s="28" t="n"/>
      <c r="AG194" s="29">
        <f>IFERROR(IF($A194="","",SUM(I194,K194,M194,O194,Q194,S194,U194,W194,Y194,AA194,AC194,AE194)),"")</f>
        <v/>
      </c>
      <c r="AH194" s="29">
        <f>IFERROR(IF($A194="","",SUM(J194,L194,N194,P194,R194,T194,V194,X194,Z194,AB194,AD194,AF194)),"")</f>
        <v/>
      </c>
      <c r="AI194" s="29">
        <f>IFERROR(IF($A194="","",IF($D194="Revenue",$AH194-$AG194,$AG194-$AH194)),"")</f>
        <v/>
      </c>
      <c r="AJ194" s="45">
        <f>IFERROR(IF($A194="","",IF($AG194=0,0,$AI194/IF($AG194&lt;0,-$AG194,$AG194))),"")</f>
        <v/>
      </c>
      <c r="AK194" s="31">
        <f>IFERROR(IF($A194="","",IF($AG194=0,"No Budget",IF($AJ194&gt;=0,"Favorable",IF(-$AJ194&lt;='Assumptions'!$B$9,"Review","Action Needed")))),"")</f>
        <v/>
      </c>
      <c r="AL194" s="26" t="n"/>
    </row>
    <row r="195">
      <c r="A195" s="25" t="n"/>
      <c r="B195" s="26" t="n"/>
      <c r="C195" s="26" t="n"/>
      <c r="D195" s="26" t="n"/>
      <c r="E195" s="26" t="n"/>
      <c r="F195" s="44" t="n"/>
      <c r="G195" s="26" t="n"/>
      <c r="H195" s="26" t="n"/>
      <c r="I195" s="28" t="n"/>
      <c r="J195" s="28" t="n"/>
      <c r="K195" s="28" t="n"/>
      <c r="L195" s="28" t="n"/>
      <c r="M195" s="28" t="n"/>
      <c r="N195" s="28" t="n"/>
      <c r="O195" s="28" t="n"/>
      <c r="P195" s="28" t="n"/>
      <c r="Q195" s="28" t="n"/>
      <c r="R195" s="28" t="n"/>
      <c r="S195" s="28" t="n"/>
      <c r="T195" s="28" t="n"/>
      <c r="U195" s="28" t="n"/>
      <c r="V195" s="28" t="n"/>
      <c r="W195" s="28" t="n"/>
      <c r="X195" s="28" t="n"/>
      <c r="Y195" s="28" t="n"/>
      <c r="Z195" s="28" t="n"/>
      <c r="AA195" s="28" t="n"/>
      <c r="AB195" s="28" t="n"/>
      <c r="AC195" s="28" t="n"/>
      <c r="AD195" s="28" t="n"/>
      <c r="AE195" s="28" t="n"/>
      <c r="AF195" s="28" t="n"/>
      <c r="AG195" s="29">
        <f>IFERROR(IF($A195="","",SUM(I195,K195,M195,O195,Q195,S195,U195,W195,Y195,AA195,AC195,AE195)),"")</f>
        <v/>
      </c>
      <c r="AH195" s="29">
        <f>IFERROR(IF($A195="","",SUM(J195,L195,N195,P195,R195,T195,V195,X195,Z195,AB195,AD195,AF195)),"")</f>
        <v/>
      </c>
      <c r="AI195" s="29">
        <f>IFERROR(IF($A195="","",IF($D195="Revenue",$AH195-$AG195,$AG195-$AH195)),"")</f>
        <v/>
      </c>
      <c r="AJ195" s="45">
        <f>IFERROR(IF($A195="","",IF($AG195=0,0,$AI195/IF($AG195&lt;0,-$AG195,$AG195))),"")</f>
        <v/>
      </c>
      <c r="AK195" s="31">
        <f>IFERROR(IF($A195="","",IF($AG195=0,"No Budget",IF($AJ195&gt;=0,"Favorable",IF(-$AJ195&lt;='Assumptions'!$B$9,"Review","Action Needed")))),"")</f>
        <v/>
      </c>
      <c r="AL195" s="26" t="n"/>
    </row>
    <row r="196">
      <c r="A196" s="25" t="n"/>
      <c r="B196" s="26" t="n"/>
      <c r="C196" s="26" t="n"/>
      <c r="D196" s="26" t="n"/>
      <c r="E196" s="26" t="n"/>
      <c r="F196" s="44" t="n"/>
      <c r="G196" s="26" t="n"/>
      <c r="H196" s="26" t="n"/>
      <c r="I196" s="28" t="n"/>
      <c r="J196" s="28" t="n"/>
      <c r="K196" s="28" t="n"/>
      <c r="L196" s="28" t="n"/>
      <c r="M196" s="28" t="n"/>
      <c r="N196" s="28" t="n"/>
      <c r="O196" s="28" t="n"/>
      <c r="P196" s="28" t="n"/>
      <c r="Q196" s="28" t="n"/>
      <c r="R196" s="28" t="n"/>
      <c r="S196" s="28" t="n"/>
      <c r="T196" s="28" t="n"/>
      <c r="U196" s="28" t="n"/>
      <c r="V196" s="28" t="n"/>
      <c r="W196" s="28" t="n"/>
      <c r="X196" s="28" t="n"/>
      <c r="Y196" s="28" t="n"/>
      <c r="Z196" s="28" t="n"/>
      <c r="AA196" s="28" t="n"/>
      <c r="AB196" s="28" t="n"/>
      <c r="AC196" s="28" t="n"/>
      <c r="AD196" s="28" t="n"/>
      <c r="AE196" s="28" t="n"/>
      <c r="AF196" s="28" t="n"/>
      <c r="AG196" s="29">
        <f>IFERROR(IF($A196="","",SUM(I196,K196,M196,O196,Q196,S196,U196,W196,Y196,AA196,AC196,AE196)),"")</f>
        <v/>
      </c>
      <c r="AH196" s="29">
        <f>IFERROR(IF($A196="","",SUM(J196,L196,N196,P196,R196,T196,V196,X196,Z196,AB196,AD196,AF196)),"")</f>
        <v/>
      </c>
      <c r="AI196" s="29">
        <f>IFERROR(IF($A196="","",IF($D196="Revenue",$AH196-$AG196,$AG196-$AH196)),"")</f>
        <v/>
      </c>
      <c r="AJ196" s="45">
        <f>IFERROR(IF($A196="","",IF($AG196=0,0,$AI196/IF($AG196&lt;0,-$AG196,$AG196))),"")</f>
        <v/>
      </c>
      <c r="AK196" s="31">
        <f>IFERROR(IF($A196="","",IF($AG196=0,"No Budget",IF($AJ196&gt;=0,"Favorable",IF(-$AJ196&lt;='Assumptions'!$B$9,"Review","Action Needed")))),"")</f>
        <v/>
      </c>
      <c r="AL196" s="26" t="n"/>
    </row>
    <row r="197">
      <c r="A197" s="25" t="n"/>
      <c r="B197" s="26" t="n"/>
      <c r="C197" s="26" t="n"/>
      <c r="D197" s="26" t="n"/>
      <c r="E197" s="26" t="n"/>
      <c r="F197" s="44" t="n"/>
      <c r="G197" s="26" t="n"/>
      <c r="H197" s="26" t="n"/>
      <c r="I197" s="28" t="n"/>
      <c r="J197" s="28" t="n"/>
      <c r="K197" s="28" t="n"/>
      <c r="L197" s="28" t="n"/>
      <c r="M197" s="28" t="n"/>
      <c r="N197" s="28" t="n"/>
      <c r="O197" s="28" t="n"/>
      <c r="P197" s="28" t="n"/>
      <c r="Q197" s="28" t="n"/>
      <c r="R197" s="28" t="n"/>
      <c r="S197" s="28" t="n"/>
      <c r="T197" s="28" t="n"/>
      <c r="U197" s="28" t="n"/>
      <c r="V197" s="28" t="n"/>
      <c r="W197" s="28" t="n"/>
      <c r="X197" s="28" t="n"/>
      <c r="Y197" s="28" t="n"/>
      <c r="Z197" s="28" t="n"/>
      <c r="AA197" s="28" t="n"/>
      <c r="AB197" s="28" t="n"/>
      <c r="AC197" s="28" t="n"/>
      <c r="AD197" s="28" t="n"/>
      <c r="AE197" s="28" t="n"/>
      <c r="AF197" s="28" t="n"/>
      <c r="AG197" s="29">
        <f>IFERROR(IF($A197="","",SUM(I197,K197,M197,O197,Q197,S197,U197,W197,Y197,AA197,AC197,AE197)),"")</f>
        <v/>
      </c>
      <c r="AH197" s="29">
        <f>IFERROR(IF($A197="","",SUM(J197,L197,N197,P197,R197,T197,V197,X197,Z197,AB197,AD197,AF197)),"")</f>
        <v/>
      </c>
      <c r="AI197" s="29">
        <f>IFERROR(IF($A197="","",IF($D197="Revenue",$AH197-$AG197,$AG197-$AH197)),"")</f>
        <v/>
      </c>
      <c r="AJ197" s="45">
        <f>IFERROR(IF($A197="","",IF($AG197=0,0,$AI197/IF($AG197&lt;0,-$AG197,$AG197))),"")</f>
        <v/>
      </c>
      <c r="AK197" s="31">
        <f>IFERROR(IF($A197="","",IF($AG197=0,"No Budget",IF($AJ197&gt;=0,"Favorable",IF(-$AJ197&lt;='Assumptions'!$B$9,"Review","Action Needed")))),"")</f>
        <v/>
      </c>
      <c r="AL197" s="26" t="n"/>
    </row>
    <row r="198">
      <c r="A198" s="25" t="n"/>
      <c r="B198" s="26" t="n"/>
      <c r="C198" s="26" t="n"/>
      <c r="D198" s="26" t="n"/>
      <c r="E198" s="26" t="n"/>
      <c r="F198" s="44" t="n"/>
      <c r="G198" s="26" t="n"/>
      <c r="H198" s="26" t="n"/>
      <c r="I198" s="28" t="n"/>
      <c r="J198" s="28" t="n"/>
      <c r="K198" s="28" t="n"/>
      <c r="L198" s="28" t="n"/>
      <c r="M198" s="28" t="n"/>
      <c r="N198" s="28" t="n"/>
      <c r="O198" s="28" t="n"/>
      <c r="P198" s="28" t="n"/>
      <c r="Q198" s="28" t="n"/>
      <c r="R198" s="28" t="n"/>
      <c r="S198" s="28" t="n"/>
      <c r="T198" s="28" t="n"/>
      <c r="U198" s="28" t="n"/>
      <c r="V198" s="28" t="n"/>
      <c r="W198" s="28" t="n"/>
      <c r="X198" s="28" t="n"/>
      <c r="Y198" s="28" t="n"/>
      <c r="Z198" s="28" t="n"/>
      <c r="AA198" s="28" t="n"/>
      <c r="AB198" s="28" t="n"/>
      <c r="AC198" s="28" t="n"/>
      <c r="AD198" s="28" t="n"/>
      <c r="AE198" s="28" t="n"/>
      <c r="AF198" s="28" t="n"/>
      <c r="AG198" s="29">
        <f>IFERROR(IF($A198="","",SUM(I198,K198,M198,O198,Q198,S198,U198,W198,Y198,AA198,AC198,AE198)),"")</f>
        <v/>
      </c>
      <c r="AH198" s="29">
        <f>IFERROR(IF($A198="","",SUM(J198,L198,N198,P198,R198,T198,V198,X198,Z198,AB198,AD198,AF198)),"")</f>
        <v/>
      </c>
      <c r="AI198" s="29">
        <f>IFERROR(IF($A198="","",IF($D198="Revenue",$AH198-$AG198,$AG198-$AH198)),"")</f>
        <v/>
      </c>
      <c r="AJ198" s="45">
        <f>IFERROR(IF($A198="","",IF($AG198=0,0,$AI198/IF($AG198&lt;0,-$AG198,$AG198))),"")</f>
        <v/>
      </c>
      <c r="AK198" s="31">
        <f>IFERROR(IF($A198="","",IF($AG198=0,"No Budget",IF($AJ198&gt;=0,"Favorable",IF(-$AJ198&lt;='Assumptions'!$B$9,"Review","Action Needed")))),"")</f>
        <v/>
      </c>
      <c r="AL198" s="26" t="n"/>
    </row>
    <row r="199">
      <c r="A199" s="25" t="n"/>
      <c r="B199" s="26" t="n"/>
      <c r="C199" s="26" t="n"/>
      <c r="D199" s="26" t="n"/>
      <c r="E199" s="26" t="n"/>
      <c r="F199" s="44" t="n"/>
      <c r="G199" s="26" t="n"/>
      <c r="H199" s="26" t="n"/>
      <c r="I199" s="28" t="n"/>
      <c r="J199" s="28" t="n"/>
      <c r="K199" s="28" t="n"/>
      <c r="L199" s="28" t="n"/>
      <c r="M199" s="28" t="n"/>
      <c r="N199" s="28" t="n"/>
      <c r="O199" s="28" t="n"/>
      <c r="P199" s="28" t="n"/>
      <c r="Q199" s="28" t="n"/>
      <c r="R199" s="28" t="n"/>
      <c r="S199" s="28" t="n"/>
      <c r="T199" s="28" t="n"/>
      <c r="U199" s="28" t="n"/>
      <c r="V199" s="28" t="n"/>
      <c r="W199" s="28" t="n"/>
      <c r="X199" s="28" t="n"/>
      <c r="Y199" s="28" t="n"/>
      <c r="Z199" s="28" t="n"/>
      <c r="AA199" s="28" t="n"/>
      <c r="AB199" s="28" t="n"/>
      <c r="AC199" s="28" t="n"/>
      <c r="AD199" s="28" t="n"/>
      <c r="AE199" s="28" t="n"/>
      <c r="AF199" s="28" t="n"/>
      <c r="AG199" s="29">
        <f>IFERROR(IF($A199="","",SUM(I199,K199,M199,O199,Q199,S199,U199,W199,Y199,AA199,AC199,AE199)),"")</f>
        <v/>
      </c>
      <c r="AH199" s="29">
        <f>IFERROR(IF($A199="","",SUM(J199,L199,N199,P199,R199,T199,V199,X199,Z199,AB199,AD199,AF199)),"")</f>
        <v/>
      </c>
      <c r="AI199" s="29">
        <f>IFERROR(IF($A199="","",IF($D199="Revenue",$AH199-$AG199,$AG199-$AH199)),"")</f>
        <v/>
      </c>
      <c r="AJ199" s="45">
        <f>IFERROR(IF($A199="","",IF($AG199=0,0,$AI199/IF($AG199&lt;0,-$AG199,$AG199))),"")</f>
        <v/>
      </c>
      <c r="AK199" s="31">
        <f>IFERROR(IF($A199="","",IF($AG199=0,"No Budget",IF($AJ199&gt;=0,"Favorable",IF(-$AJ199&lt;='Assumptions'!$B$9,"Review","Action Needed")))),"")</f>
        <v/>
      </c>
      <c r="AL199" s="26" t="n"/>
    </row>
    <row r="200">
      <c r="A200" s="25" t="n"/>
      <c r="B200" s="26" t="n"/>
      <c r="C200" s="26" t="n"/>
      <c r="D200" s="26" t="n"/>
      <c r="E200" s="26" t="n"/>
      <c r="F200" s="44" t="n"/>
      <c r="G200" s="26" t="n"/>
      <c r="H200" s="26" t="n"/>
      <c r="I200" s="28" t="n"/>
      <c r="J200" s="28" t="n"/>
      <c r="K200" s="28" t="n"/>
      <c r="L200" s="28" t="n"/>
      <c r="M200" s="28" t="n"/>
      <c r="N200" s="28" t="n"/>
      <c r="O200" s="28" t="n"/>
      <c r="P200" s="28" t="n"/>
      <c r="Q200" s="28" t="n"/>
      <c r="R200" s="28" t="n"/>
      <c r="S200" s="28" t="n"/>
      <c r="T200" s="28" t="n"/>
      <c r="U200" s="28" t="n"/>
      <c r="V200" s="28" t="n"/>
      <c r="W200" s="28" t="n"/>
      <c r="X200" s="28" t="n"/>
      <c r="Y200" s="28" t="n"/>
      <c r="Z200" s="28" t="n"/>
      <c r="AA200" s="28" t="n"/>
      <c r="AB200" s="28" t="n"/>
      <c r="AC200" s="28" t="n"/>
      <c r="AD200" s="28" t="n"/>
      <c r="AE200" s="28" t="n"/>
      <c r="AF200" s="28" t="n"/>
      <c r="AG200" s="29">
        <f>IFERROR(IF($A200="","",SUM(I200,K200,M200,O200,Q200,S200,U200,W200,Y200,AA200,AC200,AE200)),"")</f>
        <v/>
      </c>
      <c r="AH200" s="29">
        <f>IFERROR(IF($A200="","",SUM(J200,L200,N200,P200,R200,T200,V200,X200,Z200,AB200,AD200,AF200)),"")</f>
        <v/>
      </c>
      <c r="AI200" s="29">
        <f>IFERROR(IF($A200="","",IF($D200="Revenue",$AH200-$AG200,$AG200-$AH200)),"")</f>
        <v/>
      </c>
      <c r="AJ200" s="45">
        <f>IFERROR(IF($A200="","",IF($AG200=0,0,$AI200/IF($AG200&lt;0,-$AG200,$AG200))),"")</f>
        <v/>
      </c>
      <c r="AK200" s="31">
        <f>IFERROR(IF($A200="","",IF($AG200=0,"No Budget",IF($AJ200&gt;=0,"Favorable",IF(-$AJ200&lt;='Assumptions'!$B$9,"Review","Action Needed")))),"")</f>
        <v/>
      </c>
      <c r="AL200" s="26" t="n"/>
    </row>
    <row r="201">
      <c r="A201" s="25" t="n"/>
      <c r="B201" s="26" t="n"/>
      <c r="C201" s="26" t="n"/>
      <c r="D201" s="26" t="n"/>
      <c r="E201" s="26" t="n"/>
      <c r="F201" s="44" t="n"/>
      <c r="G201" s="26" t="n"/>
      <c r="H201" s="26" t="n"/>
      <c r="I201" s="28" t="n"/>
      <c r="J201" s="28" t="n"/>
      <c r="K201" s="28" t="n"/>
      <c r="L201" s="28" t="n"/>
      <c r="M201" s="28" t="n"/>
      <c r="N201" s="28" t="n"/>
      <c r="O201" s="28" t="n"/>
      <c r="P201" s="28" t="n"/>
      <c r="Q201" s="28" t="n"/>
      <c r="R201" s="28" t="n"/>
      <c r="S201" s="28" t="n"/>
      <c r="T201" s="28" t="n"/>
      <c r="U201" s="28" t="n"/>
      <c r="V201" s="28" t="n"/>
      <c r="W201" s="28" t="n"/>
      <c r="X201" s="28" t="n"/>
      <c r="Y201" s="28" t="n"/>
      <c r="Z201" s="28" t="n"/>
      <c r="AA201" s="28" t="n"/>
      <c r="AB201" s="28" t="n"/>
      <c r="AC201" s="28" t="n"/>
      <c r="AD201" s="28" t="n"/>
      <c r="AE201" s="28" t="n"/>
      <c r="AF201" s="28" t="n"/>
      <c r="AG201" s="29">
        <f>IFERROR(IF($A201="","",SUM(I201,K201,M201,O201,Q201,S201,U201,W201,Y201,AA201,AC201,AE201)),"")</f>
        <v/>
      </c>
      <c r="AH201" s="29">
        <f>IFERROR(IF($A201="","",SUM(J201,L201,N201,P201,R201,T201,V201,X201,Z201,AB201,AD201,AF201)),"")</f>
        <v/>
      </c>
      <c r="AI201" s="29">
        <f>IFERROR(IF($A201="","",IF($D201="Revenue",$AH201-$AG201,$AG201-$AH201)),"")</f>
        <v/>
      </c>
      <c r="AJ201" s="45">
        <f>IFERROR(IF($A201="","",IF($AG201=0,0,$AI201/IF($AG201&lt;0,-$AG201,$AG201))),"")</f>
        <v/>
      </c>
      <c r="AK201" s="31">
        <f>IFERROR(IF($A201="","",IF($AG201=0,"No Budget",IF($AJ201&gt;=0,"Favorable",IF(-$AJ201&lt;='Assumptions'!$B$9,"Review","Action Needed")))),"")</f>
        <v/>
      </c>
      <c r="AL201" s="26" t="n"/>
    </row>
    <row r="202">
      <c r="A202" s="25" t="n"/>
      <c r="B202" s="26" t="n"/>
      <c r="C202" s="26" t="n"/>
      <c r="D202" s="26" t="n"/>
      <c r="E202" s="26" t="n"/>
      <c r="F202" s="44" t="n"/>
      <c r="G202" s="26" t="n"/>
      <c r="H202" s="26" t="n"/>
      <c r="I202" s="28" t="n"/>
      <c r="J202" s="28" t="n"/>
      <c r="K202" s="28" t="n"/>
      <c r="L202" s="28" t="n"/>
      <c r="M202" s="28" t="n"/>
      <c r="N202" s="28" t="n"/>
      <c r="O202" s="28" t="n"/>
      <c r="P202" s="28" t="n"/>
      <c r="Q202" s="28" t="n"/>
      <c r="R202" s="28" t="n"/>
      <c r="S202" s="28" t="n"/>
      <c r="T202" s="28" t="n"/>
      <c r="U202" s="28" t="n"/>
      <c r="V202" s="28" t="n"/>
      <c r="W202" s="28" t="n"/>
      <c r="X202" s="28" t="n"/>
      <c r="Y202" s="28" t="n"/>
      <c r="Z202" s="28" t="n"/>
      <c r="AA202" s="28" t="n"/>
      <c r="AB202" s="28" t="n"/>
      <c r="AC202" s="28" t="n"/>
      <c r="AD202" s="28" t="n"/>
      <c r="AE202" s="28" t="n"/>
      <c r="AF202" s="28" t="n"/>
      <c r="AG202" s="29">
        <f>IFERROR(IF($A202="","",SUM(I202,K202,M202,O202,Q202,S202,U202,W202,Y202,AA202,AC202,AE202)),"")</f>
        <v/>
      </c>
      <c r="AH202" s="29">
        <f>IFERROR(IF($A202="","",SUM(J202,L202,N202,P202,R202,T202,V202,X202,Z202,AB202,AD202,AF202)),"")</f>
        <v/>
      </c>
      <c r="AI202" s="29">
        <f>IFERROR(IF($A202="","",IF($D202="Revenue",$AH202-$AG202,$AG202-$AH202)),"")</f>
        <v/>
      </c>
      <c r="AJ202" s="45">
        <f>IFERROR(IF($A202="","",IF($AG202=0,0,$AI202/IF($AG202&lt;0,-$AG202,$AG202))),"")</f>
        <v/>
      </c>
      <c r="AK202" s="31">
        <f>IFERROR(IF($A202="","",IF($AG202=0,"No Budget",IF($AJ202&gt;=0,"Favorable",IF(-$AJ202&lt;='Assumptions'!$B$9,"Review","Action Needed")))),"")</f>
        <v/>
      </c>
      <c r="AL202" s="26" t="n"/>
    </row>
    <row r="203">
      <c r="A203" s="25" t="n"/>
      <c r="B203" s="26" t="n"/>
      <c r="C203" s="26" t="n"/>
      <c r="D203" s="26" t="n"/>
      <c r="E203" s="26" t="n"/>
      <c r="F203" s="44" t="n"/>
      <c r="G203" s="26" t="n"/>
      <c r="H203" s="26" t="n"/>
      <c r="I203" s="28" t="n"/>
      <c r="J203" s="28" t="n"/>
      <c r="K203" s="28" t="n"/>
      <c r="L203" s="28" t="n"/>
      <c r="M203" s="28" t="n"/>
      <c r="N203" s="28" t="n"/>
      <c r="O203" s="28" t="n"/>
      <c r="P203" s="28" t="n"/>
      <c r="Q203" s="28" t="n"/>
      <c r="R203" s="28" t="n"/>
      <c r="S203" s="28" t="n"/>
      <c r="T203" s="28" t="n"/>
      <c r="U203" s="28" t="n"/>
      <c r="V203" s="28" t="n"/>
      <c r="W203" s="28" t="n"/>
      <c r="X203" s="28" t="n"/>
      <c r="Y203" s="28" t="n"/>
      <c r="Z203" s="28" t="n"/>
      <c r="AA203" s="28" t="n"/>
      <c r="AB203" s="28" t="n"/>
      <c r="AC203" s="28" t="n"/>
      <c r="AD203" s="28" t="n"/>
      <c r="AE203" s="28" t="n"/>
      <c r="AF203" s="28" t="n"/>
      <c r="AG203" s="29">
        <f>IFERROR(IF($A203="","",SUM(I203,K203,M203,O203,Q203,S203,U203,W203,Y203,AA203,AC203,AE203)),"")</f>
        <v/>
      </c>
      <c r="AH203" s="29">
        <f>IFERROR(IF($A203="","",SUM(J203,L203,N203,P203,R203,T203,V203,X203,Z203,AB203,AD203,AF203)),"")</f>
        <v/>
      </c>
      <c r="AI203" s="29">
        <f>IFERROR(IF($A203="","",IF($D203="Revenue",$AH203-$AG203,$AG203-$AH203)),"")</f>
        <v/>
      </c>
      <c r="AJ203" s="45">
        <f>IFERROR(IF($A203="","",IF($AG203=0,0,$AI203/IF($AG203&lt;0,-$AG203,$AG203))),"")</f>
        <v/>
      </c>
      <c r="AK203" s="31">
        <f>IFERROR(IF($A203="","",IF($AG203=0,"No Budget",IF($AJ203&gt;=0,"Favorable",IF(-$AJ203&lt;='Assumptions'!$B$9,"Review","Action Needed")))),"")</f>
        <v/>
      </c>
      <c r="AL203" s="26" t="n"/>
    </row>
    <row r="204">
      <c r="A204" s="25" t="n"/>
      <c r="B204" s="26" t="n"/>
      <c r="C204" s="26" t="n"/>
      <c r="D204" s="26" t="n"/>
      <c r="E204" s="26" t="n"/>
      <c r="F204" s="44" t="n"/>
      <c r="G204" s="26" t="n"/>
      <c r="H204" s="26" t="n"/>
      <c r="I204" s="28" t="n"/>
      <c r="J204" s="28" t="n"/>
      <c r="K204" s="28" t="n"/>
      <c r="L204" s="28" t="n"/>
      <c r="M204" s="28" t="n"/>
      <c r="N204" s="28" t="n"/>
      <c r="O204" s="28" t="n"/>
      <c r="P204" s="28" t="n"/>
      <c r="Q204" s="28" t="n"/>
      <c r="R204" s="28" t="n"/>
      <c r="S204" s="28" t="n"/>
      <c r="T204" s="28" t="n"/>
      <c r="U204" s="28" t="n"/>
      <c r="V204" s="28" t="n"/>
      <c r="W204" s="28" t="n"/>
      <c r="X204" s="28" t="n"/>
      <c r="Y204" s="28" t="n"/>
      <c r="Z204" s="28" t="n"/>
      <c r="AA204" s="28" t="n"/>
      <c r="AB204" s="28" t="n"/>
      <c r="AC204" s="28" t="n"/>
      <c r="AD204" s="28" t="n"/>
      <c r="AE204" s="28" t="n"/>
      <c r="AF204" s="28" t="n"/>
      <c r="AG204" s="29">
        <f>IFERROR(IF($A204="","",SUM(I204,K204,M204,O204,Q204,S204,U204,W204,Y204,AA204,AC204,AE204)),"")</f>
        <v/>
      </c>
      <c r="AH204" s="29">
        <f>IFERROR(IF($A204="","",SUM(J204,L204,N204,P204,R204,T204,V204,X204,Z204,AB204,AD204,AF204)),"")</f>
        <v/>
      </c>
      <c r="AI204" s="29">
        <f>IFERROR(IF($A204="","",IF($D204="Revenue",$AH204-$AG204,$AG204-$AH204)),"")</f>
        <v/>
      </c>
      <c r="AJ204" s="45">
        <f>IFERROR(IF($A204="","",IF($AG204=0,0,$AI204/IF($AG204&lt;0,-$AG204,$AG204))),"")</f>
        <v/>
      </c>
      <c r="AK204" s="31">
        <f>IFERROR(IF($A204="","",IF($AG204=0,"No Budget",IF($AJ204&gt;=0,"Favorable",IF(-$AJ204&lt;='Assumptions'!$B$9,"Review","Action Needed")))),"")</f>
        <v/>
      </c>
      <c r="AL204" s="26" t="n"/>
    </row>
    <row r="205">
      <c r="A205" s="25" t="n"/>
      <c r="B205" s="26" t="n"/>
      <c r="C205" s="26" t="n"/>
      <c r="D205" s="26" t="n"/>
      <c r="E205" s="26" t="n"/>
      <c r="F205" s="44" t="n"/>
      <c r="G205" s="26" t="n"/>
      <c r="H205" s="26" t="n"/>
      <c r="I205" s="28" t="n"/>
      <c r="J205" s="28" t="n"/>
      <c r="K205" s="28" t="n"/>
      <c r="L205" s="28" t="n"/>
      <c r="M205" s="28" t="n"/>
      <c r="N205" s="28" t="n"/>
      <c r="O205" s="28" t="n"/>
      <c r="P205" s="28" t="n"/>
      <c r="Q205" s="28" t="n"/>
      <c r="R205" s="28" t="n"/>
      <c r="S205" s="28" t="n"/>
      <c r="T205" s="28" t="n"/>
      <c r="U205" s="28" t="n"/>
      <c r="V205" s="28" t="n"/>
      <c r="W205" s="28" t="n"/>
      <c r="X205" s="28" t="n"/>
      <c r="Y205" s="28" t="n"/>
      <c r="Z205" s="28" t="n"/>
      <c r="AA205" s="28" t="n"/>
      <c r="AB205" s="28" t="n"/>
      <c r="AC205" s="28" t="n"/>
      <c r="AD205" s="28" t="n"/>
      <c r="AE205" s="28" t="n"/>
      <c r="AF205" s="28" t="n"/>
      <c r="AG205" s="29">
        <f>IFERROR(IF($A205="","",SUM(I205,K205,M205,O205,Q205,S205,U205,W205,Y205,AA205,AC205,AE205)),"")</f>
        <v/>
      </c>
      <c r="AH205" s="29">
        <f>IFERROR(IF($A205="","",SUM(J205,L205,N205,P205,R205,T205,V205,X205,Z205,AB205,AD205,AF205)),"")</f>
        <v/>
      </c>
      <c r="AI205" s="29">
        <f>IFERROR(IF($A205="","",IF($D205="Revenue",$AH205-$AG205,$AG205-$AH205)),"")</f>
        <v/>
      </c>
      <c r="AJ205" s="45">
        <f>IFERROR(IF($A205="","",IF($AG205=0,0,$AI205/IF($AG205&lt;0,-$AG205,$AG205))),"")</f>
        <v/>
      </c>
      <c r="AK205" s="31">
        <f>IFERROR(IF($A205="","",IF($AG205=0,"No Budget",IF($AJ205&gt;=0,"Favorable",IF(-$AJ205&lt;='Assumptions'!$B$9,"Review","Action Needed")))),"")</f>
        <v/>
      </c>
      <c r="AL205" s="26" t="n"/>
    </row>
  </sheetData>
  <autoFilter ref="A5:AL205"/>
  <mergeCells count="1">
    <mergeCell ref="A1:AN1"/>
  </mergeCells>
  <conditionalFormatting sqref="A6:A205">
    <cfRule type="expression" priority="1" dxfId="2" stopIfTrue="1">
      <formula>AND($A6&lt;&gt;"",COUNTIF($A$6:$A$205,$A6)&gt;1)</formula>
    </cfRule>
  </conditionalFormatting>
  <conditionalFormatting sqref="C6:C205">
    <cfRule type="expression" priority="2" dxfId="6" stopIfTrue="1">
      <formula>AND($A6&lt;&gt;"",$C6="")</formula>
    </cfRule>
  </conditionalFormatting>
  <conditionalFormatting sqref="D6:D205">
    <cfRule type="expression" priority="3" dxfId="6" stopIfTrue="1">
      <formula>AND($A6&lt;&gt;"",$D6="")</formula>
    </cfRule>
  </conditionalFormatting>
  <conditionalFormatting sqref="AG6:AG205">
    <cfRule type="expression" priority="4" dxfId="1" stopIfTrue="1">
      <formula>AND($A6&lt;&gt;"",$B6="Yes",$AG6=0)</formula>
    </cfRule>
  </conditionalFormatting>
  <conditionalFormatting sqref="AK6:AK205">
    <cfRule type="expression" priority="5" dxfId="2" stopIfTrue="1">
      <formula>$AK6="Action Needed"</formula>
    </cfRule>
    <cfRule type="expression" priority="6" dxfId="1" stopIfTrue="1">
      <formula>$AK6="Review"</formula>
    </cfRule>
    <cfRule type="expression" priority="7" dxfId="0" stopIfTrue="1">
      <formula>$AK6="Favorable"</formula>
    </cfRule>
  </conditionalFormatting>
  <conditionalFormatting sqref="F6:F205">
    <cfRule type="expression" priority="8" dxfId="1" stopIfTrue="1">
      <formula>AND($A6&lt;&gt;"",$B6="Yes",$F6&lt;&gt;"",TODAY()-$F6&gt;'Assumptions'!$B$11)</formula>
    </cfRule>
  </conditionalFormatting>
  <conditionalFormatting sqref="J6:J205">
    <cfRule type="expression" priority="9" dxfId="7" stopIfTrue="1">
      <formula>AND($A6&lt;&gt;"",$B6="No",J6&gt;0)</formula>
    </cfRule>
  </conditionalFormatting>
  <conditionalFormatting sqref="L6:L205">
    <cfRule type="expression" priority="10" dxfId="7" stopIfTrue="1">
      <formula>AND($A6&lt;&gt;"",$B6="No",L6&gt;0)</formula>
    </cfRule>
  </conditionalFormatting>
  <conditionalFormatting sqref="N6:N205">
    <cfRule type="expression" priority="11" dxfId="7" stopIfTrue="1">
      <formula>AND($A6&lt;&gt;"",$B6="No",N6&gt;0)</formula>
    </cfRule>
  </conditionalFormatting>
  <conditionalFormatting sqref="P6:P205">
    <cfRule type="expression" priority="12" dxfId="7" stopIfTrue="1">
      <formula>AND($A6&lt;&gt;"",$B6="No",P6&gt;0)</formula>
    </cfRule>
  </conditionalFormatting>
  <conditionalFormatting sqref="R6:R205">
    <cfRule type="expression" priority="13" dxfId="7" stopIfTrue="1">
      <formula>AND($A6&lt;&gt;"",$B6="No",R6&gt;0)</formula>
    </cfRule>
  </conditionalFormatting>
  <conditionalFormatting sqref="T6:T205">
    <cfRule type="expression" priority="14" dxfId="7" stopIfTrue="1">
      <formula>AND($A6&lt;&gt;"",$B6="No",T6&gt;0)</formula>
    </cfRule>
  </conditionalFormatting>
  <conditionalFormatting sqref="V6:V205">
    <cfRule type="expression" priority="15" dxfId="7" stopIfTrue="1">
      <formula>AND($A6&lt;&gt;"",$B6="No",V6&gt;0)</formula>
    </cfRule>
  </conditionalFormatting>
  <conditionalFormatting sqref="X6:X205">
    <cfRule type="expression" priority="16" dxfId="7" stopIfTrue="1">
      <formula>AND($A6&lt;&gt;"",$B6="No",X6&gt;0)</formula>
    </cfRule>
  </conditionalFormatting>
  <conditionalFormatting sqref="Z6:Z205">
    <cfRule type="expression" priority="17" dxfId="7" stopIfTrue="1">
      <formula>AND($A6&lt;&gt;"",$B6="No",Z6&gt;0)</formula>
    </cfRule>
  </conditionalFormatting>
  <conditionalFormatting sqref="AB6:AB205">
    <cfRule type="expression" priority="18" dxfId="7" stopIfTrue="1">
      <formula>AND($A6&lt;&gt;"",$B6="No",AB6&gt;0)</formula>
    </cfRule>
  </conditionalFormatting>
  <conditionalFormatting sqref="AD6:AD205">
    <cfRule type="expression" priority="19" dxfId="7" stopIfTrue="1">
      <formula>AND($A6&lt;&gt;"",$B6="No",AD6&gt;0)</formula>
    </cfRule>
  </conditionalFormatting>
  <conditionalFormatting sqref="AF6:AF205">
    <cfRule type="expression" priority="20" dxfId="7" stopIfTrue="1">
      <formula>AND($A6&lt;&gt;"",$B6="No",AF6&gt;0)</formula>
    </cfRule>
  </conditionalFormatting>
  <dataValidations count="6">
    <dataValidation sqref="A6:A205" showDropDown="0" showInputMessage="1" showErrorMessage="1" allowBlank="0" errorTitle="Invalid Record ID" error="Enter a whole number greater than zero." promptTitle="Record ID" prompt="Enter a unique whole number greater than zero." type="whole" operator="greaterThan">
      <formula1>0</formula1>
    </dataValidation>
    <dataValidation sqref="B6:B205" showDropDown="0" showInputMessage="0" showErrorMessage="1" allowBlank="0" error="Select Yes or No." type="list">
      <formula1>'Assumptions'!$H$3:$H$4</formula1>
    </dataValidation>
    <dataValidation sqref="C6:C205" showDropDown="0" showInputMessage="1" showErrorMessage="1" allowBlank="0" error="Select a department from the Assumptions list." prompt="Select an operating department." type="list">
      <formula1>'Assumptions'!$D$4:$D$17</formula1>
    </dataValidation>
    <dataValidation sqref="D6:D205" showDropDown="0" showInputMessage="0" showErrorMessage="1" allowBlank="0" error="Select Revenue, Payroll, or Operating Expense." type="list">
      <formula1>'Assumptions'!$F$3:$F$5</formula1>
    </dataValidation>
    <dataValidation sqref="F6:F205" showDropDown="0" showInputMessage="1" showErrorMessage="1" allowBlank="0" error="Enter a date from 1/1/2026 through 12/31/2026." prompt="Enter a review date in 2026." type="date" operator="between">
      <formula1>DATE(2026,1,1)</formula1>
      <formula2>DATE(2026,12,31)</formula2>
    </dataValidation>
    <dataValidation sqref="I6:I205 J6:J205 K6:K205 L6:L205 M6:M205 N6:N205 O6:O205 P6:P205 Q6:Q205 R6:R205 S6:S205 T6:T205 U6:U205 V6:V205 W6:W205 X6:X205 Y6:Y205 Z6:Z205 AA6:AA205 AB6:AB205 AC6:AC205 AD6:AD205 AE6:AE205 AF6:AF205" showDropDown="0" showInputMessage="1" showErrorMessage="1" allowBlank="0" error="Operational amounts cannot be negative." prompt="Enter a positive budget or actual amount." type="decimal" operator="greaterThanOrEqual">
      <formula1>0</formula1>
    </dataValidation>
  </dataValidations>
  <pageMargins left="0.75" right="0.75" top="1" bottom="1" header="0.5" footer="0.5"/>
  <pageSetup orientation="landscape" fitToHeight="0" fitToWidth="1"/>
  <tableParts count="1">
    <tablePart xmlns:r="http://schemas.openxmlformats.org/officeDocument/2006/relationships" r:id="rId1"/>
  </tableParts>
</worksheet>
</file>

<file path=xl/worksheets/sheet3.xml><?xml version="1.0" encoding="utf-8"?>
<worksheet xmlns="http://schemas.openxmlformats.org/spreadsheetml/2006/main">
  <sheetPr>
    <outlinePr summaryBelow="1" summaryRight="1"/>
    <pageSetUpPr/>
  </sheetPr>
  <dimension ref="A1:H17"/>
  <sheetViews>
    <sheetView showGridLines="0" zoomScale="70" zoomScaleNormal="70" workbookViewId="0">
      <pane ySplit="2" topLeftCell="A3" activePane="bottomLeft" state="frozen"/>
      <selection pane="bottomLeft" activeCell="A1" sqref="A1"/>
    </sheetView>
  </sheetViews>
  <sheetFormatPr baseColWidth="8" defaultRowHeight="15"/>
  <cols>
    <col width="32" customWidth="1" min="1" max="1"/>
    <col width="22" customWidth="1" min="2" max="2"/>
    <col width="4" customWidth="1" min="3" max="3"/>
    <col width="38" customWidth="1" min="4" max="4"/>
    <col width="4" customWidth="1" min="5" max="5"/>
    <col width="22" customWidth="1" min="6" max="6"/>
    <col width="4" customWidth="1" min="7" max="7"/>
    <col width="16" customWidth="1" min="8" max="8"/>
  </cols>
  <sheetData>
    <row r="1" ht="28" customHeight="1">
      <c r="A1" s="1" t="inlineStr">
        <is>
          <t>Hotel Budget Assumptions and Reference Lists</t>
        </is>
      </c>
    </row>
    <row r="2">
      <c r="A2" s="19" t="inlineStr">
        <is>
          <t>Property and Budget Settings</t>
        </is>
      </c>
      <c r="D2" s="19" t="inlineStr">
        <is>
          <t>Department List</t>
        </is>
      </c>
      <c r="F2" s="19" t="inlineStr">
        <is>
          <t>Account Types</t>
        </is>
      </c>
      <c r="H2" s="19" t="inlineStr">
        <is>
          <t>Active Status</t>
        </is>
      </c>
    </row>
    <row r="3">
      <c r="A3" s="15" t="inlineStr">
        <is>
          <t>Property Name</t>
        </is>
      </c>
      <c r="B3" s="26" t="inlineStr">
        <is>
          <t>Harbor Point Hotel</t>
        </is>
      </c>
      <c r="D3" s="32" t="inlineStr">
        <is>
          <t>All Departments</t>
        </is>
      </c>
      <c r="F3" s="33" t="inlineStr">
        <is>
          <t>Revenue</t>
        </is>
      </c>
      <c r="H3" s="33" t="inlineStr">
        <is>
          <t>Yes</t>
        </is>
      </c>
    </row>
    <row r="4">
      <c r="A4" s="15" t="inlineStr">
        <is>
          <t>Budget Year</t>
        </is>
      </c>
      <c r="B4" s="26" t="n">
        <v>2026</v>
      </c>
      <c r="D4" s="32" t="inlineStr">
        <is>
          <t>Rooms</t>
        </is>
      </c>
      <c r="F4" s="33" t="inlineStr">
        <is>
          <t>Payroll</t>
        </is>
      </c>
      <c r="H4" s="33" t="inlineStr">
        <is>
          <t>No</t>
        </is>
      </c>
    </row>
    <row r="5">
      <c r="A5" s="15" t="inlineStr">
        <is>
          <t>Available Room Nights</t>
        </is>
      </c>
      <c r="B5" s="34" t="n">
        <v>43800</v>
      </c>
      <c r="D5" s="32" t="inlineStr">
        <is>
          <t>Food and Beverage</t>
        </is>
      </c>
      <c r="F5" s="33" t="inlineStr">
        <is>
          <t>Operating Expense</t>
        </is>
      </c>
    </row>
    <row r="6">
      <c r="A6" s="15" t="inlineStr">
        <is>
          <t>Target Occupancy</t>
        </is>
      </c>
      <c r="B6" s="46" t="n">
        <v>0.72</v>
      </c>
      <c r="D6" s="32" t="inlineStr">
        <is>
          <t>Sales and Marketing</t>
        </is>
      </c>
    </row>
    <row r="7">
      <c r="A7" s="15" t="inlineStr">
        <is>
          <t>Target Average Daily Rate</t>
        </is>
      </c>
      <c r="B7" s="28" t="n">
        <v>189</v>
      </c>
      <c r="D7" s="32" t="inlineStr">
        <is>
          <t>Administrative and General</t>
        </is>
      </c>
    </row>
    <row r="8">
      <c r="A8" s="15" t="inlineStr">
        <is>
          <t>Labor Cost Target</t>
        </is>
      </c>
      <c r="B8" s="46" t="n">
        <v>0.31</v>
      </c>
      <c r="D8" s="32" t="inlineStr">
        <is>
          <t>Property Operations and Maintenance</t>
        </is>
      </c>
    </row>
    <row r="9">
      <c r="A9" s="15" t="inlineStr">
        <is>
          <t>Variance Warning Threshold</t>
        </is>
      </c>
      <c r="B9" s="46" t="n">
        <v>0.05</v>
      </c>
      <c r="D9" s="32" t="inlineStr">
        <is>
          <t>Housekeeping</t>
        </is>
      </c>
    </row>
    <row r="10">
      <c r="A10" s="15" t="inlineStr">
        <is>
          <t>Variance Action Threshold</t>
        </is>
      </c>
      <c r="B10" s="46" t="n">
        <v>0.1</v>
      </c>
      <c r="D10" s="32" t="inlineStr">
        <is>
          <t>Information Technology</t>
        </is>
      </c>
    </row>
    <row r="11">
      <c r="A11" s="15" t="inlineStr">
        <is>
          <t>Stale Update Days</t>
        </is>
      </c>
      <c r="B11" s="25" t="n">
        <v>60</v>
      </c>
      <c r="D11" s="32" t="inlineStr">
        <is>
          <t>Security</t>
        </is>
      </c>
    </row>
    <row r="12">
      <c r="D12" s="32" t="inlineStr">
        <is>
          <t>Other Operated Departments</t>
        </is>
      </c>
    </row>
    <row r="13">
      <c r="A13" s="15" t="inlineStr">
        <is>
          <t>Threshold Check</t>
        </is>
      </c>
      <c r="B13" s="36">
        <f>IFERROR(IF($B$10&gt;=$B$9,"OK","Review thresholds"),"")</f>
        <v/>
      </c>
      <c r="D13" s="32" t="n"/>
    </row>
    <row r="14">
      <c r="D14" s="32" t="n"/>
    </row>
    <row r="15" ht="34" customHeight="1">
      <c r="A15" s="23" t="inlineStr">
        <is>
          <t>These thresholds are management assumptions and may be changed to match the property's operating plan.</t>
        </is>
      </c>
      <c r="D15" s="32" t="n"/>
    </row>
    <row r="16">
      <c r="D16" s="32" t="n"/>
    </row>
    <row r="17">
      <c r="D17" s="32" t="n"/>
    </row>
  </sheetData>
  <mergeCells count="1">
    <mergeCell ref="A1:H1"/>
  </mergeCells>
  <conditionalFormatting sqref="B13">
    <cfRule type="expression" priority="1" dxfId="2" stopIfTrue="1">
      <formula>$B$13="Review thresholds"</formula>
    </cfRule>
  </conditionalFormatting>
  <dataValidations count="5">
    <dataValidation sqref="B4" showDropDown="0" showInputMessage="1" showErrorMessage="1" allowBlank="0" errorTitle="Invalid Year" error="Enter a year from 2026 through 2035." promptTitle="Budget Year" prompt="Enter a whole-number budget year from 2026 through 2035." type="whole" operator="between">
      <formula1>2026</formula1>
      <formula2>2035</formula2>
    </dataValidation>
    <dataValidation sqref="B5" showDropDown="0" showInputMessage="0" showErrorMessage="1" allowBlank="0" error="Available room nights must be greater than zero." type="whole" operator="greaterThan">
      <formula1>0</formula1>
    </dataValidation>
    <dataValidation sqref="B6 B8:B10" showDropDown="0" showInputMessage="0" showErrorMessage="1" allowBlank="0" error="Enter a value from 0% through 100%." type="decimal" operator="between">
      <formula1>0</formula1>
      <formula2>1</formula2>
    </dataValidation>
    <dataValidation sqref="B7" showDropDown="0" showInputMessage="0" showErrorMessage="1" allowBlank="0" error="Average daily rate cannot be negative." type="decimal" operator="greaterThanOrEqual">
      <formula1>0</formula1>
    </dataValidation>
    <dataValidation sqref="B11" showDropDown="0" showInputMessage="0" showErrorMessage="1" allowBlank="0" error="Enter a whole number from 1 through 365." type="whole" operator="between">
      <formula1>1</formula1>
      <formula2>365</formula2>
    </dataValidation>
  </dataValidation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H15"/>
  <sheetViews>
    <sheetView showGridLines="0" zoomScale="70" zoomScaleNormal="70" workbookViewId="0">
      <pane ySplit="2" topLeftCell="A3" activePane="bottomLeft" state="frozen"/>
      <selection pane="bottomLeft" activeCell="A1" sqref="A1"/>
    </sheetView>
  </sheetViews>
  <sheetFormatPr baseColWidth="8" defaultRowHeight="15"/>
  <cols>
    <col width="28" customWidth="1" min="1" max="1"/>
    <col width="110" customWidth="1" min="2" max="2"/>
  </cols>
  <sheetData>
    <row r="1" ht="28" customHeight="1">
      <c r="A1" s="1" t="inlineStr">
        <is>
          <t>Hotel Departmental Budget Workbook Instructions</t>
        </is>
      </c>
    </row>
    <row r="3" ht="42" customHeight="1">
      <c r="A3" s="37" t="inlineStr">
        <is>
          <t>Workbook Purpose</t>
        </is>
      </c>
      <c r="B3" s="38" t="inlineStr">
        <is>
          <t>This workbook tracks monthly departmental budgets and actual results for a hotel and summarizes revenue, payroll, operating expenses, and departmental profit.</t>
        </is>
      </c>
    </row>
    <row r="5" ht="192" customHeight="1">
      <c r="A5" s="37" t="inlineStr">
        <is>
          <t>Recommended Monthly Workflow</t>
        </is>
      </c>
      <c r="B5" s="38" t="inlineStr">
        <is>
          <t>1. Update the property name, budget year, operating assumptions, and management thresholds on the Assumptions worksheet.
2. Add or revise one Department Budget row for each department and account combination.
3. Enter monthly budget and actual amounts as positive values.
4. Update the Last Updated field whenever an account row is reviewed.
5. Review annual favorable or unfavorable variance and status.
6. Add a management comment for material variances.
7. Use the Dashboard department selector to review one department or the full hotel.
8. Investigate stale rows, missing classifications, duplicate record IDs, and action-needed variances before distributing the report.</t>
        </is>
      </c>
    </row>
    <row r="7" ht="96" customHeight="1">
      <c r="A7" s="37" t="inlineStr">
        <is>
          <t>Sign Convention</t>
        </is>
      </c>
      <c r="B7" s="38" t="inlineStr">
        <is>
          <t>Enter revenue, payroll, and operating expenses as positive dollar amounts.
Revenue is favorable when actual exceeds budget.
Payroll and operating expenses are favorable when actual is below budget.
Positive variance values therefore always represent favorable performance.</t>
        </is>
      </c>
    </row>
    <row r="9" ht="42" customHeight="1">
      <c r="A9" s="37" t="inlineStr">
        <is>
          <t>Manual Data Entry Notice</t>
        </is>
      </c>
      <c r="B9" s="38" t="inlineStr">
        <is>
          <t>This workbook does not connect directly to a property management system, point-of-sale system, payroll platform, or accounting system. Users may manually paste amounts and reference account codes from approved internal reports.</t>
        </is>
      </c>
    </row>
    <row r="11" ht="42" customHeight="1">
      <c r="A11" s="37" t="inlineStr">
        <is>
          <t>Management Assumptions Notice</t>
        </is>
      </c>
      <c r="B11" s="38" t="inlineStr">
        <is>
          <t>Occupancy, average daily rate, labor targets, and variance thresholds are editable management assumptions. They are planning inputs and are not legal or regulatory requirements.</t>
        </is>
      </c>
    </row>
    <row r="13" ht="42" customHeight="1">
      <c r="A13" s="37" t="inlineStr">
        <is>
          <t>Quality Checks</t>
        </is>
      </c>
      <c r="B13" s="38" t="inlineStr">
        <is>
          <t>Built-in checks identify duplicate record IDs, missing departments or account types, zero annual budgets on active rows, stale update dates, actual amounts on inactive rows, warning and action variance statuses, and assumption threshold consistency.</t>
        </is>
      </c>
    </row>
    <row r="15" ht="120" customHeight="1">
      <c r="A15" s="37" t="inlineStr">
        <is>
          <t>File Use Guidance</t>
        </is>
      </c>
      <c r="B15" s="38" t="inlineStr">
        <is>
          <t>Save a dated copy after each monthly close.
Restrict formula editing to designated workbook owners.
Reconcile annual totals to the hotel's approved budget and internal financial reports.
Review department comments before management meetings.
Confirm future-month actual amounts have not been entered accidentally.</t>
        </is>
      </c>
    </row>
  </sheetData>
  <mergeCells count="1">
    <mergeCell ref="A1:H1"/>
  </mergeCell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2026-09-06T12:19:49Z</dcterms:created>
  <dcterms:modified xmlns:dcterms="http://purl.org/dc/terms/" xmlns:xsi="http://www.w3.org/2001/XMLSchema-instance" xsi:type="dcterms:W3CDTF">2026-09-06T12:19:51+00:00Z</dcterms:modified>
</cp:coreProperties>
</file>