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shboard" sheetId="1" state="visible" r:id="rId1"/>
    <sheet xmlns:r="http://schemas.openxmlformats.org/officeDocument/2006/relationships" name="Daily Checklist" sheetId="2" state="visible" r:id="rId2"/>
    <sheet xmlns:r="http://schemas.openxmlformats.org/officeDocument/2006/relationships" name="Issues Log" sheetId="3" state="visible" r:id="rId3"/>
    <sheet xmlns:r="http://schemas.openxmlformats.org/officeDocument/2006/relationships" name="Instructions" sheetId="4" state="visible" r:id="rId4"/>
  </sheets>
  <definedNames>
    <definedName name="_xlnm.Print_Area" localSheetId="0">'Dashboard'!$A$1:$R$37</definedName>
    <definedName name="_xlnm._FilterDatabase" localSheetId="1" hidden="1">'Daily Checklist'!$A$3:$U$253</definedName>
    <definedName name="_xlnm.Print_Area" localSheetId="1">'Daily Checklist'!$A$1:$U$253</definedName>
    <definedName name="_xlnm._FilterDatabase" localSheetId="2" hidden="1">'Issues Log'!$A$3:$W$153</definedName>
    <definedName name="_xlnm.Print_Area" localSheetId="2">'Issues Log'!$A$1:$W$153</definedName>
    <definedName name="_xlnm.Print_Area" localSheetId="3">'Instructions'!$A$1:$N$45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m/d/yyyy h:mm AM/PM"/>
    <numFmt numFmtId="165" formatCode="m/d/yyyy"/>
    <numFmt numFmtId="166" formatCode="0.0%"/>
    <numFmt numFmtId="167" formatCode="$#,##0.00"/>
    <numFmt numFmtId="168" formatCode="0.0"/>
  </numFmts>
  <fonts count="6">
    <font>
      <name val="Calibri"/>
      <family val="2"/>
      <color theme="1"/>
      <sz val="11"/>
      <scheme val="minor"/>
    </font>
    <font>
      <name val="Calibri"/>
      <b val="1"/>
      <color rgb="00FFFFFF"/>
      <sz val="18"/>
    </font>
    <font>
      <name val="Calibri"/>
      <b val="1"/>
      <color rgb="00FFFFFF"/>
      <sz val="11"/>
    </font>
    <font>
      <name val="Calibri"/>
      <i val="1"/>
      <color rgb="0044546A"/>
      <sz val="11"/>
    </font>
    <font>
      <name val="Calibri"/>
      <color rgb="001F2933"/>
      <sz val="10"/>
    </font>
    <font>
      <name val="Calibri"/>
      <b val="1"/>
      <color rgb="0017324D"/>
      <sz val="10"/>
    </font>
  </fonts>
  <fills count="11">
    <fill>
      <patternFill/>
    </fill>
    <fill>
      <patternFill patternType="gray125"/>
    </fill>
    <fill>
      <patternFill patternType="solid">
        <fgColor rgb="0017324D"/>
      </patternFill>
    </fill>
    <fill>
      <patternFill patternType="solid">
        <fgColor rgb="002B5D74"/>
      </patternFill>
    </fill>
    <fill>
      <patternFill patternType="solid">
        <fgColor rgb="00FFF1CE"/>
      </patternFill>
    </fill>
    <fill>
      <patternFill patternType="solid">
        <fgColor rgb="00F2F7F8"/>
      </patternFill>
    </fill>
    <fill>
      <patternFill patternType="solid">
        <fgColor rgb="00EAF1F5"/>
      </patternFill>
    </fill>
    <fill>
      <patternFill patternType="solid">
        <fgColor rgb="00FFFFFF"/>
      </patternFill>
    </fill>
    <fill>
      <patternFill patternType="solid">
        <fgColor rgb="00D9EAD3"/>
      </patternFill>
    </fill>
    <fill>
      <patternFill patternType="solid">
        <fgColor rgb="00FCE5CD"/>
      </patternFill>
    </fill>
    <fill>
      <patternFill patternType="solid">
        <fgColor rgb="00F4CCCC"/>
      </patternFill>
    </fill>
  </fills>
  <borders count="2">
    <border>
      <left/>
      <right/>
      <top/>
      <bottom/>
      <diagonal/>
    </border>
    <border>
      <left style="thin">
        <color rgb="00C7D5E0"/>
      </left>
      <right style="thin">
        <color rgb="00C7D5E0"/>
      </right>
      <top style="thin">
        <color rgb="00C7D5E0"/>
      </top>
      <bottom style="thin">
        <color rgb="00C7D5E0"/>
      </bottom>
    </border>
  </borders>
  <cellStyleXfs count="1">
    <xf numFmtId="0" fontId="0" fillId="0" borderId="0"/>
  </cellStyleXfs>
  <cellXfs count="50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3" fillId="0" borderId="0" applyAlignment="1" pivotButton="0" quotePrefix="0" xfId="0">
      <alignment horizontal="left" vertical="center"/>
    </xf>
    <xf numFmtId="0" fontId="5" fillId="0" borderId="0" applyAlignment="1" pivotButton="0" quotePrefix="0" xfId="0">
      <alignment horizontal="left" vertical="center"/>
    </xf>
    <xf numFmtId="164" fontId="0" fillId="0" borderId="0" applyAlignment="1" pivotButton="0" quotePrefix="0" xfId="0">
      <alignment horizontal="left" vertical="center"/>
    </xf>
    <xf numFmtId="0" fontId="2" fillId="3" borderId="1" applyAlignment="1" pivotButton="0" quotePrefix="0" xfId="0">
      <alignment horizontal="left" vertical="center"/>
    </xf>
    <xf numFmtId="165" fontId="0" fillId="4" borderId="1" applyAlignment="1" applyProtection="1" pivotButton="0" quotePrefix="0" xfId="0">
      <alignment horizontal="left" vertical="center"/>
      <protection locked="0" hidden="0"/>
    </xf>
    <xf numFmtId="0" fontId="5" fillId="6" borderId="1" applyAlignment="1" pivotButton="0" quotePrefix="0" xfId="0">
      <alignment horizontal="center" vertical="center"/>
    </xf>
    <xf numFmtId="0" fontId="0" fillId="4" borderId="1" applyAlignment="1" applyProtection="1" pivotButton="0" quotePrefix="0" xfId="0">
      <alignment horizontal="left" vertical="center"/>
      <protection locked="0" hidden="0"/>
    </xf>
    <xf numFmtId="166" fontId="5" fillId="6" borderId="1" applyAlignment="1" pivotButton="0" quotePrefix="0" xfId="0">
      <alignment horizontal="center" vertical="center"/>
    </xf>
    <xf numFmtId="167" fontId="5" fillId="6" borderId="1" applyAlignment="1" pivotButton="0" quotePrefix="0" xfId="0">
      <alignment horizontal="center" vertical="center"/>
    </xf>
    <xf numFmtId="166" fontId="0" fillId="4" borderId="1" applyAlignment="1" applyProtection="1" pivotButton="0" quotePrefix="0" xfId="0">
      <alignment horizontal="left" vertical="center"/>
      <protection locked="0" hidden="0"/>
    </xf>
    <xf numFmtId="167" fontId="0" fillId="4" borderId="1" applyAlignment="1" applyProtection="1" pivotButton="0" quotePrefix="0" xfId="0">
      <alignment horizontal="left" vertical="center"/>
      <protection locked="0" hidden="0"/>
    </xf>
    <xf numFmtId="0" fontId="2" fillId="2" borderId="1" applyAlignment="1" pivotButton="0" quotePrefix="0" xfId="0">
      <alignment horizontal="left" vertical="center"/>
    </xf>
    <xf numFmtId="0" fontId="0" fillId="5" borderId="1" applyAlignment="1" pivotButton="0" quotePrefix="0" xfId="0">
      <alignment horizontal="left" vertical="center"/>
    </xf>
    <xf numFmtId="166" fontId="0" fillId="5" borderId="1" applyAlignment="1" pivotButton="0" quotePrefix="0" xfId="0">
      <alignment horizontal="left" vertical="center"/>
    </xf>
    <xf numFmtId="0" fontId="0" fillId="7" borderId="1" applyAlignment="1" pivotButton="0" quotePrefix="0" xfId="0">
      <alignment horizontal="left" vertical="center"/>
    </xf>
    <xf numFmtId="166" fontId="0" fillId="7" borderId="1" applyAlignment="1" pivotButton="0" quotePrefix="0" xfId="0">
      <alignment horizontal="left" vertical="center"/>
    </xf>
    <xf numFmtId="0" fontId="2" fillId="2" borderId="0" applyAlignment="1" pivotButton="0" quotePrefix="0" xfId="0">
      <alignment horizontal="left" vertical="center"/>
    </xf>
    <xf numFmtId="0" fontId="0" fillId="6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left" vertical="center"/>
    </xf>
    <xf numFmtId="0" fontId="0" fillId="8" borderId="1" applyAlignment="1" pivotButton="0" quotePrefix="0" xfId="0">
      <alignment horizontal="left" vertical="center"/>
    </xf>
    <xf numFmtId="0" fontId="0" fillId="9" borderId="1" applyAlignment="1" pivotButton="0" quotePrefix="0" xfId="0">
      <alignment horizontal="left" vertical="center"/>
    </xf>
    <xf numFmtId="0" fontId="0" fillId="10" borderId="1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" vertical="center"/>
    </xf>
    <xf numFmtId="0" fontId="4" fillId="4" borderId="1" applyAlignment="1" applyProtection="1" pivotButton="0" quotePrefix="0" xfId="0">
      <alignment horizontal="left" vertical="center"/>
      <protection locked="0" hidden="0"/>
    </xf>
    <xf numFmtId="165" fontId="4" fillId="4" borderId="1" applyAlignment="1" applyProtection="1" pivotButton="0" quotePrefix="0" xfId="0">
      <alignment horizontal="left" vertical="center"/>
      <protection locked="0" hidden="0"/>
    </xf>
    <xf numFmtId="0" fontId="4" fillId="4" borderId="1" applyAlignment="1" applyProtection="1" pivotButton="0" quotePrefix="0" xfId="0">
      <alignment horizontal="left" vertical="top" wrapText="1"/>
      <protection locked="0" hidden="0"/>
    </xf>
    <xf numFmtId="18" fontId="4" fillId="4" borderId="1" applyAlignment="1" applyProtection="1" pivotButton="0" quotePrefix="0" xfId="0">
      <alignment horizontal="left" vertical="center"/>
      <protection locked="0" hidden="0"/>
    </xf>
    <xf numFmtId="164" fontId="4" fillId="4" borderId="1" applyAlignment="1" applyProtection="1" pivotButton="0" quotePrefix="0" xfId="0">
      <alignment horizontal="left" vertical="center"/>
      <protection locked="0" hidden="0"/>
    </xf>
    <xf numFmtId="167" fontId="4" fillId="4" borderId="1" applyAlignment="1" applyProtection="1" pivotButton="0" quotePrefix="0" xfId="0">
      <alignment horizontal="left" vertical="center"/>
      <protection locked="0" hidden="0"/>
    </xf>
    <xf numFmtId="164" fontId="4" fillId="6" borderId="1" applyAlignment="1" pivotButton="0" quotePrefix="0" xfId="0">
      <alignment horizontal="left" vertical="center"/>
    </xf>
    <xf numFmtId="0" fontId="4" fillId="6" borderId="1" applyAlignment="1" pivotButton="0" quotePrefix="0" xfId="0">
      <alignment horizontal="left" vertical="top" wrapText="1"/>
    </xf>
    <xf numFmtId="168" fontId="4" fillId="6" borderId="1" applyAlignment="1" pivotButton="0" quotePrefix="0" xfId="0">
      <alignment horizontal="left" vertical="center"/>
    </xf>
    <xf numFmtId="0" fontId="2" fillId="3" borderId="0" applyAlignment="1" pivotButton="0" quotePrefix="0" xfId="0">
      <alignment horizontal="left" vertical="center"/>
    </xf>
    <xf numFmtId="0" fontId="0" fillId="0" borderId="0" applyAlignment="1" pivotButton="0" quotePrefix="0" xfId="0">
      <alignment horizontal="left" vertical="top" wrapText="1"/>
    </xf>
    <xf numFmtId="0" fontId="0" fillId="4" borderId="1" applyAlignment="1" pivotButton="0" quotePrefix="0" xfId="0">
      <alignment horizontal="left" vertical="center"/>
    </xf>
    <xf numFmtId="164" fontId="0" fillId="0" borderId="0" applyAlignment="1" pivotButton="0" quotePrefix="0" xfId="0">
      <alignment horizontal="left" vertical="center"/>
    </xf>
    <xf numFmtId="165" fontId="0" fillId="4" borderId="1" applyAlignment="1" applyProtection="1" pivotButton="0" quotePrefix="0" xfId="0">
      <alignment horizontal="left" vertical="center"/>
      <protection locked="0" hidden="0"/>
    </xf>
    <xf numFmtId="166" fontId="5" fillId="6" borderId="1" applyAlignment="1" pivotButton="0" quotePrefix="0" xfId="0">
      <alignment horizontal="center" vertical="center"/>
    </xf>
    <xf numFmtId="167" fontId="5" fillId="6" borderId="1" applyAlignment="1" pivotButton="0" quotePrefix="0" xfId="0">
      <alignment horizontal="center" vertical="center"/>
    </xf>
    <xf numFmtId="166" fontId="0" fillId="4" borderId="1" applyAlignment="1" applyProtection="1" pivotButton="0" quotePrefix="0" xfId="0">
      <alignment horizontal="left" vertical="center"/>
      <protection locked="0" hidden="0"/>
    </xf>
    <xf numFmtId="167" fontId="0" fillId="4" borderId="1" applyAlignment="1" applyProtection="1" pivotButton="0" quotePrefix="0" xfId="0">
      <alignment horizontal="left" vertical="center"/>
      <protection locked="0" hidden="0"/>
    </xf>
    <xf numFmtId="166" fontId="0" fillId="5" borderId="1" applyAlignment="1" pivotButton="0" quotePrefix="0" xfId="0">
      <alignment horizontal="left" vertical="center"/>
    </xf>
    <xf numFmtId="166" fontId="0" fillId="7" borderId="1" applyAlignment="1" pivotButton="0" quotePrefix="0" xfId="0">
      <alignment horizontal="left" vertical="center"/>
    </xf>
    <xf numFmtId="165" fontId="4" fillId="4" borderId="1" applyAlignment="1" applyProtection="1" pivotButton="0" quotePrefix="0" xfId="0">
      <alignment horizontal="left" vertical="center"/>
      <protection locked="0" hidden="0"/>
    </xf>
    <xf numFmtId="164" fontId="4" fillId="4" borderId="1" applyAlignment="1" applyProtection="1" pivotButton="0" quotePrefix="0" xfId="0">
      <alignment horizontal="left" vertical="center"/>
      <protection locked="0" hidden="0"/>
    </xf>
    <xf numFmtId="167" fontId="4" fillId="4" borderId="1" applyAlignment="1" applyProtection="1" pivotButton="0" quotePrefix="0" xfId="0">
      <alignment horizontal="left" vertical="center"/>
      <protection locked="0" hidden="0"/>
    </xf>
    <xf numFmtId="164" fontId="4" fillId="6" borderId="1" applyAlignment="1" pivotButton="0" quotePrefix="0" xfId="0">
      <alignment horizontal="left" vertical="center"/>
    </xf>
    <xf numFmtId="168" fontId="4" fillId="6" borderId="1" applyAlignment="1" pivotButton="0" quotePrefix="0" xfId="0">
      <alignment horizontal="left" vertical="center"/>
    </xf>
  </cellXfs>
  <cellStyles count="1">
    <cellStyle name="Normal" xfId="0" builtinId="0" hidden="0"/>
  </cellStyles>
  <dxfs count="6">
    <dxf>
      <fill>
        <patternFill patternType="solid">
          <fgColor rgb="00D9EAD3"/>
        </patternFill>
      </fill>
    </dxf>
    <dxf>
      <fill>
        <patternFill patternType="solid">
          <fgColor rgb="00FCE5CD"/>
        </patternFill>
      </fill>
    </dxf>
    <dxf>
      <fill>
        <patternFill patternType="solid">
          <fgColor rgb="00F4CCCC"/>
        </patternFill>
      </fill>
    </dxf>
    <dxf>
      <font>
        <name val="Calibri"/>
        <b val="1"/>
        <color rgb="00FFFFFF"/>
        <sz val="10"/>
      </font>
      <fill>
        <patternFill patternType="solid">
          <fgColor rgb="00C73939"/>
        </patternFill>
      </fill>
    </dxf>
    <dxf>
      <font>
        <name val="Calibri"/>
        <b val="1"/>
        <color rgb="00C73939"/>
        <sz val="10"/>
      </font>
      <fill>
        <patternFill patternType="solid">
          <fgColor rgb="00FCE5CD"/>
        </patternFill>
      </fill>
    </dxf>
    <dxf>
      <font>
        <name val="Calibri"/>
        <b val="1"/>
        <color rgb="00C73939"/>
        <sz val="10"/>
      </font>
      <fill>
        <patternFill patternType="solid">
          <fgColor rgb="00F4CCC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Completion Rate by Department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'Dashboard'!D14</f>
            </strRef>
          </tx>
          <spPr>
            <a:ln xmlns:a="http://schemas.openxmlformats.org/drawingml/2006/main">
              <a:prstDash val="solid"/>
            </a:ln>
          </spPr>
          <cat>
            <numRef>
              <f>'Dashboard'!$A$15:$A$22</f>
            </numRef>
          </cat>
          <val>
            <numRef>
              <f>'Dashboard'!$D$15:$D$22</f>
            </numRef>
          </val>
        </ser>
        <gapWidth val="150"/>
        <axId val="10"/>
        <axId val="100"/>
      </barChart>
      <catAx>
        <axId val="10"/>
        <scaling>
          <orientation val="minMax"/>
          <max val="1"/>
          <min val="0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Completion Rate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Department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Selected Date Task Status</a:t>
            </a:r>
          </a:p>
        </rich>
      </tx>
    </title>
    <plotArea>
      <doughnutChart>
        <varyColors val="1"/>
        <ser>
          <idx val="0"/>
          <order val="0"/>
          <tx>
            <strRef>
              <f>'Dashboard'!G25</f>
            </strRef>
          </tx>
          <spPr>
            <a:ln xmlns:a="http://schemas.openxmlformats.org/drawingml/2006/main">
              <a:prstDash val="solid"/>
            </a:ln>
          </spPr>
          <cat>
            <numRef>
              <f>'Dashboard'!$F$26:$F$30</f>
            </numRef>
          </cat>
          <val>
            <numRef>
              <f>'Dashboard'!$G$26:$G$30</f>
            </numRef>
          </val>
        </ser>
        <dLbls>
          <showVal val="0"/>
          <showCatName val="0"/>
        </dLbls>
        <firstSliceAng val="0"/>
        <holeSize val="55"/>
      </doughnutChart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9</col>
      <colOff>0</colOff>
      <row>2</row>
      <rowOff>0</rowOff>
    </from>
    <ext cx="5220000" cy="2592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9</col>
      <colOff>0</colOff>
      <row>17</row>
      <rowOff>0</rowOff>
    </from>
    <ext cx="5220000" cy="2592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ables/table1.xml><?xml version="1.0" encoding="utf-8"?>
<table xmlns="http://schemas.openxmlformats.org/spreadsheetml/2006/main" id="1" name="tblChecklist" displayName="tblChecklist" ref="A3:U253" headerRowCount="1">
  <autoFilter ref="A3:U253"/>
  <tableColumns count="21">
    <tableColumn id="1" name="Checklist ID"/>
    <tableColumn id="2" name="Property"/>
    <tableColumn id="3" name="Operating Date"/>
    <tableColumn id="4" name="Shift"/>
    <tableColumn id="5" name="Department"/>
    <tableColumn id="6" name="Area"/>
    <tableColumn id="7" name="Priority"/>
    <tableColumn id="8" name="Task"/>
    <tableColumn id="9" name="Due Time"/>
    <tableColumn id="10" name="Assigned To"/>
    <tableColumn id="11" name="Status"/>
    <tableColumn id="12" name="Completion Date and Time"/>
    <tableColumn id="13" name="Verified By"/>
    <tableColumn id="14" name="Verification Date and Time"/>
    <tableColumn id="15" name="Cash Variance"/>
    <tableColumn id="16" name="Guest Impact"/>
    <tableColumn id="17" name="Issue ID"/>
    <tableColumn id="18" name="Manager Notes"/>
    <tableColumn id="19" name="Due Date and Time"/>
    <tableColumn id="20" name="Timing Flag"/>
    <tableColumn id="21" name="Record Check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2" name="tblIssues" displayName="tblIssues" ref="A3:W153" headerRowCount="1">
  <autoFilter ref="A3:W153"/>
  <tableColumns count="23">
    <tableColumn id="1" name="Issue ID"/>
    <tableColumn id="2" name="Property"/>
    <tableColumn id="3" name="Date Reported"/>
    <tableColumn id="4" name="Time Reported"/>
    <tableColumn id="5" name="Reported By"/>
    <tableColumn id="6" name="Department"/>
    <tableColumn id="7" name="Area or Room"/>
    <tableColumn id="8" name="Issue Category"/>
    <tableColumn id="9" name="Issue Description"/>
    <tableColumn id="10" name="Severity"/>
    <tableColumn id="11" name="Guest Impact"/>
    <tableColumn id="12" name="Immediate Action"/>
    <tableColumn id="13" name="Owner"/>
    <tableColumn id="14" name="Issue Status"/>
    <tableColumn id="15" name="Target Resolution Date and Time"/>
    <tableColumn id="16" name="Resolved Date and Time"/>
    <tableColumn id="17" name="Estimated Cost"/>
    <tableColumn id="18" name="Vendor or Contact"/>
    <tableColumn id="19" name="Related Checklist ID"/>
    <tableColumn id="20" name="Shift Handoff Notes"/>
    <tableColumn id="21" name="Age in Hours"/>
    <tableColumn id="22" name="Resolution Check"/>
    <tableColumn id="23" name="Record Check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id="3" name="tblProperties" displayName="tblProperties" ref="A41:A44" headerRowCount="1">
  <autoFilter ref="A41:A44"/>
  <tableColumns count="1">
    <tableColumn id="1" name="Property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_rels/sheet4.xml.rels><Relationships xmlns="http://schemas.openxmlformats.org/package/2006/relationships"><Relationship Type="http://schemas.openxmlformats.org/officeDocument/2006/relationships/table" Target="/xl/tables/table3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101"/>
  <sheetViews>
    <sheetView showGridLines="0" zoomScale="70" zoomScaleNormal="7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8" customWidth="1" min="1" max="1"/>
    <col width="19" customWidth="1" min="2" max="2"/>
    <col width="3" customWidth="1" min="3" max="3"/>
    <col width="28" customWidth="1" min="4" max="4"/>
    <col width="17" customWidth="1" min="5" max="5"/>
    <col width="22" customWidth="1" min="6" max="6"/>
    <col width="29" customWidth="1" min="7" max="7"/>
    <col width="18" customWidth="1" min="8" max="8"/>
    <col width="13" customWidth="1" min="9" max="9"/>
    <col width="18" customWidth="1" min="10" max="10"/>
    <col width="15" customWidth="1" min="11" max="11"/>
    <col width="15" customWidth="1" min="12" max="12"/>
    <col width="15" customWidth="1" min="13" max="13"/>
    <col width="15" customWidth="1" min="14" max="14"/>
    <col width="15" customWidth="1" min="15" max="15"/>
    <col width="15" customWidth="1" min="16" max="16"/>
    <col width="15" customWidth="1" min="17" max="17"/>
    <col width="15" customWidth="1" min="18" max="18"/>
  </cols>
  <sheetData>
    <row r="1" ht="30" customHeight="1">
      <c r="A1" s="1" t="inlineStr">
        <is>
          <t>Hotel Daily Manager Checklist Dashboard</t>
        </is>
      </c>
    </row>
    <row r="2">
      <c r="A2" s="2" t="inlineStr">
        <is>
          <t>Review daily execution, exceptions, and shift handoffs.</t>
        </is>
      </c>
    </row>
    <row r="3">
      <c r="G3" s="3" t="inlineStr">
        <is>
          <t>As of</t>
        </is>
      </c>
      <c r="H3" s="37">
        <f>IFERROR(NOW(),"")</f>
        <v/>
      </c>
    </row>
    <row r="4">
      <c r="A4" s="5" t="inlineStr">
        <is>
          <t>Selected Operating Date</t>
        </is>
      </c>
      <c r="B4" s="38" t="n">
        <v>46188</v>
      </c>
      <c r="D4" s="5" t="inlineStr">
        <is>
          <t>Scheduled Tasks</t>
        </is>
      </c>
      <c r="E4" s="7">
        <f>IFERROR(COUNTIFS('Daily Checklist'!$B$4:$B$253,$B$5,'Daily Checklist'!$C$4:$C$253,$B$4),0)</f>
        <v/>
      </c>
      <c r="G4" s="5" t="inlineStr">
        <is>
          <t>Open Critical Tasks</t>
        </is>
      </c>
      <c r="H4" s="7">
        <f>IFERROR(COUNTIFS('Daily Checklist'!$B$4:$B$253,$B$5,'Daily Checklist'!$C$4:$C$253,$B$4,'Daily Checklist'!$G$4:$G$253,"Critical",'Daily Checklist'!$K$4:$K$253,"&lt;&gt;Completed",'Daily Checklist'!$K$4:$K$253,"&lt;&gt;Not Applicable"),0)</f>
        <v/>
      </c>
    </row>
    <row r="5">
      <c r="A5" s="5" t="inlineStr">
        <is>
          <t>Selected Property</t>
        </is>
      </c>
      <c r="B5" s="8" t="inlineStr">
        <is>
          <t>Harbor Point Hotel</t>
        </is>
      </c>
      <c r="D5" s="5" t="inlineStr">
        <is>
          <t>Completed Tasks</t>
        </is>
      </c>
      <c r="E5" s="7">
        <f>IFERROR(COUNTIFS('Daily Checklist'!$B$4:$B$253,$B$5,'Daily Checklist'!$C$4:$C$253,$B$4,'Daily Checklist'!$K$4:$K$253,"Completed"),0)</f>
        <v/>
      </c>
      <c r="G5" s="5" t="inlineStr">
        <is>
          <t>Open Issues</t>
        </is>
      </c>
      <c r="H5" s="7">
        <f>IFERROR(COUNTIFS('Issues Log'!$B$4:$B$153,$B$5,'Issues Log'!$N$4:$N$153,"&lt;&gt;Resolved",'Issues Log'!$N$4:$N$153,"&lt;&gt;Closed",'Issues Log'!$A$4:$A$153,"&lt;&gt;"),0)</f>
        <v/>
      </c>
    </row>
    <row r="6">
      <c r="A6" s="5" t="inlineStr">
        <is>
          <t>Overdue Grace Period (Minutes)</t>
        </is>
      </c>
      <c r="B6" s="8" t="n">
        <v>15</v>
      </c>
      <c r="D6" s="5" t="inlineStr">
        <is>
          <t>Completion Rate</t>
        </is>
      </c>
      <c r="E6" s="39">
        <f>IFERROR(E5/E4,0)</f>
        <v/>
      </c>
      <c r="G6" s="5" t="inlineStr">
        <is>
          <t>Open Issue Estimated Cost</t>
        </is>
      </c>
      <c r="H6" s="40">
        <f>IFERROR(SUMIFS('Issues Log'!$Q$4:$Q$153,'Issues Log'!$B$4:$B$153,$B$5,'Issues Log'!$N$4:$N$153,"&lt;&gt;Resolved",'Issues Log'!$N$4:$N$153,"&lt;&gt;Closed"),0)</f>
        <v/>
      </c>
    </row>
    <row r="7">
      <c r="A7" s="5" t="inlineStr">
        <is>
          <t>High-Priority Completion Target</t>
        </is>
      </c>
      <c r="B7" s="41" t="n">
        <v>0.95</v>
      </c>
      <c r="D7" s="5" t="inlineStr">
        <is>
          <t>Overdue Tasks</t>
        </is>
      </c>
      <c r="E7" s="7">
        <f>IFERROR(COUNTIFS('Daily Checklist'!$B$4:$B$253,$B$5,'Daily Checklist'!$C$4:$C$253,$B$4,'Daily Checklist'!$T$4:$T$253,"Overdue"),0)</f>
        <v/>
      </c>
      <c r="G7" s="5" t="inlineStr">
        <is>
          <t>Cash Variance Exceptions</t>
        </is>
      </c>
      <c r="H7" s="7">
        <f>IFERROR(COUNTIFS('Daily Checklist'!$B$4:$B$253,$B$5,'Daily Checklist'!$C$4:$C$253,$B$4,'Daily Checklist'!$O$4:$O$253,"&gt;"&amp;$B$9)+COUNTIFS('Daily Checklist'!$B$4:$B$253,$B$5,'Daily Checklist'!$C$4:$C$253,$B$4,'Daily Checklist'!$O$4:$O$253,"&lt;"&amp;0-$B$9),0)</f>
        <v/>
      </c>
    </row>
    <row r="8">
      <c r="A8" s="5" t="inlineStr">
        <is>
          <t>Open Critical Task Alert Threshold</t>
        </is>
      </c>
      <c r="B8" s="8" t="n">
        <v>1</v>
      </c>
    </row>
    <row r="9">
      <c r="A9" s="5" t="inlineStr">
        <is>
          <t>Cash Variance Alert Threshold</t>
        </is>
      </c>
      <c r="B9" s="42" t="n">
        <v>25</v>
      </c>
    </row>
    <row r="10">
      <c r="A10" s="5" t="inlineStr">
        <is>
          <t>Open Issue Cost Alert Threshold</t>
        </is>
      </c>
      <c r="B10" s="42" t="n">
        <v>500</v>
      </c>
    </row>
    <row r="11">
      <c r="A11" s="2" t="inlineStr">
        <is>
          <t>Yellow cells are manager-editable operating thresholds, not legal requirements.</t>
        </is>
      </c>
    </row>
    <row r="12"/>
    <row r="13"/>
    <row r="14">
      <c r="A14" s="13" t="inlineStr">
        <is>
          <t>Department</t>
        </is>
      </c>
      <c r="B14" s="13" t="inlineStr">
        <is>
          <t>Scheduled</t>
        </is>
      </c>
      <c r="C14" s="13" t="inlineStr">
        <is>
          <t>Completed</t>
        </is>
      </c>
      <c r="D14" s="13" t="inlineStr">
        <is>
          <t>Completion Rate</t>
        </is>
      </c>
      <c r="E14" s="13" t="inlineStr">
        <is>
          <t>Overdue</t>
        </is>
      </c>
      <c r="F14" s="13" t="inlineStr">
        <is>
          <t>Open Critical</t>
        </is>
      </c>
      <c r="G14" s="13" t="inlineStr">
        <is>
          <t>Shift</t>
        </is>
      </c>
      <c r="H14" s="13" t="inlineStr">
        <is>
          <t>Scheduled</t>
        </is>
      </c>
      <c r="I14" s="13" t="inlineStr">
        <is>
          <t>Completed</t>
        </is>
      </c>
      <c r="J14" s="13" t="inlineStr">
        <is>
          <t>Overdue</t>
        </is>
      </c>
      <c r="K14" s="13" t="inlineStr">
        <is>
          <t>Completion Rate</t>
        </is>
      </c>
    </row>
    <row r="15">
      <c r="A15" s="14" t="inlineStr">
        <is>
          <t>Front Office</t>
        </is>
      </c>
      <c r="B15" s="14">
        <f>IFERROR(COUNTIFS('Daily Checklist'!$B$4:$B$253,$B$5,'Daily Checklist'!$C$4:$C$253,$B$4,'Daily Checklist'!$E$4:$E$253,A15),0)</f>
        <v/>
      </c>
      <c r="C15" s="14">
        <f>IFERROR(COUNTIFS('Daily Checklist'!$B$4:$B$253,$B$5,'Daily Checklist'!$C$4:$C$253,$B$4,'Daily Checklist'!$E$4:$E$253,A15,'Daily Checklist'!$K$4:$K$253,"Completed"),0)</f>
        <v/>
      </c>
      <c r="D15" s="43">
        <f>IFERROR(C15/B15,0)</f>
        <v/>
      </c>
      <c r="E15" s="14">
        <f>IFERROR(COUNTIFS('Daily Checklist'!$B$4:$B$253,$B$5,'Daily Checklist'!$C$4:$C$253,$B$4,'Daily Checklist'!$E$4:$E$253,A15,'Daily Checklist'!$T$4:$T$253,"Overdue"),0)</f>
        <v/>
      </c>
      <c r="F15" s="14">
        <f>IFERROR(COUNTIFS('Daily Checklist'!$B$4:$B$253,$B$5,'Daily Checklist'!$C$4:$C$253,$B$4,'Daily Checklist'!$E$4:$E$253,A15,'Daily Checklist'!$G$4:$G$253,"Critical",'Daily Checklist'!$K$4:$K$253,"&lt;&gt;Completed",'Daily Checklist'!$K$4:$K$253,"&lt;&gt;Not Applicable"),0)</f>
        <v/>
      </c>
      <c r="G15" s="14" t="inlineStr">
        <is>
          <t>Overnight</t>
        </is>
      </c>
      <c r="H15" s="14">
        <f>IFERROR(COUNTIFS('Daily Checklist'!$B$4:$B$253,$B$5,'Daily Checklist'!$C$4:$C$253,$B$4,'Daily Checklist'!$D$4:$D$253,G15),0)</f>
        <v/>
      </c>
      <c r="I15" s="14">
        <f>IFERROR(COUNTIFS('Daily Checklist'!$B$4:$B$253,$B$5,'Daily Checklist'!$C$4:$C$253,$B$4,'Daily Checklist'!$D$4:$D$253,G15,'Daily Checklist'!$K$4:$K$253,"Completed"),0)</f>
        <v/>
      </c>
      <c r="J15" s="14">
        <f>IFERROR(COUNTIFS('Daily Checklist'!$B$4:$B$253,$B$5,'Daily Checklist'!$C$4:$C$253,$B$4,'Daily Checklist'!$D$4:$D$253,G15,'Daily Checklist'!$T$4:$T$253,"Overdue"),0)</f>
        <v/>
      </c>
      <c r="K15" s="43">
        <f>IFERROR(I15/H15,0)</f>
        <v/>
      </c>
    </row>
    <row r="16">
      <c r="A16" s="16" t="inlineStr">
        <is>
          <t>Housekeeping</t>
        </is>
      </c>
      <c r="B16" s="16">
        <f>IFERROR(COUNTIFS('Daily Checklist'!$B$4:$B$253,$B$5,'Daily Checklist'!$C$4:$C$253,$B$4,'Daily Checklist'!$E$4:$E$253,A16),0)</f>
        <v/>
      </c>
      <c r="C16" s="16">
        <f>IFERROR(COUNTIFS('Daily Checklist'!$B$4:$B$253,$B$5,'Daily Checklist'!$C$4:$C$253,$B$4,'Daily Checklist'!$E$4:$E$253,A16,'Daily Checklist'!$K$4:$K$253,"Completed"),0)</f>
        <v/>
      </c>
      <c r="D16" s="44">
        <f>IFERROR(C16/B16,0)</f>
        <v/>
      </c>
      <c r="E16" s="16">
        <f>IFERROR(COUNTIFS('Daily Checklist'!$B$4:$B$253,$B$5,'Daily Checklist'!$C$4:$C$253,$B$4,'Daily Checklist'!$E$4:$E$253,A16,'Daily Checklist'!$T$4:$T$253,"Overdue"),0)</f>
        <v/>
      </c>
      <c r="F16" s="16">
        <f>IFERROR(COUNTIFS('Daily Checklist'!$B$4:$B$253,$B$5,'Daily Checklist'!$C$4:$C$253,$B$4,'Daily Checklist'!$E$4:$E$253,A16,'Daily Checklist'!$G$4:$G$253,"Critical",'Daily Checklist'!$K$4:$K$253,"&lt;&gt;Completed",'Daily Checklist'!$K$4:$K$253,"&lt;&gt;Not Applicable"),0)</f>
        <v/>
      </c>
      <c r="G16" s="16" t="inlineStr">
        <is>
          <t>Morning</t>
        </is>
      </c>
      <c r="H16" s="16">
        <f>IFERROR(COUNTIFS('Daily Checklist'!$B$4:$B$253,$B$5,'Daily Checklist'!$C$4:$C$253,$B$4,'Daily Checklist'!$D$4:$D$253,G16),0)</f>
        <v/>
      </c>
      <c r="I16" s="16">
        <f>IFERROR(COUNTIFS('Daily Checklist'!$B$4:$B$253,$B$5,'Daily Checklist'!$C$4:$C$253,$B$4,'Daily Checklist'!$D$4:$D$253,G16,'Daily Checklist'!$K$4:$K$253,"Completed"),0)</f>
        <v/>
      </c>
      <c r="J16" s="16">
        <f>IFERROR(COUNTIFS('Daily Checklist'!$B$4:$B$253,$B$5,'Daily Checklist'!$C$4:$C$253,$B$4,'Daily Checklist'!$D$4:$D$253,G16,'Daily Checklist'!$T$4:$T$253,"Overdue"),0)</f>
        <v/>
      </c>
      <c r="K16" s="44">
        <f>IFERROR(I16/H16,0)</f>
        <v/>
      </c>
    </row>
    <row r="17">
      <c r="A17" s="14" t="inlineStr">
        <is>
          <t>Engineering</t>
        </is>
      </c>
      <c r="B17" s="14">
        <f>IFERROR(COUNTIFS('Daily Checklist'!$B$4:$B$253,$B$5,'Daily Checklist'!$C$4:$C$253,$B$4,'Daily Checklist'!$E$4:$E$253,A17),0)</f>
        <v/>
      </c>
      <c r="C17" s="14">
        <f>IFERROR(COUNTIFS('Daily Checklist'!$B$4:$B$253,$B$5,'Daily Checklist'!$C$4:$C$253,$B$4,'Daily Checklist'!$E$4:$E$253,A17,'Daily Checklist'!$K$4:$K$253,"Completed"),0)</f>
        <v/>
      </c>
      <c r="D17" s="43">
        <f>IFERROR(C17/B17,0)</f>
        <v/>
      </c>
      <c r="E17" s="14">
        <f>IFERROR(COUNTIFS('Daily Checklist'!$B$4:$B$253,$B$5,'Daily Checklist'!$C$4:$C$253,$B$4,'Daily Checklist'!$E$4:$E$253,A17,'Daily Checklist'!$T$4:$T$253,"Overdue"),0)</f>
        <v/>
      </c>
      <c r="F17" s="14">
        <f>IFERROR(COUNTIFS('Daily Checklist'!$B$4:$B$253,$B$5,'Daily Checklist'!$C$4:$C$253,$B$4,'Daily Checklist'!$E$4:$E$253,A17,'Daily Checklist'!$G$4:$G$253,"Critical",'Daily Checklist'!$K$4:$K$253,"&lt;&gt;Completed",'Daily Checklist'!$K$4:$K$253,"&lt;&gt;Not Applicable"),0)</f>
        <v/>
      </c>
      <c r="G17" s="14" t="inlineStr">
        <is>
          <t>Evening</t>
        </is>
      </c>
      <c r="H17" s="14">
        <f>IFERROR(COUNTIFS('Daily Checklist'!$B$4:$B$253,$B$5,'Daily Checklist'!$C$4:$C$253,$B$4,'Daily Checklist'!$D$4:$D$253,G17),0)</f>
        <v/>
      </c>
      <c r="I17" s="14">
        <f>IFERROR(COUNTIFS('Daily Checklist'!$B$4:$B$253,$B$5,'Daily Checklist'!$C$4:$C$253,$B$4,'Daily Checklist'!$D$4:$D$253,G17,'Daily Checklist'!$K$4:$K$253,"Completed"),0)</f>
        <v/>
      </c>
      <c r="J17" s="14">
        <f>IFERROR(COUNTIFS('Daily Checklist'!$B$4:$B$253,$B$5,'Daily Checklist'!$C$4:$C$253,$B$4,'Daily Checklist'!$D$4:$D$253,G17,'Daily Checklist'!$T$4:$T$253,"Overdue"),0)</f>
        <v/>
      </c>
      <c r="K17" s="43">
        <f>IFERROR(I17/H17,0)</f>
        <v/>
      </c>
    </row>
    <row r="18">
      <c r="A18" s="16" t="inlineStr">
        <is>
          <t>Food and Beverage</t>
        </is>
      </c>
      <c r="B18" s="16">
        <f>IFERROR(COUNTIFS('Daily Checklist'!$B$4:$B$253,$B$5,'Daily Checklist'!$C$4:$C$253,$B$4,'Daily Checklist'!$E$4:$E$253,A18),0)</f>
        <v/>
      </c>
      <c r="C18" s="16">
        <f>IFERROR(COUNTIFS('Daily Checklist'!$B$4:$B$253,$B$5,'Daily Checklist'!$C$4:$C$253,$B$4,'Daily Checklist'!$E$4:$E$253,A18,'Daily Checklist'!$K$4:$K$253,"Completed"),0)</f>
        <v/>
      </c>
      <c r="D18" s="44">
        <f>IFERROR(C18/B18,0)</f>
        <v/>
      </c>
      <c r="E18" s="16">
        <f>IFERROR(COUNTIFS('Daily Checklist'!$B$4:$B$253,$B$5,'Daily Checklist'!$C$4:$C$253,$B$4,'Daily Checklist'!$E$4:$E$253,A18,'Daily Checklist'!$T$4:$T$253,"Overdue"),0)</f>
        <v/>
      </c>
      <c r="F18" s="16">
        <f>IFERROR(COUNTIFS('Daily Checklist'!$B$4:$B$253,$B$5,'Daily Checklist'!$C$4:$C$253,$B$4,'Daily Checklist'!$E$4:$E$253,A18,'Daily Checklist'!$G$4:$G$253,"Critical",'Daily Checklist'!$K$4:$K$253,"&lt;&gt;Completed",'Daily Checklist'!$K$4:$K$253,"&lt;&gt;Not Applicable"),0)</f>
        <v/>
      </c>
      <c r="H18">
        <f>""</f>
        <v/>
      </c>
      <c r="I18">
        <f>""</f>
        <v/>
      </c>
      <c r="J18">
        <f>""</f>
        <v/>
      </c>
      <c r="K18">
        <f>""</f>
        <v/>
      </c>
    </row>
    <row r="19">
      <c r="A19" s="14" t="inlineStr">
        <is>
          <t>Security</t>
        </is>
      </c>
      <c r="B19" s="14">
        <f>IFERROR(COUNTIFS('Daily Checklist'!$B$4:$B$253,$B$5,'Daily Checklist'!$C$4:$C$253,$B$4,'Daily Checklist'!$E$4:$E$253,A19),0)</f>
        <v/>
      </c>
      <c r="C19" s="14">
        <f>IFERROR(COUNTIFS('Daily Checklist'!$B$4:$B$253,$B$5,'Daily Checklist'!$C$4:$C$253,$B$4,'Daily Checklist'!$E$4:$E$253,A19,'Daily Checklist'!$K$4:$K$253,"Completed"),0)</f>
        <v/>
      </c>
      <c r="D19" s="43">
        <f>IFERROR(C19/B19,0)</f>
        <v/>
      </c>
      <c r="E19" s="14">
        <f>IFERROR(COUNTIFS('Daily Checklist'!$B$4:$B$253,$B$5,'Daily Checklist'!$C$4:$C$253,$B$4,'Daily Checklist'!$E$4:$E$253,A19,'Daily Checklist'!$T$4:$T$253,"Overdue"),0)</f>
        <v/>
      </c>
      <c r="F19" s="14">
        <f>IFERROR(COUNTIFS('Daily Checklist'!$B$4:$B$253,$B$5,'Daily Checklist'!$C$4:$C$253,$B$4,'Daily Checklist'!$E$4:$E$253,A19,'Daily Checklist'!$G$4:$G$253,"Critical",'Daily Checklist'!$K$4:$K$253,"&lt;&gt;Completed",'Daily Checklist'!$K$4:$K$253,"&lt;&gt;Not Applicable"),0)</f>
        <v/>
      </c>
      <c r="H19">
        <f>""</f>
        <v/>
      </c>
      <c r="I19">
        <f>""</f>
        <v/>
      </c>
      <c r="J19">
        <f>""</f>
        <v/>
      </c>
      <c r="K19">
        <f>""</f>
        <v/>
      </c>
    </row>
    <row r="20">
      <c r="A20" s="16" t="inlineStr">
        <is>
          <t>Sales and Events</t>
        </is>
      </c>
      <c r="B20" s="16">
        <f>IFERROR(COUNTIFS('Daily Checklist'!$B$4:$B$253,$B$5,'Daily Checklist'!$C$4:$C$253,$B$4,'Daily Checklist'!$E$4:$E$253,A20),0)</f>
        <v/>
      </c>
      <c r="C20" s="16">
        <f>IFERROR(COUNTIFS('Daily Checklist'!$B$4:$B$253,$B$5,'Daily Checklist'!$C$4:$C$253,$B$4,'Daily Checklist'!$E$4:$E$253,A20,'Daily Checklist'!$K$4:$K$253,"Completed"),0)</f>
        <v/>
      </c>
      <c r="D20" s="44">
        <f>IFERROR(C20/B20,0)</f>
        <v/>
      </c>
      <c r="E20" s="16">
        <f>IFERROR(COUNTIFS('Daily Checklist'!$B$4:$B$253,$B$5,'Daily Checklist'!$C$4:$C$253,$B$4,'Daily Checklist'!$E$4:$E$253,A20,'Daily Checklist'!$T$4:$T$253,"Overdue"),0)</f>
        <v/>
      </c>
      <c r="F20" s="16">
        <f>IFERROR(COUNTIFS('Daily Checklist'!$B$4:$B$253,$B$5,'Daily Checklist'!$C$4:$C$253,$B$4,'Daily Checklist'!$E$4:$E$253,A20,'Daily Checklist'!$G$4:$G$253,"Critical",'Daily Checklist'!$K$4:$K$253,"&lt;&gt;Completed",'Daily Checklist'!$K$4:$K$253,"&lt;&gt;Not Applicable"),0)</f>
        <v/>
      </c>
      <c r="H20">
        <f>""</f>
        <v/>
      </c>
      <c r="I20">
        <f>""</f>
        <v/>
      </c>
      <c r="J20">
        <f>""</f>
        <v/>
      </c>
      <c r="K20">
        <f>""</f>
        <v/>
      </c>
    </row>
    <row r="21">
      <c r="A21" s="14" t="inlineStr">
        <is>
          <t>Accounting</t>
        </is>
      </c>
      <c r="B21" s="14">
        <f>IFERROR(COUNTIFS('Daily Checklist'!$B$4:$B$253,$B$5,'Daily Checklist'!$C$4:$C$253,$B$4,'Daily Checklist'!$E$4:$E$253,A21),0)</f>
        <v/>
      </c>
      <c r="C21" s="14">
        <f>IFERROR(COUNTIFS('Daily Checklist'!$B$4:$B$253,$B$5,'Daily Checklist'!$C$4:$C$253,$B$4,'Daily Checklist'!$E$4:$E$253,A21,'Daily Checklist'!$K$4:$K$253,"Completed"),0)</f>
        <v/>
      </c>
      <c r="D21" s="43">
        <f>IFERROR(C21/B21,0)</f>
        <v/>
      </c>
      <c r="E21" s="14">
        <f>IFERROR(COUNTIFS('Daily Checklist'!$B$4:$B$253,$B$5,'Daily Checklist'!$C$4:$C$253,$B$4,'Daily Checklist'!$E$4:$E$253,A21,'Daily Checklist'!$T$4:$T$253,"Overdue"),0)</f>
        <v/>
      </c>
      <c r="F21" s="14">
        <f>IFERROR(COUNTIFS('Daily Checklist'!$B$4:$B$253,$B$5,'Daily Checklist'!$C$4:$C$253,$B$4,'Daily Checklist'!$E$4:$E$253,A21,'Daily Checklist'!$G$4:$G$253,"Critical",'Daily Checklist'!$K$4:$K$253,"&lt;&gt;Completed",'Daily Checklist'!$K$4:$K$253,"&lt;&gt;Not Applicable"),0)</f>
        <v/>
      </c>
      <c r="H21">
        <f>""</f>
        <v/>
      </c>
      <c r="I21">
        <f>""</f>
        <v/>
      </c>
      <c r="J21">
        <f>""</f>
        <v/>
      </c>
      <c r="K21">
        <f>""</f>
        <v/>
      </c>
    </row>
    <row r="22">
      <c r="A22" s="16" t="inlineStr">
        <is>
          <t>Management</t>
        </is>
      </c>
      <c r="B22" s="16">
        <f>IFERROR(COUNTIFS('Daily Checklist'!$B$4:$B$253,$B$5,'Daily Checklist'!$C$4:$C$253,$B$4,'Daily Checklist'!$E$4:$E$253,A22),0)</f>
        <v/>
      </c>
      <c r="C22" s="16">
        <f>IFERROR(COUNTIFS('Daily Checklist'!$B$4:$B$253,$B$5,'Daily Checklist'!$C$4:$C$253,$B$4,'Daily Checklist'!$E$4:$E$253,A22,'Daily Checklist'!$K$4:$K$253,"Completed"),0)</f>
        <v/>
      </c>
      <c r="D22" s="44">
        <f>IFERROR(C22/B22,0)</f>
        <v/>
      </c>
      <c r="E22" s="16">
        <f>IFERROR(COUNTIFS('Daily Checklist'!$B$4:$B$253,$B$5,'Daily Checklist'!$C$4:$C$253,$B$4,'Daily Checklist'!$E$4:$E$253,A22,'Daily Checklist'!$T$4:$T$253,"Overdue"),0)</f>
        <v/>
      </c>
      <c r="F22" s="16">
        <f>IFERROR(COUNTIFS('Daily Checklist'!$B$4:$B$253,$B$5,'Daily Checklist'!$C$4:$C$253,$B$4,'Daily Checklist'!$E$4:$E$253,A22,'Daily Checklist'!$G$4:$G$253,"Critical",'Daily Checklist'!$K$4:$K$253,"&lt;&gt;Completed",'Daily Checklist'!$K$4:$K$253,"&lt;&gt;Not Applicable"),0)</f>
        <v/>
      </c>
      <c r="H22">
        <f>""</f>
        <v/>
      </c>
      <c r="I22">
        <f>""</f>
        <v/>
      </c>
      <c r="J22">
        <f>""</f>
        <v/>
      </c>
      <c r="K22">
        <f>""</f>
        <v/>
      </c>
    </row>
    <row r="23">
      <c r="C23">
        <f>""</f>
        <v/>
      </c>
      <c r="D23">
        <f>""</f>
        <v/>
      </c>
      <c r="E23">
        <f>""</f>
        <v/>
      </c>
      <c r="F23">
        <f>""</f>
        <v/>
      </c>
      <c r="H23">
        <f>""</f>
        <v/>
      </c>
      <c r="I23">
        <f>""</f>
        <v/>
      </c>
      <c r="J23">
        <f>""</f>
        <v/>
      </c>
      <c r="K23">
        <f>""</f>
        <v/>
      </c>
    </row>
    <row r="24">
      <c r="C24">
        <f>""</f>
        <v/>
      </c>
      <c r="D24">
        <f>""</f>
        <v/>
      </c>
      <c r="E24">
        <f>""</f>
        <v/>
      </c>
      <c r="F24">
        <f>""</f>
        <v/>
      </c>
      <c r="H24">
        <f>""</f>
        <v/>
      </c>
      <c r="I24">
        <f>""</f>
        <v/>
      </c>
      <c r="J24">
        <f>""</f>
        <v/>
      </c>
      <c r="K24">
        <f>""</f>
        <v/>
      </c>
    </row>
    <row r="25">
      <c r="A25" s="18" t="inlineStr">
        <is>
          <t>Dashboard Exception Panel</t>
        </is>
      </c>
      <c r="C25">
        <f>""</f>
        <v/>
      </c>
      <c r="D25">
        <f>""</f>
        <v/>
      </c>
      <c r="E25">
        <f>""</f>
        <v/>
      </c>
      <c r="F25" s="18" t="inlineStr">
        <is>
          <t>Status</t>
        </is>
      </c>
      <c r="G25" s="18" t="inlineStr">
        <is>
          <t>Count</t>
        </is>
      </c>
      <c r="H25">
        <f>""</f>
        <v/>
      </c>
      <c r="I25">
        <f>""</f>
        <v/>
      </c>
      <c r="J25">
        <f>""</f>
        <v/>
      </c>
      <c r="K25">
        <f>""</f>
        <v/>
      </c>
    </row>
    <row r="26">
      <c r="A26" s="14" t="inlineStr">
        <is>
          <t>Overdue tasks require follow-up.</t>
        </is>
      </c>
      <c r="B26" s="19">
        <f>IFERROR(E7,0)</f>
        <v/>
      </c>
      <c r="C26">
        <f>""</f>
        <v/>
      </c>
      <c r="D26">
        <f>""</f>
        <v/>
      </c>
      <c r="E26">
        <f>""</f>
        <v/>
      </c>
      <c r="F26" s="20" t="inlineStr">
        <is>
          <t>Not Started</t>
        </is>
      </c>
      <c r="G26" s="20">
        <f>IFERROR(COUNTIFS('Daily Checklist'!$B$4:$B$253,$B$5,'Daily Checklist'!$C$4:$C$253,$B$4,'Daily Checklist'!$K$4:$K$253,F26),0)</f>
        <v/>
      </c>
      <c r="H26">
        <f>""</f>
        <v/>
      </c>
      <c r="I26">
        <f>""</f>
        <v/>
      </c>
      <c r="J26">
        <f>""</f>
        <v/>
      </c>
      <c r="K26">
        <f>""</f>
        <v/>
      </c>
    </row>
    <row r="27">
      <c r="A27" s="14" t="inlineStr">
        <is>
          <t>Blocked tasks require an owner and next action.</t>
        </is>
      </c>
      <c r="B27" s="19">
        <f>IFERROR(COUNTIFS('Daily Checklist'!$B$4:$B$253,$B$5,'Daily Checklist'!$C$4:$C$253,$B$4,'Daily Checklist'!$K$4:$K$253,"Blocked"),0)</f>
        <v/>
      </c>
      <c r="C27">
        <f>""</f>
        <v/>
      </c>
      <c r="D27">
        <f>""</f>
        <v/>
      </c>
      <c r="E27">
        <f>""</f>
        <v/>
      </c>
      <c r="F27" s="20" t="inlineStr">
        <is>
          <t>In Progress</t>
        </is>
      </c>
      <c r="G27" s="20">
        <f>IFERROR(COUNTIFS('Daily Checklist'!$B$4:$B$253,$B$5,'Daily Checklist'!$C$4:$C$253,$B$4,'Daily Checklist'!$K$4:$K$253,F27),0)</f>
        <v/>
      </c>
      <c r="H27">
        <f>""</f>
        <v/>
      </c>
      <c r="I27">
        <f>""</f>
        <v/>
      </c>
      <c r="J27">
        <f>""</f>
        <v/>
      </c>
      <c r="K27">
        <f>""</f>
        <v/>
      </c>
    </row>
    <row r="28">
      <c r="A28" s="14" t="inlineStr">
        <is>
          <t>Critical open tasks require manager review.</t>
        </is>
      </c>
      <c r="B28" s="19">
        <f>IFERROR(H4,0)</f>
        <v/>
      </c>
      <c r="C28">
        <f>""</f>
        <v/>
      </c>
      <c r="D28">
        <f>""</f>
        <v/>
      </c>
      <c r="E28">
        <f>""</f>
        <v/>
      </c>
      <c r="F28" s="20" t="inlineStr">
        <is>
          <t>Completed</t>
        </is>
      </c>
      <c r="G28" s="20">
        <f>IFERROR(COUNTIFS('Daily Checklist'!$B$4:$B$253,$B$5,'Daily Checklist'!$C$4:$C$253,$B$4,'Daily Checklist'!$K$4:$K$253,F28),0)</f>
        <v/>
      </c>
      <c r="H28">
        <f>""</f>
        <v/>
      </c>
      <c r="I28">
        <f>""</f>
        <v/>
      </c>
      <c r="J28">
        <f>""</f>
        <v/>
      </c>
      <c r="K28">
        <f>""</f>
        <v/>
      </c>
    </row>
    <row r="29">
      <c r="A29" s="14" t="inlineStr">
        <is>
          <t>Cash variance entries above the selected threshold require review.</t>
        </is>
      </c>
      <c r="B29" s="19">
        <f>IFERROR(H7,0)</f>
        <v/>
      </c>
      <c r="C29">
        <f>""</f>
        <v/>
      </c>
      <c r="D29">
        <f>""</f>
        <v/>
      </c>
      <c r="E29">
        <f>""</f>
        <v/>
      </c>
      <c r="F29" s="20" t="inlineStr">
        <is>
          <t>Blocked</t>
        </is>
      </c>
      <c r="G29" s="20">
        <f>IFERROR(COUNTIFS('Daily Checklist'!$B$4:$B$253,$B$5,'Daily Checklist'!$C$4:$C$253,$B$4,'Daily Checklist'!$K$4:$K$253,F29),0)</f>
        <v/>
      </c>
      <c r="H29">
        <f>""</f>
        <v/>
      </c>
      <c r="I29">
        <f>""</f>
        <v/>
      </c>
      <c r="J29">
        <f>""</f>
        <v/>
      </c>
      <c r="K29">
        <f>""</f>
        <v/>
      </c>
    </row>
    <row r="30">
      <c r="A30" s="14" t="inlineStr">
        <is>
          <t>Open issues above the cost threshold require escalation review.</t>
        </is>
      </c>
      <c r="B30" s="19">
        <f>IFERROR(IF(H6&gt;=$B$10,1,0),0)</f>
        <v/>
      </c>
      <c r="C30">
        <f>""</f>
        <v/>
      </c>
      <c r="D30">
        <f>""</f>
        <v/>
      </c>
      <c r="E30">
        <f>""</f>
        <v/>
      </c>
      <c r="F30" s="20" t="inlineStr">
        <is>
          <t>Not Applicable</t>
        </is>
      </c>
      <c r="G30" s="20">
        <f>IFERROR(COUNTIFS('Daily Checklist'!$B$4:$B$253,$B$5,'Daily Checklist'!$C$4:$C$253,$B$4,'Daily Checklist'!$K$4:$K$253,F30),0)</f>
        <v/>
      </c>
      <c r="H30">
        <f>""</f>
        <v/>
      </c>
      <c r="I30">
        <f>""</f>
        <v/>
      </c>
      <c r="J30">
        <f>""</f>
        <v/>
      </c>
      <c r="K30">
        <f>""</f>
        <v/>
      </c>
    </row>
    <row r="31">
      <c r="B31">
        <f>""</f>
        <v/>
      </c>
      <c r="C31">
        <f>""</f>
        <v/>
      </c>
      <c r="D31">
        <f>""</f>
        <v/>
      </c>
      <c r="E31">
        <f>""</f>
        <v/>
      </c>
      <c r="F31">
        <f>""</f>
        <v/>
      </c>
      <c r="G31">
        <f>""</f>
        <v/>
      </c>
      <c r="H31">
        <f>""</f>
        <v/>
      </c>
      <c r="I31">
        <f>""</f>
        <v/>
      </c>
      <c r="J31">
        <f>""</f>
        <v/>
      </c>
      <c r="K31">
        <f>""</f>
        <v/>
      </c>
    </row>
    <row r="32">
      <c r="B32">
        <f>""</f>
        <v/>
      </c>
      <c r="C32">
        <f>""</f>
        <v/>
      </c>
      <c r="D32">
        <f>""</f>
        <v/>
      </c>
      <c r="E32">
        <f>""</f>
        <v/>
      </c>
      <c r="F32">
        <f>""</f>
        <v/>
      </c>
      <c r="G32">
        <f>""</f>
        <v/>
      </c>
      <c r="H32">
        <f>""</f>
        <v/>
      </c>
      <c r="I32">
        <f>""</f>
        <v/>
      </c>
      <c r="J32">
        <f>""</f>
        <v/>
      </c>
      <c r="K32">
        <f>""</f>
        <v/>
      </c>
    </row>
    <row r="33">
      <c r="A33" s="18" t="inlineStr">
        <is>
          <t>Status Highlight Legend</t>
        </is>
      </c>
      <c r="B33">
        <f>""</f>
        <v/>
      </c>
      <c r="C33">
        <f>""</f>
        <v/>
      </c>
      <c r="D33">
        <f>""</f>
        <v/>
      </c>
      <c r="E33">
        <f>""</f>
        <v/>
      </c>
      <c r="F33">
        <f>""</f>
        <v/>
      </c>
      <c r="G33">
        <f>""</f>
        <v/>
      </c>
      <c r="H33">
        <f>""</f>
        <v/>
      </c>
      <c r="I33">
        <f>""</f>
        <v/>
      </c>
      <c r="J33">
        <f>""</f>
        <v/>
      </c>
      <c r="K33">
        <f>""</f>
        <v/>
      </c>
    </row>
    <row r="34">
      <c r="A34" s="21" t="inlineStr">
        <is>
          <t>Green</t>
        </is>
      </c>
      <c r="B34" s="20" t="inlineStr">
        <is>
          <t>Completed, closed, or meeting target</t>
        </is>
      </c>
      <c r="C34">
        <f>""</f>
        <v/>
      </c>
      <c r="D34">
        <f>""</f>
        <v/>
      </c>
      <c r="E34">
        <f>""</f>
        <v/>
      </c>
      <c r="F34">
        <f>""</f>
        <v/>
      </c>
      <c r="G34">
        <f>""</f>
        <v/>
      </c>
      <c r="H34">
        <f>""</f>
        <v/>
      </c>
      <c r="I34">
        <f>""</f>
        <v/>
      </c>
      <c r="J34">
        <f>""</f>
        <v/>
      </c>
      <c r="K34">
        <f>""</f>
        <v/>
      </c>
    </row>
    <row r="35">
      <c r="A35" s="22" t="inlineStr">
        <is>
          <t>Amber</t>
        </is>
      </c>
      <c r="B35" s="20" t="inlineStr">
        <is>
          <t>Follow-up or approaching exception</t>
        </is>
      </c>
      <c r="C35">
        <f>""</f>
        <v/>
      </c>
      <c r="D35">
        <f>""</f>
        <v/>
      </c>
      <c r="E35">
        <f>""</f>
        <v/>
      </c>
      <c r="F35">
        <f>""</f>
        <v/>
      </c>
      <c r="G35">
        <f>""</f>
        <v/>
      </c>
      <c r="H35">
        <f>""</f>
        <v/>
      </c>
      <c r="I35">
        <f>""</f>
        <v/>
      </c>
      <c r="J35">
        <f>""</f>
        <v/>
      </c>
      <c r="K35">
        <f>""</f>
        <v/>
      </c>
    </row>
    <row r="36">
      <c r="A36" s="23" t="inlineStr">
        <is>
          <t>Red</t>
        </is>
      </c>
      <c r="B36" s="20" t="inlineStr">
        <is>
          <t>Immediate manager review</t>
        </is>
      </c>
      <c r="C36">
        <f>""</f>
        <v/>
      </c>
      <c r="D36">
        <f>""</f>
        <v/>
      </c>
      <c r="E36">
        <f>""</f>
        <v/>
      </c>
      <c r="F36">
        <f>""</f>
        <v/>
      </c>
      <c r="G36">
        <f>""</f>
        <v/>
      </c>
      <c r="H36">
        <f>""</f>
        <v/>
      </c>
      <c r="I36">
        <f>""</f>
        <v/>
      </c>
      <c r="J36">
        <f>""</f>
        <v/>
      </c>
      <c r="K36">
        <f>""</f>
        <v/>
      </c>
    </row>
    <row r="37">
      <c r="B37">
        <f>""</f>
        <v/>
      </c>
      <c r="C37">
        <f>""</f>
        <v/>
      </c>
      <c r="D37">
        <f>""</f>
        <v/>
      </c>
      <c r="E37">
        <f>""</f>
        <v/>
      </c>
      <c r="F37">
        <f>""</f>
        <v/>
      </c>
      <c r="G37">
        <f>""</f>
        <v/>
      </c>
      <c r="H37">
        <f>""</f>
        <v/>
      </c>
      <c r="I37">
        <f>""</f>
        <v/>
      </c>
      <c r="J37">
        <f>""</f>
        <v/>
      </c>
      <c r="K37">
        <f>""</f>
        <v/>
      </c>
    </row>
    <row r="38">
      <c r="B38">
        <f>""</f>
        <v/>
      </c>
      <c r="C38">
        <f>""</f>
        <v/>
      </c>
      <c r="D38">
        <f>""</f>
        <v/>
      </c>
      <c r="E38">
        <f>""</f>
        <v/>
      </c>
      <c r="F38">
        <f>""</f>
        <v/>
      </c>
      <c r="G38">
        <f>""</f>
        <v/>
      </c>
      <c r="H38">
        <f>""</f>
        <v/>
      </c>
      <c r="I38">
        <f>""</f>
        <v/>
      </c>
      <c r="J38">
        <f>""</f>
        <v/>
      </c>
      <c r="K38">
        <f>""</f>
        <v/>
      </c>
    </row>
    <row r="39">
      <c r="B39">
        <f>""</f>
        <v/>
      </c>
      <c r="C39">
        <f>""</f>
        <v/>
      </c>
      <c r="D39">
        <f>""</f>
        <v/>
      </c>
      <c r="E39">
        <f>""</f>
        <v/>
      </c>
      <c r="F39">
        <f>""</f>
        <v/>
      </c>
      <c r="G39">
        <f>""</f>
        <v/>
      </c>
      <c r="H39">
        <f>""</f>
        <v/>
      </c>
      <c r="I39">
        <f>""</f>
        <v/>
      </c>
      <c r="J39">
        <f>""</f>
        <v/>
      </c>
      <c r="K39">
        <f>""</f>
        <v/>
      </c>
    </row>
    <row r="40">
      <c r="B40">
        <f>""</f>
        <v/>
      </c>
      <c r="C40">
        <f>""</f>
        <v/>
      </c>
      <c r="D40">
        <f>""</f>
        <v/>
      </c>
      <c r="E40">
        <f>""</f>
        <v/>
      </c>
      <c r="F40">
        <f>""</f>
        <v/>
      </c>
      <c r="G40">
        <f>""</f>
        <v/>
      </c>
      <c r="H40">
        <f>""</f>
        <v/>
      </c>
      <c r="I40">
        <f>""</f>
        <v/>
      </c>
      <c r="J40">
        <f>""</f>
        <v/>
      </c>
      <c r="K40">
        <f>""</f>
        <v/>
      </c>
    </row>
    <row r="41">
      <c r="B41">
        <f>""</f>
        <v/>
      </c>
      <c r="C41">
        <f>""</f>
        <v/>
      </c>
      <c r="D41">
        <f>""</f>
        <v/>
      </c>
      <c r="E41">
        <f>""</f>
        <v/>
      </c>
      <c r="F41">
        <f>""</f>
        <v/>
      </c>
      <c r="G41">
        <f>""</f>
        <v/>
      </c>
      <c r="H41">
        <f>""</f>
        <v/>
      </c>
      <c r="I41">
        <f>""</f>
        <v/>
      </c>
      <c r="J41">
        <f>""</f>
        <v/>
      </c>
      <c r="K41">
        <f>""</f>
        <v/>
      </c>
    </row>
    <row r="42">
      <c r="B42">
        <f>""</f>
        <v/>
      </c>
      <c r="C42">
        <f>""</f>
        <v/>
      </c>
      <c r="D42">
        <f>""</f>
        <v/>
      </c>
      <c r="E42">
        <f>""</f>
        <v/>
      </c>
      <c r="F42">
        <f>""</f>
        <v/>
      </c>
      <c r="G42">
        <f>""</f>
        <v/>
      </c>
      <c r="H42">
        <f>""</f>
        <v/>
      </c>
      <c r="I42">
        <f>""</f>
        <v/>
      </c>
      <c r="J42">
        <f>""</f>
        <v/>
      </c>
      <c r="K42">
        <f>""</f>
        <v/>
      </c>
    </row>
    <row r="43">
      <c r="B43">
        <f>""</f>
        <v/>
      </c>
      <c r="C43">
        <f>""</f>
        <v/>
      </c>
      <c r="D43">
        <f>""</f>
        <v/>
      </c>
      <c r="E43">
        <f>""</f>
        <v/>
      </c>
      <c r="F43">
        <f>""</f>
        <v/>
      </c>
      <c r="G43">
        <f>""</f>
        <v/>
      </c>
      <c r="H43">
        <f>""</f>
        <v/>
      </c>
      <c r="I43">
        <f>""</f>
        <v/>
      </c>
      <c r="J43">
        <f>""</f>
        <v/>
      </c>
      <c r="K43">
        <f>""</f>
        <v/>
      </c>
    </row>
    <row r="44">
      <c r="B44">
        <f>""</f>
        <v/>
      </c>
      <c r="C44">
        <f>""</f>
        <v/>
      </c>
      <c r="D44">
        <f>""</f>
        <v/>
      </c>
      <c r="E44">
        <f>""</f>
        <v/>
      </c>
      <c r="F44">
        <f>""</f>
        <v/>
      </c>
      <c r="G44">
        <f>""</f>
        <v/>
      </c>
      <c r="H44">
        <f>""</f>
        <v/>
      </c>
      <c r="I44">
        <f>""</f>
        <v/>
      </c>
      <c r="J44">
        <f>""</f>
        <v/>
      </c>
      <c r="K44">
        <f>""</f>
        <v/>
      </c>
    </row>
    <row r="45">
      <c r="B45">
        <f>""</f>
        <v/>
      </c>
      <c r="C45">
        <f>""</f>
        <v/>
      </c>
      <c r="D45">
        <f>""</f>
        <v/>
      </c>
      <c r="E45">
        <f>""</f>
        <v/>
      </c>
      <c r="F45">
        <f>""</f>
        <v/>
      </c>
      <c r="G45">
        <f>""</f>
        <v/>
      </c>
      <c r="H45">
        <f>""</f>
        <v/>
      </c>
      <c r="I45">
        <f>""</f>
        <v/>
      </c>
      <c r="J45">
        <f>""</f>
        <v/>
      </c>
      <c r="K45">
        <f>""</f>
        <v/>
      </c>
    </row>
    <row r="46">
      <c r="B46">
        <f>""</f>
        <v/>
      </c>
      <c r="C46">
        <f>""</f>
        <v/>
      </c>
      <c r="D46">
        <f>""</f>
        <v/>
      </c>
      <c r="E46">
        <f>""</f>
        <v/>
      </c>
      <c r="F46">
        <f>""</f>
        <v/>
      </c>
      <c r="G46">
        <f>""</f>
        <v/>
      </c>
      <c r="H46">
        <f>""</f>
        <v/>
      </c>
      <c r="I46">
        <f>""</f>
        <v/>
      </c>
      <c r="J46">
        <f>""</f>
        <v/>
      </c>
      <c r="K46">
        <f>""</f>
        <v/>
      </c>
    </row>
    <row r="47">
      <c r="B47">
        <f>""</f>
        <v/>
      </c>
      <c r="C47">
        <f>""</f>
        <v/>
      </c>
      <c r="D47">
        <f>""</f>
        <v/>
      </c>
      <c r="E47">
        <f>""</f>
        <v/>
      </c>
      <c r="F47">
        <f>""</f>
        <v/>
      </c>
      <c r="G47">
        <f>""</f>
        <v/>
      </c>
      <c r="H47">
        <f>""</f>
        <v/>
      </c>
      <c r="I47">
        <f>""</f>
        <v/>
      </c>
      <c r="J47">
        <f>""</f>
        <v/>
      </c>
      <c r="K47">
        <f>""</f>
        <v/>
      </c>
    </row>
    <row r="48">
      <c r="B48">
        <f>""</f>
        <v/>
      </c>
      <c r="C48">
        <f>""</f>
        <v/>
      </c>
      <c r="D48">
        <f>""</f>
        <v/>
      </c>
      <c r="E48">
        <f>""</f>
        <v/>
      </c>
      <c r="F48">
        <f>""</f>
        <v/>
      </c>
      <c r="G48">
        <f>""</f>
        <v/>
      </c>
      <c r="H48">
        <f>""</f>
        <v/>
      </c>
      <c r="I48">
        <f>""</f>
        <v/>
      </c>
      <c r="J48">
        <f>""</f>
        <v/>
      </c>
      <c r="K48">
        <f>""</f>
        <v/>
      </c>
    </row>
    <row r="49">
      <c r="B49">
        <f>""</f>
        <v/>
      </c>
      <c r="C49">
        <f>""</f>
        <v/>
      </c>
      <c r="D49">
        <f>""</f>
        <v/>
      </c>
      <c r="E49">
        <f>""</f>
        <v/>
      </c>
      <c r="F49">
        <f>""</f>
        <v/>
      </c>
      <c r="G49">
        <f>""</f>
        <v/>
      </c>
      <c r="H49">
        <f>""</f>
        <v/>
      </c>
      <c r="I49">
        <f>""</f>
        <v/>
      </c>
      <c r="J49">
        <f>""</f>
        <v/>
      </c>
      <c r="K49">
        <f>""</f>
        <v/>
      </c>
    </row>
    <row r="50">
      <c r="B50">
        <f>""</f>
        <v/>
      </c>
      <c r="C50">
        <f>""</f>
        <v/>
      </c>
      <c r="D50">
        <f>""</f>
        <v/>
      </c>
      <c r="E50">
        <f>""</f>
        <v/>
      </c>
      <c r="F50">
        <f>""</f>
        <v/>
      </c>
      <c r="G50">
        <f>""</f>
        <v/>
      </c>
      <c r="H50">
        <f>""</f>
        <v/>
      </c>
      <c r="I50">
        <f>""</f>
        <v/>
      </c>
      <c r="J50">
        <f>""</f>
        <v/>
      </c>
      <c r="K50">
        <f>""</f>
        <v/>
      </c>
    </row>
    <row r="51">
      <c r="B51">
        <f>""</f>
        <v/>
      </c>
      <c r="C51">
        <f>""</f>
        <v/>
      </c>
      <c r="D51">
        <f>""</f>
        <v/>
      </c>
      <c r="E51">
        <f>""</f>
        <v/>
      </c>
      <c r="F51">
        <f>""</f>
        <v/>
      </c>
      <c r="G51">
        <f>""</f>
        <v/>
      </c>
      <c r="H51">
        <f>""</f>
        <v/>
      </c>
      <c r="I51">
        <f>""</f>
        <v/>
      </c>
      <c r="J51">
        <f>""</f>
        <v/>
      </c>
      <c r="K51">
        <f>""</f>
        <v/>
      </c>
    </row>
    <row r="52">
      <c r="B52">
        <f>""</f>
        <v/>
      </c>
      <c r="C52">
        <f>""</f>
        <v/>
      </c>
      <c r="D52">
        <f>""</f>
        <v/>
      </c>
      <c r="E52">
        <f>""</f>
        <v/>
      </c>
      <c r="F52">
        <f>""</f>
        <v/>
      </c>
      <c r="G52">
        <f>""</f>
        <v/>
      </c>
      <c r="H52">
        <f>""</f>
        <v/>
      </c>
      <c r="I52">
        <f>""</f>
        <v/>
      </c>
      <c r="J52">
        <f>""</f>
        <v/>
      </c>
      <c r="K52">
        <f>""</f>
        <v/>
      </c>
    </row>
    <row r="53">
      <c r="B53">
        <f>""</f>
        <v/>
      </c>
      <c r="C53">
        <f>""</f>
        <v/>
      </c>
      <c r="D53">
        <f>""</f>
        <v/>
      </c>
      <c r="E53">
        <f>""</f>
        <v/>
      </c>
      <c r="F53">
        <f>""</f>
        <v/>
      </c>
      <c r="G53">
        <f>""</f>
        <v/>
      </c>
      <c r="H53">
        <f>""</f>
        <v/>
      </c>
      <c r="I53">
        <f>""</f>
        <v/>
      </c>
      <c r="J53">
        <f>""</f>
        <v/>
      </c>
      <c r="K53">
        <f>""</f>
        <v/>
      </c>
    </row>
    <row r="54">
      <c r="B54">
        <f>""</f>
        <v/>
      </c>
      <c r="C54">
        <f>""</f>
        <v/>
      </c>
      <c r="D54">
        <f>""</f>
        <v/>
      </c>
      <c r="E54">
        <f>""</f>
        <v/>
      </c>
      <c r="F54">
        <f>""</f>
        <v/>
      </c>
      <c r="G54">
        <f>""</f>
        <v/>
      </c>
      <c r="H54">
        <f>""</f>
        <v/>
      </c>
      <c r="I54">
        <f>""</f>
        <v/>
      </c>
      <c r="J54">
        <f>""</f>
        <v/>
      </c>
      <c r="K54">
        <f>""</f>
        <v/>
      </c>
    </row>
    <row r="55">
      <c r="B55">
        <f>""</f>
        <v/>
      </c>
      <c r="C55">
        <f>""</f>
        <v/>
      </c>
      <c r="D55">
        <f>""</f>
        <v/>
      </c>
      <c r="E55">
        <f>""</f>
        <v/>
      </c>
      <c r="F55">
        <f>""</f>
        <v/>
      </c>
      <c r="G55">
        <f>""</f>
        <v/>
      </c>
      <c r="H55">
        <f>""</f>
        <v/>
      </c>
      <c r="I55">
        <f>""</f>
        <v/>
      </c>
      <c r="J55">
        <f>""</f>
        <v/>
      </c>
      <c r="K55">
        <f>""</f>
        <v/>
      </c>
    </row>
    <row r="56">
      <c r="B56">
        <f>""</f>
        <v/>
      </c>
      <c r="C56">
        <f>""</f>
        <v/>
      </c>
      <c r="D56">
        <f>""</f>
        <v/>
      </c>
      <c r="E56">
        <f>""</f>
        <v/>
      </c>
      <c r="F56">
        <f>""</f>
        <v/>
      </c>
      <c r="G56">
        <f>""</f>
        <v/>
      </c>
      <c r="H56">
        <f>""</f>
        <v/>
      </c>
      <c r="I56">
        <f>""</f>
        <v/>
      </c>
      <c r="J56">
        <f>""</f>
        <v/>
      </c>
      <c r="K56">
        <f>""</f>
        <v/>
      </c>
    </row>
    <row r="57">
      <c r="B57">
        <f>""</f>
        <v/>
      </c>
      <c r="C57">
        <f>""</f>
        <v/>
      </c>
      <c r="D57">
        <f>""</f>
        <v/>
      </c>
      <c r="E57">
        <f>""</f>
        <v/>
      </c>
      <c r="F57">
        <f>""</f>
        <v/>
      </c>
      <c r="G57">
        <f>""</f>
        <v/>
      </c>
      <c r="H57">
        <f>""</f>
        <v/>
      </c>
      <c r="I57">
        <f>""</f>
        <v/>
      </c>
      <c r="J57">
        <f>""</f>
        <v/>
      </c>
      <c r="K57">
        <f>""</f>
        <v/>
      </c>
    </row>
    <row r="58">
      <c r="B58">
        <f>""</f>
        <v/>
      </c>
      <c r="C58">
        <f>""</f>
        <v/>
      </c>
      <c r="D58">
        <f>""</f>
        <v/>
      </c>
      <c r="E58">
        <f>""</f>
        <v/>
      </c>
      <c r="F58">
        <f>""</f>
        <v/>
      </c>
      <c r="G58">
        <f>""</f>
        <v/>
      </c>
      <c r="H58">
        <f>""</f>
        <v/>
      </c>
      <c r="I58">
        <f>""</f>
        <v/>
      </c>
      <c r="J58">
        <f>""</f>
        <v/>
      </c>
      <c r="K58">
        <f>""</f>
        <v/>
      </c>
    </row>
    <row r="59">
      <c r="B59">
        <f>""</f>
        <v/>
      </c>
      <c r="C59">
        <f>""</f>
        <v/>
      </c>
      <c r="D59">
        <f>""</f>
        <v/>
      </c>
      <c r="E59">
        <f>""</f>
        <v/>
      </c>
      <c r="F59">
        <f>""</f>
        <v/>
      </c>
      <c r="G59">
        <f>""</f>
        <v/>
      </c>
      <c r="H59">
        <f>""</f>
        <v/>
      </c>
      <c r="I59">
        <f>""</f>
        <v/>
      </c>
      <c r="J59">
        <f>""</f>
        <v/>
      </c>
      <c r="K59">
        <f>""</f>
        <v/>
      </c>
    </row>
    <row r="60">
      <c r="B60">
        <f>""</f>
        <v/>
      </c>
      <c r="C60">
        <f>""</f>
        <v/>
      </c>
      <c r="D60">
        <f>""</f>
        <v/>
      </c>
      <c r="E60">
        <f>""</f>
        <v/>
      </c>
      <c r="F60">
        <f>""</f>
        <v/>
      </c>
      <c r="G60">
        <f>""</f>
        <v/>
      </c>
      <c r="H60">
        <f>""</f>
        <v/>
      </c>
      <c r="I60">
        <f>""</f>
        <v/>
      </c>
      <c r="J60">
        <f>""</f>
        <v/>
      </c>
      <c r="K60">
        <f>""</f>
        <v/>
      </c>
    </row>
    <row r="61">
      <c r="B61">
        <f>""</f>
        <v/>
      </c>
      <c r="C61">
        <f>""</f>
        <v/>
      </c>
      <c r="D61">
        <f>""</f>
        <v/>
      </c>
      <c r="E61">
        <f>""</f>
        <v/>
      </c>
      <c r="F61">
        <f>""</f>
        <v/>
      </c>
      <c r="G61">
        <f>""</f>
        <v/>
      </c>
      <c r="H61">
        <f>""</f>
        <v/>
      </c>
      <c r="I61">
        <f>""</f>
        <v/>
      </c>
      <c r="J61">
        <f>""</f>
        <v/>
      </c>
      <c r="K61">
        <f>""</f>
        <v/>
      </c>
    </row>
    <row r="62">
      <c r="B62">
        <f>""</f>
        <v/>
      </c>
      <c r="C62">
        <f>""</f>
        <v/>
      </c>
      <c r="D62">
        <f>""</f>
        <v/>
      </c>
      <c r="E62">
        <f>""</f>
        <v/>
      </c>
      <c r="F62">
        <f>""</f>
        <v/>
      </c>
      <c r="G62">
        <f>""</f>
        <v/>
      </c>
      <c r="H62">
        <f>""</f>
        <v/>
      </c>
      <c r="I62">
        <f>""</f>
        <v/>
      </c>
      <c r="J62">
        <f>""</f>
        <v/>
      </c>
      <c r="K62">
        <f>""</f>
        <v/>
      </c>
    </row>
    <row r="63">
      <c r="B63">
        <f>""</f>
        <v/>
      </c>
      <c r="C63">
        <f>""</f>
        <v/>
      </c>
      <c r="D63">
        <f>""</f>
        <v/>
      </c>
      <c r="E63">
        <f>""</f>
        <v/>
      </c>
      <c r="F63">
        <f>""</f>
        <v/>
      </c>
      <c r="G63">
        <f>""</f>
        <v/>
      </c>
      <c r="H63">
        <f>""</f>
        <v/>
      </c>
      <c r="I63">
        <f>""</f>
        <v/>
      </c>
      <c r="J63">
        <f>""</f>
        <v/>
      </c>
      <c r="K63">
        <f>""</f>
        <v/>
      </c>
    </row>
    <row r="64">
      <c r="B64">
        <f>""</f>
        <v/>
      </c>
      <c r="C64">
        <f>""</f>
        <v/>
      </c>
      <c r="D64">
        <f>""</f>
        <v/>
      </c>
      <c r="E64">
        <f>""</f>
        <v/>
      </c>
      <c r="F64">
        <f>""</f>
        <v/>
      </c>
      <c r="G64">
        <f>""</f>
        <v/>
      </c>
      <c r="H64">
        <f>""</f>
        <v/>
      </c>
      <c r="I64">
        <f>""</f>
        <v/>
      </c>
      <c r="J64">
        <f>""</f>
        <v/>
      </c>
      <c r="K64">
        <f>""</f>
        <v/>
      </c>
    </row>
    <row r="65">
      <c r="B65">
        <f>""</f>
        <v/>
      </c>
      <c r="C65">
        <f>""</f>
        <v/>
      </c>
      <c r="D65">
        <f>""</f>
        <v/>
      </c>
      <c r="E65">
        <f>""</f>
        <v/>
      </c>
      <c r="F65">
        <f>""</f>
        <v/>
      </c>
      <c r="G65">
        <f>""</f>
        <v/>
      </c>
      <c r="H65">
        <f>""</f>
        <v/>
      </c>
      <c r="I65">
        <f>""</f>
        <v/>
      </c>
      <c r="J65">
        <f>""</f>
        <v/>
      </c>
      <c r="K65">
        <f>""</f>
        <v/>
      </c>
    </row>
    <row r="66">
      <c r="B66">
        <f>""</f>
        <v/>
      </c>
      <c r="C66">
        <f>""</f>
        <v/>
      </c>
      <c r="D66">
        <f>""</f>
        <v/>
      </c>
      <c r="E66">
        <f>""</f>
        <v/>
      </c>
      <c r="F66">
        <f>""</f>
        <v/>
      </c>
      <c r="G66">
        <f>""</f>
        <v/>
      </c>
      <c r="H66">
        <f>""</f>
        <v/>
      </c>
      <c r="I66">
        <f>""</f>
        <v/>
      </c>
      <c r="J66">
        <f>""</f>
        <v/>
      </c>
      <c r="K66">
        <f>""</f>
        <v/>
      </c>
    </row>
    <row r="67">
      <c r="B67">
        <f>""</f>
        <v/>
      </c>
      <c r="C67">
        <f>""</f>
        <v/>
      </c>
      <c r="D67">
        <f>""</f>
        <v/>
      </c>
      <c r="E67">
        <f>""</f>
        <v/>
      </c>
      <c r="F67">
        <f>""</f>
        <v/>
      </c>
      <c r="G67">
        <f>""</f>
        <v/>
      </c>
      <c r="H67">
        <f>""</f>
        <v/>
      </c>
      <c r="I67">
        <f>""</f>
        <v/>
      </c>
      <c r="J67">
        <f>""</f>
        <v/>
      </c>
      <c r="K67">
        <f>""</f>
        <v/>
      </c>
    </row>
    <row r="68">
      <c r="B68">
        <f>""</f>
        <v/>
      </c>
      <c r="C68">
        <f>""</f>
        <v/>
      </c>
      <c r="D68">
        <f>""</f>
        <v/>
      </c>
      <c r="E68">
        <f>""</f>
        <v/>
      </c>
      <c r="F68">
        <f>""</f>
        <v/>
      </c>
      <c r="G68">
        <f>""</f>
        <v/>
      </c>
      <c r="H68">
        <f>""</f>
        <v/>
      </c>
      <c r="I68">
        <f>""</f>
        <v/>
      </c>
      <c r="J68">
        <f>""</f>
        <v/>
      </c>
      <c r="K68">
        <f>""</f>
        <v/>
      </c>
    </row>
    <row r="69">
      <c r="B69">
        <f>""</f>
        <v/>
      </c>
      <c r="C69">
        <f>""</f>
        <v/>
      </c>
      <c r="D69">
        <f>""</f>
        <v/>
      </c>
      <c r="E69">
        <f>""</f>
        <v/>
      </c>
      <c r="F69">
        <f>""</f>
        <v/>
      </c>
      <c r="G69">
        <f>""</f>
        <v/>
      </c>
      <c r="H69">
        <f>""</f>
        <v/>
      </c>
      <c r="I69">
        <f>""</f>
        <v/>
      </c>
      <c r="J69">
        <f>""</f>
        <v/>
      </c>
      <c r="K69">
        <f>""</f>
        <v/>
      </c>
    </row>
    <row r="70">
      <c r="B70">
        <f>""</f>
        <v/>
      </c>
      <c r="C70">
        <f>""</f>
        <v/>
      </c>
      <c r="D70">
        <f>""</f>
        <v/>
      </c>
      <c r="E70">
        <f>""</f>
        <v/>
      </c>
      <c r="F70">
        <f>""</f>
        <v/>
      </c>
      <c r="G70">
        <f>""</f>
        <v/>
      </c>
      <c r="H70">
        <f>""</f>
        <v/>
      </c>
      <c r="I70">
        <f>""</f>
        <v/>
      </c>
      <c r="J70">
        <f>""</f>
        <v/>
      </c>
      <c r="K70">
        <f>""</f>
        <v/>
      </c>
    </row>
    <row r="71">
      <c r="B71">
        <f>""</f>
        <v/>
      </c>
      <c r="C71">
        <f>""</f>
        <v/>
      </c>
      <c r="D71">
        <f>""</f>
        <v/>
      </c>
      <c r="E71">
        <f>""</f>
        <v/>
      </c>
      <c r="F71">
        <f>""</f>
        <v/>
      </c>
      <c r="G71">
        <f>""</f>
        <v/>
      </c>
      <c r="H71">
        <f>""</f>
        <v/>
      </c>
      <c r="I71">
        <f>""</f>
        <v/>
      </c>
      <c r="J71">
        <f>""</f>
        <v/>
      </c>
      <c r="K71">
        <f>""</f>
        <v/>
      </c>
    </row>
    <row r="72">
      <c r="B72">
        <f>""</f>
        <v/>
      </c>
      <c r="C72">
        <f>""</f>
        <v/>
      </c>
      <c r="D72">
        <f>""</f>
        <v/>
      </c>
      <c r="E72">
        <f>""</f>
        <v/>
      </c>
      <c r="F72">
        <f>""</f>
        <v/>
      </c>
      <c r="G72">
        <f>""</f>
        <v/>
      </c>
      <c r="H72">
        <f>""</f>
        <v/>
      </c>
      <c r="I72">
        <f>""</f>
        <v/>
      </c>
      <c r="J72">
        <f>""</f>
        <v/>
      </c>
      <c r="K72">
        <f>""</f>
        <v/>
      </c>
    </row>
    <row r="73">
      <c r="B73">
        <f>""</f>
        <v/>
      </c>
      <c r="C73">
        <f>""</f>
        <v/>
      </c>
      <c r="D73">
        <f>""</f>
        <v/>
      </c>
      <c r="E73">
        <f>""</f>
        <v/>
      </c>
      <c r="F73">
        <f>""</f>
        <v/>
      </c>
      <c r="G73">
        <f>""</f>
        <v/>
      </c>
      <c r="H73">
        <f>""</f>
        <v/>
      </c>
      <c r="I73">
        <f>""</f>
        <v/>
      </c>
      <c r="J73">
        <f>""</f>
        <v/>
      </c>
      <c r="K73">
        <f>""</f>
        <v/>
      </c>
    </row>
    <row r="74">
      <c r="B74">
        <f>""</f>
        <v/>
      </c>
      <c r="C74">
        <f>""</f>
        <v/>
      </c>
      <c r="D74">
        <f>""</f>
        <v/>
      </c>
      <c r="E74">
        <f>""</f>
        <v/>
      </c>
      <c r="F74">
        <f>""</f>
        <v/>
      </c>
      <c r="G74">
        <f>""</f>
        <v/>
      </c>
      <c r="H74">
        <f>""</f>
        <v/>
      </c>
      <c r="I74">
        <f>""</f>
        <v/>
      </c>
      <c r="J74">
        <f>""</f>
        <v/>
      </c>
      <c r="K74">
        <f>""</f>
        <v/>
      </c>
    </row>
    <row r="75">
      <c r="B75">
        <f>""</f>
        <v/>
      </c>
      <c r="C75">
        <f>""</f>
        <v/>
      </c>
      <c r="D75">
        <f>""</f>
        <v/>
      </c>
      <c r="E75">
        <f>""</f>
        <v/>
      </c>
      <c r="F75">
        <f>""</f>
        <v/>
      </c>
      <c r="G75">
        <f>""</f>
        <v/>
      </c>
      <c r="H75">
        <f>""</f>
        <v/>
      </c>
      <c r="I75">
        <f>""</f>
        <v/>
      </c>
      <c r="J75">
        <f>""</f>
        <v/>
      </c>
      <c r="K75">
        <f>""</f>
        <v/>
      </c>
    </row>
    <row r="76">
      <c r="B76">
        <f>""</f>
        <v/>
      </c>
      <c r="C76">
        <f>""</f>
        <v/>
      </c>
      <c r="D76">
        <f>""</f>
        <v/>
      </c>
      <c r="E76">
        <f>""</f>
        <v/>
      </c>
      <c r="F76">
        <f>""</f>
        <v/>
      </c>
      <c r="G76">
        <f>""</f>
        <v/>
      </c>
      <c r="H76">
        <f>""</f>
        <v/>
      </c>
      <c r="I76">
        <f>""</f>
        <v/>
      </c>
      <c r="J76">
        <f>""</f>
        <v/>
      </c>
      <c r="K76">
        <f>""</f>
        <v/>
      </c>
    </row>
    <row r="77">
      <c r="B77">
        <f>""</f>
        <v/>
      </c>
      <c r="C77">
        <f>""</f>
        <v/>
      </c>
      <c r="D77">
        <f>""</f>
        <v/>
      </c>
      <c r="E77">
        <f>""</f>
        <v/>
      </c>
      <c r="F77">
        <f>""</f>
        <v/>
      </c>
      <c r="G77">
        <f>""</f>
        <v/>
      </c>
      <c r="H77">
        <f>""</f>
        <v/>
      </c>
      <c r="I77">
        <f>""</f>
        <v/>
      </c>
      <c r="J77">
        <f>""</f>
        <v/>
      </c>
      <c r="K77">
        <f>""</f>
        <v/>
      </c>
    </row>
    <row r="78">
      <c r="B78">
        <f>""</f>
        <v/>
      </c>
      <c r="C78">
        <f>""</f>
        <v/>
      </c>
      <c r="D78">
        <f>""</f>
        <v/>
      </c>
      <c r="E78">
        <f>""</f>
        <v/>
      </c>
      <c r="F78">
        <f>""</f>
        <v/>
      </c>
      <c r="G78">
        <f>""</f>
        <v/>
      </c>
      <c r="H78">
        <f>""</f>
        <v/>
      </c>
      <c r="I78">
        <f>""</f>
        <v/>
      </c>
      <c r="J78">
        <f>""</f>
        <v/>
      </c>
      <c r="K78">
        <f>""</f>
        <v/>
      </c>
    </row>
    <row r="79">
      <c r="B79">
        <f>""</f>
        <v/>
      </c>
      <c r="C79">
        <f>""</f>
        <v/>
      </c>
      <c r="D79">
        <f>""</f>
        <v/>
      </c>
      <c r="E79">
        <f>""</f>
        <v/>
      </c>
      <c r="F79">
        <f>""</f>
        <v/>
      </c>
      <c r="G79">
        <f>""</f>
        <v/>
      </c>
      <c r="H79">
        <f>""</f>
        <v/>
      </c>
      <c r="I79">
        <f>""</f>
        <v/>
      </c>
      <c r="J79">
        <f>""</f>
        <v/>
      </c>
      <c r="K79">
        <f>""</f>
        <v/>
      </c>
    </row>
    <row r="80">
      <c r="B80">
        <f>""</f>
        <v/>
      </c>
      <c r="C80">
        <f>""</f>
        <v/>
      </c>
      <c r="D80">
        <f>""</f>
        <v/>
      </c>
      <c r="E80">
        <f>""</f>
        <v/>
      </c>
      <c r="F80">
        <f>""</f>
        <v/>
      </c>
      <c r="G80">
        <f>""</f>
        <v/>
      </c>
      <c r="H80">
        <f>""</f>
        <v/>
      </c>
      <c r="I80">
        <f>""</f>
        <v/>
      </c>
      <c r="J80">
        <f>""</f>
        <v/>
      </c>
      <c r="K80">
        <f>""</f>
        <v/>
      </c>
    </row>
    <row r="81">
      <c r="B81">
        <f>""</f>
        <v/>
      </c>
      <c r="C81">
        <f>""</f>
        <v/>
      </c>
      <c r="D81">
        <f>""</f>
        <v/>
      </c>
      <c r="E81">
        <f>""</f>
        <v/>
      </c>
      <c r="F81">
        <f>""</f>
        <v/>
      </c>
      <c r="G81">
        <f>""</f>
        <v/>
      </c>
      <c r="H81">
        <f>""</f>
        <v/>
      </c>
      <c r="I81">
        <f>""</f>
        <v/>
      </c>
      <c r="J81">
        <f>""</f>
        <v/>
      </c>
      <c r="K81">
        <f>""</f>
        <v/>
      </c>
    </row>
    <row r="82">
      <c r="B82">
        <f>""</f>
        <v/>
      </c>
      <c r="C82">
        <f>""</f>
        <v/>
      </c>
      <c r="D82">
        <f>""</f>
        <v/>
      </c>
      <c r="E82">
        <f>""</f>
        <v/>
      </c>
      <c r="F82">
        <f>""</f>
        <v/>
      </c>
      <c r="G82">
        <f>""</f>
        <v/>
      </c>
      <c r="H82">
        <f>""</f>
        <v/>
      </c>
      <c r="I82">
        <f>""</f>
        <v/>
      </c>
      <c r="J82">
        <f>""</f>
        <v/>
      </c>
      <c r="K82">
        <f>""</f>
        <v/>
      </c>
    </row>
    <row r="83">
      <c r="B83">
        <f>""</f>
        <v/>
      </c>
      <c r="C83">
        <f>""</f>
        <v/>
      </c>
      <c r="D83">
        <f>""</f>
        <v/>
      </c>
      <c r="E83">
        <f>""</f>
        <v/>
      </c>
      <c r="F83">
        <f>""</f>
        <v/>
      </c>
      <c r="G83">
        <f>""</f>
        <v/>
      </c>
      <c r="H83">
        <f>""</f>
        <v/>
      </c>
      <c r="I83">
        <f>""</f>
        <v/>
      </c>
      <c r="J83">
        <f>""</f>
        <v/>
      </c>
      <c r="K83">
        <f>""</f>
        <v/>
      </c>
    </row>
    <row r="84">
      <c r="B84">
        <f>""</f>
        <v/>
      </c>
      <c r="C84">
        <f>""</f>
        <v/>
      </c>
      <c r="D84">
        <f>""</f>
        <v/>
      </c>
      <c r="E84">
        <f>""</f>
        <v/>
      </c>
      <c r="F84">
        <f>""</f>
        <v/>
      </c>
      <c r="G84">
        <f>""</f>
        <v/>
      </c>
      <c r="H84">
        <f>""</f>
        <v/>
      </c>
      <c r="I84">
        <f>""</f>
        <v/>
      </c>
      <c r="J84">
        <f>""</f>
        <v/>
      </c>
      <c r="K84">
        <f>""</f>
        <v/>
      </c>
    </row>
    <row r="85">
      <c r="B85">
        <f>""</f>
        <v/>
      </c>
      <c r="C85">
        <f>""</f>
        <v/>
      </c>
      <c r="D85">
        <f>""</f>
        <v/>
      </c>
      <c r="E85">
        <f>""</f>
        <v/>
      </c>
      <c r="F85">
        <f>""</f>
        <v/>
      </c>
      <c r="G85">
        <f>""</f>
        <v/>
      </c>
      <c r="H85">
        <f>""</f>
        <v/>
      </c>
      <c r="I85">
        <f>""</f>
        <v/>
      </c>
      <c r="J85">
        <f>""</f>
        <v/>
      </c>
      <c r="K85">
        <f>""</f>
        <v/>
      </c>
    </row>
    <row r="86">
      <c r="B86">
        <f>""</f>
        <v/>
      </c>
      <c r="C86">
        <f>""</f>
        <v/>
      </c>
      <c r="D86">
        <f>""</f>
        <v/>
      </c>
      <c r="E86">
        <f>""</f>
        <v/>
      </c>
      <c r="F86">
        <f>""</f>
        <v/>
      </c>
      <c r="G86">
        <f>""</f>
        <v/>
      </c>
      <c r="H86">
        <f>""</f>
        <v/>
      </c>
      <c r="I86">
        <f>""</f>
        <v/>
      </c>
      <c r="J86">
        <f>""</f>
        <v/>
      </c>
      <c r="K86">
        <f>""</f>
        <v/>
      </c>
    </row>
    <row r="87">
      <c r="B87">
        <f>""</f>
        <v/>
      </c>
      <c r="C87">
        <f>""</f>
        <v/>
      </c>
      <c r="D87">
        <f>""</f>
        <v/>
      </c>
      <c r="E87">
        <f>""</f>
        <v/>
      </c>
      <c r="F87">
        <f>""</f>
        <v/>
      </c>
      <c r="G87">
        <f>""</f>
        <v/>
      </c>
      <c r="H87">
        <f>""</f>
        <v/>
      </c>
      <c r="I87">
        <f>""</f>
        <v/>
      </c>
      <c r="J87">
        <f>""</f>
        <v/>
      </c>
      <c r="K87">
        <f>""</f>
        <v/>
      </c>
    </row>
    <row r="88">
      <c r="B88">
        <f>""</f>
        <v/>
      </c>
      <c r="C88">
        <f>""</f>
        <v/>
      </c>
      <c r="D88">
        <f>""</f>
        <v/>
      </c>
      <c r="E88">
        <f>""</f>
        <v/>
      </c>
      <c r="F88">
        <f>""</f>
        <v/>
      </c>
      <c r="G88">
        <f>""</f>
        <v/>
      </c>
      <c r="H88">
        <f>""</f>
        <v/>
      </c>
      <c r="I88">
        <f>""</f>
        <v/>
      </c>
      <c r="J88">
        <f>""</f>
        <v/>
      </c>
      <c r="K88">
        <f>""</f>
        <v/>
      </c>
    </row>
    <row r="89">
      <c r="B89">
        <f>""</f>
        <v/>
      </c>
      <c r="C89">
        <f>""</f>
        <v/>
      </c>
      <c r="D89">
        <f>""</f>
        <v/>
      </c>
      <c r="E89">
        <f>""</f>
        <v/>
      </c>
      <c r="F89">
        <f>""</f>
        <v/>
      </c>
      <c r="G89">
        <f>""</f>
        <v/>
      </c>
      <c r="H89">
        <f>""</f>
        <v/>
      </c>
      <c r="I89">
        <f>""</f>
        <v/>
      </c>
      <c r="J89">
        <f>""</f>
        <v/>
      </c>
      <c r="K89">
        <f>""</f>
        <v/>
      </c>
    </row>
    <row r="90">
      <c r="B90">
        <f>""</f>
        <v/>
      </c>
      <c r="C90">
        <f>""</f>
        <v/>
      </c>
      <c r="D90">
        <f>""</f>
        <v/>
      </c>
      <c r="E90">
        <f>""</f>
        <v/>
      </c>
      <c r="F90">
        <f>""</f>
        <v/>
      </c>
      <c r="G90">
        <f>""</f>
        <v/>
      </c>
      <c r="H90">
        <f>""</f>
        <v/>
      </c>
      <c r="I90">
        <f>""</f>
        <v/>
      </c>
      <c r="J90">
        <f>""</f>
        <v/>
      </c>
      <c r="K90">
        <f>""</f>
        <v/>
      </c>
    </row>
    <row r="91">
      <c r="B91">
        <f>""</f>
        <v/>
      </c>
      <c r="C91">
        <f>""</f>
        <v/>
      </c>
      <c r="D91">
        <f>""</f>
        <v/>
      </c>
      <c r="E91">
        <f>""</f>
        <v/>
      </c>
      <c r="F91">
        <f>""</f>
        <v/>
      </c>
      <c r="G91">
        <f>""</f>
        <v/>
      </c>
      <c r="H91">
        <f>""</f>
        <v/>
      </c>
      <c r="I91">
        <f>""</f>
        <v/>
      </c>
      <c r="J91">
        <f>""</f>
        <v/>
      </c>
      <c r="K91">
        <f>""</f>
        <v/>
      </c>
    </row>
    <row r="92">
      <c r="B92">
        <f>""</f>
        <v/>
      </c>
      <c r="C92">
        <f>""</f>
        <v/>
      </c>
      <c r="D92">
        <f>""</f>
        <v/>
      </c>
      <c r="E92">
        <f>""</f>
        <v/>
      </c>
      <c r="F92">
        <f>""</f>
        <v/>
      </c>
      <c r="G92">
        <f>""</f>
        <v/>
      </c>
      <c r="H92">
        <f>""</f>
        <v/>
      </c>
      <c r="I92">
        <f>""</f>
        <v/>
      </c>
      <c r="J92">
        <f>""</f>
        <v/>
      </c>
      <c r="K92">
        <f>""</f>
        <v/>
      </c>
    </row>
    <row r="93">
      <c r="B93">
        <f>""</f>
        <v/>
      </c>
      <c r="C93">
        <f>""</f>
        <v/>
      </c>
      <c r="D93">
        <f>""</f>
        <v/>
      </c>
      <c r="E93">
        <f>""</f>
        <v/>
      </c>
      <c r="F93">
        <f>""</f>
        <v/>
      </c>
      <c r="G93">
        <f>""</f>
        <v/>
      </c>
      <c r="H93">
        <f>""</f>
        <v/>
      </c>
      <c r="I93">
        <f>""</f>
        <v/>
      </c>
      <c r="J93">
        <f>""</f>
        <v/>
      </c>
      <c r="K93">
        <f>""</f>
        <v/>
      </c>
    </row>
    <row r="94">
      <c r="B94">
        <f>""</f>
        <v/>
      </c>
      <c r="C94">
        <f>""</f>
        <v/>
      </c>
      <c r="D94">
        <f>""</f>
        <v/>
      </c>
      <c r="E94">
        <f>""</f>
        <v/>
      </c>
      <c r="F94">
        <f>""</f>
        <v/>
      </c>
      <c r="G94">
        <f>""</f>
        <v/>
      </c>
      <c r="H94">
        <f>""</f>
        <v/>
      </c>
      <c r="I94">
        <f>""</f>
        <v/>
      </c>
      <c r="J94">
        <f>""</f>
        <v/>
      </c>
      <c r="K94">
        <f>""</f>
        <v/>
      </c>
    </row>
    <row r="95">
      <c r="B95">
        <f>""</f>
        <v/>
      </c>
      <c r="C95">
        <f>""</f>
        <v/>
      </c>
      <c r="D95">
        <f>""</f>
        <v/>
      </c>
      <c r="E95">
        <f>""</f>
        <v/>
      </c>
      <c r="F95">
        <f>""</f>
        <v/>
      </c>
      <c r="G95">
        <f>""</f>
        <v/>
      </c>
      <c r="H95">
        <f>""</f>
        <v/>
      </c>
      <c r="I95">
        <f>""</f>
        <v/>
      </c>
      <c r="J95">
        <f>""</f>
        <v/>
      </c>
      <c r="K95">
        <f>""</f>
        <v/>
      </c>
    </row>
    <row r="96">
      <c r="B96">
        <f>""</f>
        <v/>
      </c>
      <c r="C96">
        <f>""</f>
        <v/>
      </c>
      <c r="D96">
        <f>""</f>
        <v/>
      </c>
      <c r="E96">
        <f>""</f>
        <v/>
      </c>
      <c r="F96">
        <f>""</f>
        <v/>
      </c>
      <c r="G96">
        <f>""</f>
        <v/>
      </c>
      <c r="H96">
        <f>""</f>
        <v/>
      </c>
      <c r="I96">
        <f>""</f>
        <v/>
      </c>
      <c r="J96">
        <f>""</f>
        <v/>
      </c>
      <c r="K96">
        <f>""</f>
        <v/>
      </c>
    </row>
    <row r="97">
      <c r="B97">
        <f>""</f>
        <v/>
      </c>
      <c r="C97">
        <f>""</f>
        <v/>
      </c>
      <c r="D97">
        <f>""</f>
        <v/>
      </c>
      <c r="E97">
        <f>""</f>
        <v/>
      </c>
      <c r="F97">
        <f>""</f>
        <v/>
      </c>
      <c r="G97">
        <f>""</f>
        <v/>
      </c>
      <c r="H97">
        <f>""</f>
        <v/>
      </c>
      <c r="I97">
        <f>""</f>
        <v/>
      </c>
      <c r="J97">
        <f>""</f>
        <v/>
      </c>
      <c r="K97">
        <f>""</f>
        <v/>
      </c>
    </row>
    <row r="98">
      <c r="B98">
        <f>""</f>
        <v/>
      </c>
      <c r="C98">
        <f>""</f>
        <v/>
      </c>
      <c r="D98">
        <f>""</f>
        <v/>
      </c>
      <c r="E98">
        <f>""</f>
        <v/>
      </c>
      <c r="F98">
        <f>""</f>
        <v/>
      </c>
      <c r="G98">
        <f>""</f>
        <v/>
      </c>
      <c r="H98">
        <f>""</f>
        <v/>
      </c>
      <c r="I98">
        <f>""</f>
        <v/>
      </c>
      <c r="J98">
        <f>""</f>
        <v/>
      </c>
      <c r="K98">
        <f>""</f>
        <v/>
      </c>
    </row>
    <row r="99">
      <c r="B99">
        <f>""</f>
        <v/>
      </c>
      <c r="C99">
        <f>""</f>
        <v/>
      </c>
      <c r="D99">
        <f>""</f>
        <v/>
      </c>
      <c r="E99">
        <f>""</f>
        <v/>
      </c>
      <c r="F99">
        <f>""</f>
        <v/>
      </c>
      <c r="G99">
        <f>""</f>
        <v/>
      </c>
      <c r="H99">
        <f>""</f>
        <v/>
      </c>
      <c r="I99">
        <f>""</f>
        <v/>
      </c>
      <c r="J99">
        <f>""</f>
        <v/>
      </c>
      <c r="K99">
        <f>""</f>
        <v/>
      </c>
    </row>
    <row r="100">
      <c r="B100">
        <f>""</f>
        <v/>
      </c>
      <c r="C100">
        <f>""</f>
        <v/>
      </c>
      <c r="D100">
        <f>""</f>
        <v/>
      </c>
      <c r="E100">
        <f>""</f>
        <v/>
      </c>
      <c r="F100">
        <f>""</f>
        <v/>
      </c>
      <c r="G100">
        <f>""</f>
        <v/>
      </c>
      <c r="H100">
        <f>""</f>
        <v/>
      </c>
      <c r="I100">
        <f>""</f>
        <v/>
      </c>
      <c r="J100">
        <f>""</f>
        <v/>
      </c>
      <c r="K100">
        <f>""</f>
        <v/>
      </c>
    </row>
    <row r="101">
      <c r="B101">
        <f>""</f>
        <v/>
      </c>
      <c r="C101">
        <f>""</f>
        <v/>
      </c>
      <c r="D101">
        <f>""</f>
        <v/>
      </c>
      <c r="E101">
        <f>""</f>
        <v/>
      </c>
      <c r="F101">
        <f>""</f>
        <v/>
      </c>
      <c r="G101">
        <f>""</f>
        <v/>
      </c>
      <c r="H101">
        <f>""</f>
        <v/>
      </c>
      <c r="I101">
        <f>""</f>
        <v/>
      </c>
      <c r="J101">
        <f>""</f>
        <v/>
      </c>
      <c r="K101">
        <f>""</f>
        <v/>
      </c>
    </row>
  </sheetData>
  <mergeCells count="1">
    <mergeCell ref="A1:H1"/>
  </mergeCells>
  <conditionalFormatting sqref="E6">
    <cfRule type="cellIs" priority="1" operator="greaterThanOrEqual" dxfId="0">
      <formula>$B$7</formula>
    </cfRule>
    <cfRule type="expression" priority="2" dxfId="1">
      <formula>AND(E6&gt;=0.85,E6&lt;$B$7)</formula>
    </cfRule>
    <cfRule type="cellIs" priority="3" operator="lessThan" dxfId="2">
      <formula>0.85</formula>
    </cfRule>
  </conditionalFormatting>
  <conditionalFormatting sqref="H4">
    <cfRule type="cellIs" priority="4" operator="greaterThanOrEqual" dxfId="2">
      <formula>$B$8</formula>
    </cfRule>
  </conditionalFormatting>
  <conditionalFormatting sqref="H6">
    <cfRule type="cellIs" priority="5" operator="greaterThanOrEqual" dxfId="2">
      <formula>$B$10</formula>
    </cfRule>
  </conditionalFormatting>
  <conditionalFormatting sqref="H7">
    <cfRule type="cellIs" priority="6" operator="greaterThan" dxfId="2">
      <formula>0</formula>
    </cfRule>
  </conditionalFormatting>
  <conditionalFormatting sqref="E7">
    <cfRule type="expression" priority="7" dxfId="1">
      <formula>AND(E7&gt;=1,E7&lt;=2)</formula>
    </cfRule>
    <cfRule type="cellIs" priority="8" operator="greaterThan" dxfId="2">
      <formula>2</formula>
    </cfRule>
  </conditionalFormatting>
  <conditionalFormatting sqref="B26:B30">
    <cfRule type="cellIs" priority="9" operator="greaterThan" dxfId="2">
      <formula>0</formula>
    </cfRule>
  </conditionalFormatting>
  <dataValidations count="7">
    <dataValidation sqref="B4" showDropDown="0" showInputMessage="0" showErrorMessage="0" allowBlank="0" type="date" operator="between">
      <formula1>DATE(2026,1,1)</formula1>
      <formula2>DATE(2026,12,31)</formula2>
    </dataValidation>
    <dataValidation sqref="B5" showDropDown="0" showInputMessage="0" showErrorMessage="0" allowBlank="0" type="list">
      <formula1>'Instructions'!$A$42:$A$44</formula1>
    </dataValidation>
    <dataValidation sqref="B6" showDropDown="0" showInputMessage="0" showErrorMessage="1" allowBlank="0" error="Enter a value within the displayed operating range." type="whole" errorStyle="stop" operator="between">
      <formula1>0</formula1>
      <formula2>240</formula2>
    </dataValidation>
    <dataValidation sqref="B7" showDropDown="0" showInputMessage="0" showErrorMessage="1" allowBlank="0" error="Enter a value within the displayed operating range." type="decimal" errorStyle="stop" operator="between">
      <formula1>0</formula1>
      <formula2>1</formula2>
    </dataValidation>
    <dataValidation sqref="B8" showDropDown="0" showInputMessage="0" showErrorMessage="1" allowBlank="0" error="Enter a value within the displayed operating range." type="whole" errorStyle="stop" operator="between">
      <formula1>0</formula1>
      <formula2>20</formula2>
    </dataValidation>
    <dataValidation sqref="B9" showDropDown="0" showInputMessage="0" showErrorMessage="1" allowBlank="0" error="Enter a value within the displayed operating range." type="decimal" errorStyle="stop" operator="between">
      <formula1>0</formula1>
      <formula2>10000</formula2>
    </dataValidation>
    <dataValidation sqref="B10" showDropDown="0" showInputMessage="0" showErrorMessage="1" allowBlank="0" error="Enter a value within the displayed operating range." type="decimal" errorStyle="stop" operator="between">
      <formula1>0</formula1>
      <formula2>1000000</formula2>
    </dataValidation>
  </dataValidations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U253"/>
  <sheetViews>
    <sheetView zoomScale="70" zoomScaleNormal="7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9" customWidth="1" min="1" max="1"/>
    <col width="24" customWidth="1" min="2" max="2"/>
    <col width="14" customWidth="1" min="3" max="3"/>
    <col width="13" customWidth="1" min="4" max="4"/>
    <col width="22" customWidth="1" min="5" max="5"/>
    <col width="22" customWidth="1" min="6" max="6"/>
    <col width="12" customWidth="1" min="7" max="7"/>
    <col width="52" customWidth="1" min="8" max="8"/>
    <col width="14" customWidth="1" min="9" max="9"/>
    <col width="19" customWidth="1" min="10" max="10"/>
    <col width="18" customWidth="1" min="11" max="11"/>
    <col width="23" customWidth="1" min="12" max="12"/>
    <col width="18" customWidth="1" min="13" max="13"/>
    <col width="23" customWidth="1" min="14" max="14"/>
    <col width="15" customWidth="1" min="15" max="15"/>
    <col width="14" customWidth="1" min="16" max="16"/>
    <col width="19" customWidth="1" min="17" max="17"/>
    <col width="48" customWidth="1" min="18" max="18"/>
    <col width="23" customWidth="1" min="19" max="19"/>
    <col width="18" customWidth="1" min="20" max="20"/>
    <col width="28" customWidth="1" min="21" max="21"/>
  </cols>
  <sheetData>
    <row r="1">
      <c r="A1" s="1" t="inlineStr">
        <is>
          <t>Daily Manager Checklist</t>
        </is>
      </c>
    </row>
    <row r="2">
      <c r="A2" s="2" t="inlineStr">
        <is>
          <t>Enter operating details in pale-yellow cells. Blue-gray columns contain formulas.</t>
        </is>
      </c>
    </row>
    <row r="3" ht="34" customHeight="1">
      <c r="A3" s="24" t="inlineStr">
        <is>
          <t>Checklist ID</t>
        </is>
      </c>
      <c r="B3" s="24" t="inlineStr">
        <is>
          <t>Property</t>
        </is>
      </c>
      <c r="C3" s="24" t="inlineStr">
        <is>
          <t>Operating Date</t>
        </is>
      </c>
      <c r="D3" s="24" t="inlineStr">
        <is>
          <t>Shift</t>
        </is>
      </c>
      <c r="E3" s="24" t="inlineStr">
        <is>
          <t>Department</t>
        </is>
      </c>
      <c r="F3" s="24" t="inlineStr">
        <is>
          <t>Area</t>
        </is>
      </c>
      <c r="G3" s="24" t="inlineStr">
        <is>
          <t>Priority</t>
        </is>
      </c>
      <c r="H3" s="24" t="inlineStr">
        <is>
          <t>Task</t>
        </is>
      </c>
      <c r="I3" s="24" t="inlineStr">
        <is>
          <t>Due Time</t>
        </is>
      </c>
      <c r="J3" s="24" t="inlineStr">
        <is>
          <t>Assigned To</t>
        </is>
      </c>
      <c r="K3" s="24" t="inlineStr">
        <is>
          <t>Status</t>
        </is>
      </c>
      <c r="L3" s="24" t="inlineStr">
        <is>
          <t>Completion Date and Time</t>
        </is>
      </c>
      <c r="M3" s="24" t="inlineStr">
        <is>
          <t>Verified By</t>
        </is>
      </c>
      <c r="N3" s="24" t="inlineStr">
        <is>
          <t>Verification Date and Time</t>
        </is>
      </c>
      <c r="O3" s="24" t="inlineStr">
        <is>
          <t>Cash Variance</t>
        </is>
      </c>
      <c r="P3" s="24" t="inlineStr">
        <is>
          <t>Guest Impact</t>
        </is>
      </c>
      <c r="Q3" s="24" t="inlineStr">
        <is>
          <t>Issue ID</t>
        </is>
      </c>
      <c r="R3" s="24" t="inlineStr">
        <is>
          <t>Manager Notes</t>
        </is>
      </c>
      <c r="S3" s="24" t="inlineStr">
        <is>
          <t>Due Date and Time</t>
        </is>
      </c>
      <c r="T3" s="24" t="inlineStr">
        <is>
          <t>Timing Flag</t>
        </is>
      </c>
      <c r="U3" s="24" t="inlineStr">
        <is>
          <t>Record Check</t>
        </is>
      </c>
    </row>
    <row r="4">
      <c r="A4" s="25" t="inlineStr">
        <is>
          <t>CHK-260615-001</t>
        </is>
      </c>
      <c r="B4" s="25" t="inlineStr">
        <is>
          <t>Harbor Point Hotel</t>
        </is>
      </c>
      <c r="C4" s="45" t="n">
        <v>46188</v>
      </c>
      <c r="D4" s="25" t="inlineStr">
        <is>
          <t>Overnight</t>
        </is>
      </c>
      <c r="E4" s="25" t="inlineStr">
        <is>
          <t>Front Office</t>
        </is>
      </c>
      <c r="F4" s="25" t="inlineStr">
        <is>
          <t>Front Desk</t>
        </is>
      </c>
      <c r="G4" s="25" t="inlineStr">
        <is>
          <t>High</t>
        </is>
      </c>
      <c r="H4" s="27" t="inlineStr">
        <is>
          <t>Reconcile front desk cash drawers and document variance</t>
        </is>
      </c>
      <c r="I4" s="28" t="n">
        <v>0.25</v>
      </c>
      <c r="J4" s="25" t="inlineStr">
        <is>
          <t>Jordan Lee</t>
        </is>
      </c>
      <c r="K4" s="25" t="inlineStr">
        <is>
          <t>Completed</t>
        </is>
      </c>
      <c r="L4" s="46" t="n">
        <v>46188.24444444444</v>
      </c>
      <c r="M4" s="25" t="inlineStr">
        <is>
          <t>Taylor Brooks</t>
        </is>
      </c>
      <c r="N4" s="46" t="n">
        <v>46188.25347222222</v>
      </c>
      <c r="O4" s="47" t="n">
        <v>12.5</v>
      </c>
      <c r="P4" s="25" t="inlineStr">
        <is>
          <t>None</t>
        </is>
      </c>
      <c r="Q4" s="25" t="inlineStr"/>
      <c r="R4" s="27" t="inlineStr">
        <is>
          <t>Variance documented.</t>
        </is>
      </c>
      <c r="S4" s="48">
        <f>IFERROR(IF(OR(C4="",I4=""),"",C4+I4),"")</f>
        <v/>
      </c>
      <c r="T4" s="32">
        <f>IFERROR(IF(A4="","",IF(OR(K4="Completed",K4="Not Applicable"),"Closed",IF(S4="","Missing Due Time",IF(NOW()&gt;S4+('Dashboard'!$B$6/1440),"Overdue",IF(NOW()&gt;S4,"Due Now","On Track"))))),"Check Record")</f>
        <v/>
      </c>
      <c r="U4" s="32">
        <f>IFERROR(IF(A4="","",IF(C4="","Missing operating date",IF(J4="","Missing assigned employee",IF(I4="","Missing due time",IF(AND(K4="Completed",L4=""),"Missing completion timestamp",IF(AND(L4&lt;&gt;"",K4&lt;&gt;"Completed"),"Review completion status",IF(AND(K4="Blocked",R4=""),"Add blocked-task notes",IF(AND(Q4&lt;&gt;"",COUNTIF('Issues Log'!$A$4:$A$153,Q4)=0),"Issue ID not found",IF(AND(OR(P4="High",G4="Critical"),Q4=""),"Add or link an issue",IF(AND(N4&lt;&gt;"",M4=""),"Missing verifier","Ready")))))))))),"Check Record")</f>
        <v/>
      </c>
    </row>
    <row r="5">
      <c r="A5" s="25" t="inlineStr">
        <is>
          <t>CHK-260615-002</t>
        </is>
      </c>
      <c r="B5" s="25" t="inlineStr">
        <is>
          <t>Harbor Point Hotel</t>
        </is>
      </c>
      <c r="C5" s="45" t="n">
        <v>46188</v>
      </c>
      <c r="D5" s="25" t="inlineStr">
        <is>
          <t>Overnight</t>
        </is>
      </c>
      <c r="E5" s="25" t="inlineStr">
        <is>
          <t>Security</t>
        </is>
      </c>
      <c r="F5" s="25" t="inlineStr">
        <is>
          <t>Exterior and Parking</t>
        </is>
      </c>
      <c r="G5" s="25" t="inlineStr">
        <is>
          <t>Critical</t>
        </is>
      </c>
      <c r="H5" s="27" t="inlineStr">
        <is>
          <t>Review overnight security log and investigate unresolved incidents</t>
        </is>
      </c>
      <c r="I5" s="28" t="n">
        <v>0.2708333333333333</v>
      </c>
      <c r="J5" s="25" t="inlineStr">
        <is>
          <t>Morgan Davis</t>
        </is>
      </c>
      <c r="K5" s="25" t="inlineStr">
        <is>
          <t>In Progress</t>
        </is>
      </c>
      <c r="L5" s="46" t="n"/>
      <c r="M5" s="25" t="inlineStr"/>
      <c r="N5" s="46" t="n"/>
      <c r="O5" s="47" t="n">
        <v>0</v>
      </c>
      <c r="P5" s="25" t="inlineStr">
        <is>
          <t>Moderate</t>
        </is>
      </c>
      <c r="Q5" s="25" t="inlineStr">
        <is>
          <t>ISS-260615-001</t>
        </is>
      </c>
      <c r="R5" s="27" t="inlineStr">
        <is>
          <t>Security remains at the affected entrance.</t>
        </is>
      </c>
      <c r="S5" s="48">
        <f>IFERROR(IF(OR(C5="",I5=""),"",C5+I5),"")</f>
        <v/>
      </c>
      <c r="T5" s="32">
        <f>IFERROR(IF(A5="","",IF(OR(K5="Completed",K5="Not Applicable"),"Closed",IF(S5="","Missing Due Time",IF(NOW()&gt;S5+('Dashboard'!$B$6/1440),"Overdue",IF(NOW()&gt;S5,"Due Now","On Track"))))),"Check Record")</f>
        <v/>
      </c>
      <c r="U5" s="32">
        <f>IFERROR(IF(A5="","",IF(C5="","Missing operating date",IF(J5="","Missing assigned employee",IF(I5="","Missing due time",IF(AND(K5="Completed",L5=""),"Missing completion timestamp",IF(AND(L5&lt;&gt;"",K5&lt;&gt;"Completed"),"Review completion status",IF(AND(K5="Blocked",R5=""),"Add blocked-task notes",IF(AND(Q5&lt;&gt;"",COUNTIF('Issues Log'!$A$4:$A$153,Q5)=0),"Issue ID not found",IF(AND(OR(P5="High",G5="Critical"),Q5=""),"Add or link an issue",IF(AND(N5&lt;&gt;"",M5=""),"Missing verifier","Ready")))))))))),"Check Record")</f>
        <v/>
      </c>
    </row>
    <row r="6">
      <c r="A6" s="25" t="inlineStr">
        <is>
          <t>CHK-260615-003</t>
        </is>
      </c>
      <c r="B6" s="25" t="inlineStr">
        <is>
          <t>Harbor Point Hotel</t>
        </is>
      </c>
      <c r="C6" s="45" t="n">
        <v>46188</v>
      </c>
      <c r="D6" s="25" t="inlineStr">
        <is>
          <t>Morning</t>
        </is>
      </c>
      <c r="E6" s="25" t="inlineStr">
        <is>
          <t>Front Office</t>
        </is>
      </c>
      <c r="F6" s="25" t="inlineStr">
        <is>
          <t>Lobby</t>
        </is>
      </c>
      <c r="G6" s="25" t="inlineStr">
        <is>
          <t>Routine</t>
        </is>
      </c>
      <c r="H6" s="27" t="inlineStr">
        <is>
          <t>Inspect lobby presentation, music level, lighting, and entrance doors</t>
        </is>
      </c>
      <c r="I6" s="28" t="n">
        <v>0.2916666666666667</v>
      </c>
      <c r="J6" s="25" t="inlineStr">
        <is>
          <t>Avery Johnson</t>
        </is>
      </c>
      <c r="K6" s="25" t="inlineStr">
        <is>
          <t>Completed</t>
        </is>
      </c>
      <c r="L6" s="46" t="n">
        <v>46188.28333333333</v>
      </c>
      <c r="M6" s="25" t="inlineStr">
        <is>
          <t>Taylor Brooks</t>
        </is>
      </c>
      <c r="N6" s="46" t="n">
        <v>46188.29305555556</v>
      </c>
      <c r="O6" s="47" t="n">
        <v>0</v>
      </c>
      <c r="P6" s="25" t="inlineStr">
        <is>
          <t>None</t>
        </is>
      </c>
      <c r="Q6" s="25" t="inlineStr"/>
      <c r="R6" s="27" t="inlineStr"/>
      <c r="S6" s="48">
        <f>IFERROR(IF(OR(C6="",I6=""),"",C6+I6),"")</f>
        <v/>
      </c>
      <c r="T6" s="32">
        <f>IFERROR(IF(A6="","",IF(OR(K6="Completed",K6="Not Applicable"),"Closed",IF(S6="","Missing Due Time",IF(NOW()&gt;S6+('Dashboard'!$B$6/1440),"Overdue",IF(NOW()&gt;S6,"Due Now","On Track"))))),"Check Record")</f>
        <v/>
      </c>
      <c r="U6" s="32">
        <f>IFERROR(IF(A6="","",IF(C6="","Missing operating date",IF(J6="","Missing assigned employee",IF(I6="","Missing due time",IF(AND(K6="Completed",L6=""),"Missing completion timestamp",IF(AND(L6&lt;&gt;"",K6&lt;&gt;"Completed"),"Review completion status",IF(AND(K6="Blocked",R6=""),"Add blocked-task notes",IF(AND(Q6&lt;&gt;"",COUNTIF('Issues Log'!$A$4:$A$153,Q6)=0),"Issue ID not found",IF(AND(OR(P6="High",G6="Critical"),Q6=""),"Add or link an issue",IF(AND(N6&lt;&gt;"",M6=""),"Missing verifier","Ready")))))))))),"Check Record")</f>
        <v/>
      </c>
    </row>
    <row r="7">
      <c r="A7" s="25" t="inlineStr">
        <is>
          <t>CHK-260615-004</t>
        </is>
      </c>
      <c r="B7" s="25" t="inlineStr">
        <is>
          <t>Harbor Point Hotel</t>
        </is>
      </c>
      <c r="C7" s="45" t="n">
        <v>46188</v>
      </c>
      <c r="D7" s="25" t="inlineStr">
        <is>
          <t>Morning</t>
        </is>
      </c>
      <c r="E7" s="25" t="inlineStr">
        <is>
          <t>Housekeeping</t>
        </is>
      </c>
      <c r="F7" s="25" t="inlineStr">
        <is>
          <t>Guest Rooms</t>
        </is>
      </c>
      <c r="G7" s="25" t="inlineStr">
        <is>
          <t>High</t>
        </is>
      </c>
      <c r="H7" s="27" t="inlineStr">
        <is>
          <t>Confirm room assignment board and priority clean rooms with housekeeping</t>
        </is>
      </c>
      <c r="I7" s="28" t="n">
        <v>0.3333333333333333</v>
      </c>
      <c r="J7" s="25" t="inlineStr">
        <is>
          <t>Riley Martinez</t>
        </is>
      </c>
      <c r="K7" s="25" t="inlineStr">
        <is>
          <t>Completed</t>
        </is>
      </c>
      <c r="L7" s="46" t="n">
        <v>46188.32222222222</v>
      </c>
      <c r="M7" s="25" t="inlineStr"/>
      <c r="N7" s="46" t="n"/>
      <c r="O7" s="47" t="n">
        <v>0</v>
      </c>
      <c r="P7" s="25" t="inlineStr">
        <is>
          <t>Low</t>
        </is>
      </c>
      <c r="Q7" s="25" t="inlineStr"/>
      <c r="R7" s="27" t="inlineStr"/>
      <c r="S7" s="48">
        <f>IFERROR(IF(OR(C7="",I7=""),"",C7+I7),"")</f>
        <v/>
      </c>
      <c r="T7" s="32">
        <f>IFERROR(IF(A7="","",IF(OR(K7="Completed",K7="Not Applicable"),"Closed",IF(S7="","Missing Due Time",IF(NOW()&gt;S7+('Dashboard'!$B$6/1440),"Overdue",IF(NOW()&gt;S7,"Due Now","On Track"))))),"Check Record")</f>
        <v/>
      </c>
      <c r="U7" s="32">
        <f>IFERROR(IF(A7="","",IF(C7="","Missing operating date",IF(J7="","Missing assigned employee",IF(I7="","Missing due time",IF(AND(K7="Completed",L7=""),"Missing completion timestamp",IF(AND(L7&lt;&gt;"",K7&lt;&gt;"Completed"),"Review completion status",IF(AND(K7="Blocked",R7=""),"Add blocked-task notes",IF(AND(Q7&lt;&gt;"",COUNTIF('Issues Log'!$A$4:$A$153,Q7)=0),"Issue ID not found",IF(AND(OR(P7="High",G7="Critical"),Q7=""),"Add or link an issue",IF(AND(N7&lt;&gt;"",M7=""),"Missing verifier","Ready")))))))))),"Check Record")</f>
        <v/>
      </c>
    </row>
    <row r="8">
      <c r="A8" s="25" t="inlineStr">
        <is>
          <t>CHK-260615-005</t>
        </is>
      </c>
      <c r="B8" s="25" t="inlineStr">
        <is>
          <t>Harbor Point Hotel</t>
        </is>
      </c>
      <c r="C8" s="45" t="n">
        <v>46188</v>
      </c>
      <c r="D8" s="25" t="inlineStr">
        <is>
          <t>Morning</t>
        </is>
      </c>
      <c r="E8" s="25" t="inlineStr">
        <is>
          <t>Engineering</t>
        </is>
      </c>
      <c r="F8" s="25" t="inlineStr">
        <is>
          <t>Mechanical Room</t>
        </is>
      </c>
      <c r="G8" s="25" t="inlineStr">
        <is>
          <t>Critical</t>
        </is>
      </c>
      <c r="H8" s="27" t="inlineStr">
        <is>
          <t>Review boiler, domestic hot water, and central plant readings</t>
        </is>
      </c>
      <c r="I8" s="28" t="n">
        <v>0.3541666666666667</v>
      </c>
      <c r="J8" s="25" t="inlineStr">
        <is>
          <t>Casey Wilson</t>
        </is>
      </c>
      <c r="K8" s="25" t="inlineStr">
        <is>
          <t>Blocked</t>
        </is>
      </c>
      <c r="L8" s="46" t="n"/>
      <c r="M8" s="25" t="inlineStr"/>
      <c r="N8" s="46" t="n"/>
      <c r="O8" s="47" t="n">
        <v>0</v>
      </c>
      <c r="P8" s="25" t="inlineStr">
        <is>
          <t>High</t>
        </is>
      </c>
      <c r="Q8" s="25" t="inlineStr">
        <is>
          <t>ISS-260615-002</t>
        </is>
      </c>
      <c r="R8" s="27" t="inlineStr">
        <is>
          <t>Hot water loop temperature remains below the property target; engineering vendor contacted.</t>
        </is>
      </c>
      <c r="S8" s="48">
        <f>IFERROR(IF(OR(C8="",I8=""),"",C8+I8),"")</f>
        <v/>
      </c>
      <c r="T8" s="32">
        <f>IFERROR(IF(A8="","",IF(OR(K8="Completed",K8="Not Applicable"),"Closed",IF(S8="","Missing Due Time",IF(NOW()&gt;S8+('Dashboard'!$B$6/1440),"Overdue",IF(NOW()&gt;S8,"Due Now","On Track"))))),"Check Record")</f>
        <v/>
      </c>
      <c r="U8" s="32">
        <f>IFERROR(IF(A8="","",IF(C8="","Missing operating date",IF(J8="","Missing assigned employee",IF(I8="","Missing due time",IF(AND(K8="Completed",L8=""),"Missing completion timestamp",IF(AND(L8&lt;&gt;"",K8&lt;&gt;"Completed"),"Review completion status",IF(AND(K8="Blocked",R8=""),"Add blocked-task notes",IF(AND(Q8&lt;&gt;"",COUNTIF('Issues Log'!$A$4:$A$153,Q8)=0),"Issue ID not found",IF(AND(OR(P8="High",G8="Critical"),Q8=""),"Add or link an issue",IF(AND(N8&lt;&gt;"",M8=""),"Missing verifier","Ready")))))))))),"Check Record")</f>
        <v/>
      </c>
    </row>
    <row r="9">
      <c r="A9" s="25" t="inlineStr">
        <is>
          <t>CHK-260615-006</t>
        </is>
      </c>
      <c r="B9" s="25" t="inlineStr">
        <is>
          <t>Harbor Point Hotel</t>
        </is>
      </c>
      <c r="C9" s="45" t="n">
        <v>46188</v>
      </c>
      <c r="D9" s="25" t="inlineStr">
        <is>
          <t>Morning</t>
        </is>
      </c>
      <c r="E9" s="25" t="inlineStr">
        <is>
          <t>Food and Beverage</t>
        </is>
      </c>
      <c r="F9" s="25" t="inlineStr">
        <is>
          <t>Breakfast Area</t>
        </is>
      </c>
      <c r="G9" s="25" t="inlineStr">
        <is>
          <t>High</t>
        </is>
      </c>
      <c r="H9" s="27" t="inlineStr">
        <is>
          <t>Confirm breakfast closeout, food waste notes, and sanitation walkthrough</t>
        </is>
      </c>
      <c r="I9" s="28" t="n">
        <v>0.4583333333333333</v>
      </c>
      <c r="J9" s="25" t="inlineStr">
        <is>
          <t>Jamie Clark</t>
        </is>
      </c>
      <c r="K9" s="25" t="inlineStr">
        <is>
          <t>Completed</t>
        </is>
      </c>
      <c r="L9" s="46" t="n">
        <v>46188.44583333333</v>
      </c>
      <c r="M9" s="25" t="inlineStr">
        <is>
          <t>Taylor Brooks</t>
        </is>
      </c>
      <c r="N9" s="46" t="n">
        <v>46188.45486111111</v>
      </c>
      <c r="O9" s="47" t="n">
        <v>0</v>
      </c>
      <c r="P9" s="25" t="inlineStr">
        <is>
          <t>None</t>
        </is>
      </c>
      <c r="Q9" s="25" t="inlineStr"/>
      <c r="R9" s="27" t="inlineStr"/>
      <c r="S9" s="48">
        <f>IFERROR(IF(OR(C9="",I9=""),"",C9+I9),"")</f>
        <v/>
      </c>
      <c r="T9" s="32">
        <f>IFERROR(IF(A9="","",IF(OR(K9="Completed",K9="Not Applicable"),"Closed",IF(S9="","Missing Due Time",IF(NOW()&gt;S9+('Dashboard'!$B$6/1440),"Overdue",IF(NOW()&gt;S9,"Due Now","On Track"))))),"Check Record")</f>
        <v/>
      </c>
      <c r="U9" s="32">
        <f>IFERROR(IF(A9="","",IF(C9="","Missing operating date",IF(J9="","Missing assigned employee",IF(I9="","Missing due time",IF(AND(K9="Completed",L9=""),"Missing completion timestamp",IF(AND(L9&lt;&gt;"",K9&lt;&gt;"Completed"),"Review completion status",IF(AND(K9="Blocked",R9=""),"Add blocked-task notes",IF(AND(Q9&lt;&gt;"",COUNTIF('Issues Log'!$A$4:$A$153,Q9)=0),"Issue ID not found",IF(AND(OR(P9="High",G9="Critical"),Q9=""),"Add or link an issue",IF(AND(N9&lt;&gt;"",M9=""),"Missing verifier","Ready")))))))))),"Check Record")</f>
        <v/>
      </c>
    </row>
    <row r="10">
      <c r="A10" s="25" t="inlineStr">
        <is>
          <t>CHK-260615-007</t>
        </is>
      </c>
      <c r="B10" s="25" t="inlineStr">
        <is>
          <t>Harbor Point Hotel</t>
        </is>
      </c>
      <c r="C10" s="45" t="n">
        <v>46188</v>
      </c>
      <c r="D10" s="25" t="inlineStr">
        <is>
          <t>Morning</t>
        </is>
      </c>
      <c r="E10" s="25" t="inlineStr">
        <is>
          <t>Sales and Events</t>
        </is>
      </c>
      <c r="F10" s="25" t="inlineStr">
        <is>
          <t>Ballroom</t>
        </is>
      </c>
      <c r="G10" s="25" t="inlineStr">
        <is>
          <t>High</t>
        </is>
      </c>
      <c r="H10" s="27" t="inlineStr">
        <is>
          <t>Verify ballroom setup against the approved event order</t>
        </is>
      </c>
      <c r="I10" s="28" t="n">
        <v>0.5416666666666666</v>
      </c>
      <c r="J10" s="25" t="inlineStr">
        <is>
          <t>Cameron Hall</t>
        </is>
      </c>
      <c r="K10" s="25" t="inlineStr">
        <is>
          <t>In Progress</t>
        </is>
      </c>
      <c r="L10" s="46" t="n"/>
      <c r="M10" s="25" t="inlineStr"/>
      <c r="N10" s="46" t="n"/>
      <c r="O10" s="47" t="n">
        <v>0</v>
      </c>
      <c r="P10" s="25" t="inlineStr">
        <is>
          <t>Moderate</t>
        </is>
      </c>
      <c r="Q10" s="25" t="inlineStr">
        <is>
          <t>ISS-260615-003</t>
        </is>
      </c>
      <c r="R10" s="27" t="inlineStr">
        <is>
          <t>Replacement chairs requested from banquet storage.</t>
        </is>
      </c>
      <c r="S10" s="48">
        <f>IFERROR(IF(OR(C10="",I10=""),"",C10+I10),"")</f>
        <v/>
      </c>
      <c r="T10" s="32">
        <f>IFERROR(IF(A10="","",IF(OR(K10="Completed",K10="Not Applicable"),"Closed",IF(S10="","Missing Due Time",IF(NOW()&gt;S10+('Dashboard'!$B$6/1440),"Overdue",IF(NOW()&gt;S10,"Due Now","On Track"))))),"Check Record")</f>
        <v/>
      </c>
      <c r="U10" s="32">
        <f>IFERROR(IF(A10="","",IF(C10="","Missing operating date",IF(J10="","Missing assigned employee",IF(I10="","Missing due time",IF(AND(K10="Completed",L10=""),"Missing completion timestamp",IF(AND(L10&lt;&gt;"",K10&lt;&gt;"Completed"),"Review completion status",IF(AND(K10="Blocked",R10=""),"Add blocked-task notes",IF(AND(Q10&lt;&gt;"",COUNTIF('Issues Log'!$A$4:$A$153,Q10)=0),"Issue ID not found",IF(AND(OR(P10="High",G10="Critical"),Q10=""),"Add or link an issue",IF(AND(N10&lt;&gt;"",M10=""),"Missing verifier","Ready")))))))))),"Check Record")</f>
        <v/>
      </c>
    </row>
    <row r="11">
      <c r="A11" s="25" t="inlineStr">
        <is>
          <t>CHK-260615-008</t>
        </is>
      </c>
      <c r="B11" s="25" t="inlineStr">
        <is>
          <t>Harbor Point Hotel</t>
        </is>
      </c>
      <c r="C11" s="45" t="n">
        <v>46188</v>
      </c>
      <c r="D11" s="25" t="inlineStr">
        <is>
          <t>Evening</t>
        </is>
      </c>
      <c r="E11" s="25" t="inlineStr">
        <is>
          <t>Front Office</t>
        </is>
      </c>
      <c r="F11" s="25" t="inlineStr">
        <is>
          <t>Arrivals</t>
        </is>
      </c>
      <c r="G11" s="25" t="inlineStr">
        <is>
          <t>Critical</t>
        </is>
      </c>
      <c r="H11" s="27" t="inlineStr">
        <is>
          <t>Review arrivals, VIP notes, accessibility requests, and room readiness</t>
        </is>
      </c>
      <c r="I11" s="28" t="n">
        <v>0.625</v>
      </c>
      <c r="J11" s="25" t="inlineStr">
        <is>
          <t>Sydney Adams</t>
        </is>
      </c>
      <c r="K11" s="25" t="inlineStr">
        <is>
          <t>Not Started</t>
        </is>
      </c>
      <c r="L11" s="46" t="n"/>
      <c r="M11" s="25" t="inlineStr"/>
      <c r="N11" s="46" t="n"/>
      <c r="O11" s="47" t="n">
        <v>0</v>
      </c>
      <c r="P11" s="25" t="inlineStr">
        <is>
          <t>High</t>
        </is>
      </c>
      <c r="Q11" s="25" t="inlineStr">
        <is>
          <t>ISS-260615-004</t>
        </is>
      </c>
      <c r="R11" s="27" t="inlineStr">
        <is>
          <t>Priority room requires follow-up before arrival.</t>
        </is>
      </c>
      <c r="S11" s="48">
        <f>IFERROR(IF(OR(C11="",I11=""),"",C11+I11),"")</f>
        <v/>
      </c>
      <c r="T11" s="32">
        <f>IFERROR(IF(A11="","",IF(OR(K11="Completed",K11="Not Applicable"),"Closed",IF(S11="","Missing Due Time",IF(NOW()&gt;S11+('Dashboard'!$B$6/1440),"Overdue",IF(NOW()&gt;S11,"Due Now","On Track"))))),"Check Record")</f>
        <v/>
      </c>
      <c r="U11" s="32">
        <f>IFERROR(IF(A11="","",IF(C11="","Missing operating date",IF(J11="","Missing assigned employee",IF(I11="","Missing due time",IF(AND(K11="Completed",L11=""),"Missing completion timestamp",IF(AND(L11&lt;&gt;"",K11&lt;&gt;"Completed"),"Review completion status",IF(AND(K11="Blocked",R11=""),"Add blocked-task notes",IF(AND(Q11&lt;&gt;"",COUNTIF('Issues Log'!$A$4:$A$153,Q11)=0),"Issue ID not found",IF(AND(OR(P11="High",G11="Critical"),Q11=""),"Add or link an issue",IF(AND(N11&lt;&gt;"",M11=""),"Missing verifier","Ready")))))))))),"Check Record")</f>
        <v/>
      </c>
    </row>
    <row r="12">
      <c r="A12" s="25" t="inlineStr">
        <is>
          <t>CHK-260615-009</t>
        </is>
      </c>
      <c r="B12" s="25" t="inlineStr">
        <is>
          <t>Harbor Point Hotel</t>
        </is>
      </c>
      <c r="C12" s="45" t="n">
        <v>46188</v>
      </c>
      <c r="D12" s="25" t="inlineStr">
        <is>
          <t>Evening</t>
        </is>
      </c>
      <c r="E12" s="25" t="inlineStr">
        <is>
          <t>Accounting</t>
        </is>
      </c>
      <c r="F12" s="25" t="inlineStr">
        <is>
          <t>Manager Office</t>
        </is>
      </c>
      <c r="G12" s="25" t="inlineStr">
        <is>
          <t>High</t>
        </is>
      </c>
      <c r="H12" s="27" t="inlineStr">
        <is>
          <t>Review paid-outs, refunds, and unusual posting adjustments</t>
        </is>
      </c>
      <c r="I12" s="28" t="n">
        <v>0.7083333333333334</v>
      </c>
      <c r="J12" s="25" t="inlineStr">
        <is>
          <t>Drew Evans</t>
        </is>
      </c>
      <c r="K12" s="25" t="inlineStr">
        <is>
          <t>Not Started</t>
        </is>
      </c>
      <c r="L12" s="46" t="n"/>
      <c r="M12" s="25" t="inlineStr"/>
      <c r="N12" s="46" t="n"/>
      <c r="O12" s="47" t="n">
        <v>-45</v>
      </c>
      <c r="P12" s="25" t="inlineStr">
        <is>
          <t>None</t>
        </is>
      </c>
      <c r="Q12" s="25" t="inlineStr">
        <is>
          <t>ISS-260615-005</t>
        </is>
      </c>
      <c r="R12" s="27" t="inlineStr">
        <is>
          <t>Refund packet awaiting supporting receipt.</t>
        </is>
      </c>
      <c r="S12" s="48">
        <f>IFERROR(IF(OR(C12="",I12=""),"",C12+I12),"")</f>
        <v/>
      </c>
      <c r="T12" s="32">
        <f>IFERROR(IF(A12="","",IF(OR(K12="Completed",K12="Not Applicable"),"Closed",IF(S12="","Missing Due Time",IF(NOW()&gt;S12+('Dashboard'!$B$6/1440),"Overdue",IF(NOW()&gt;S12,"Due Now","On Track"))))),"Check Record")</f>
        <v/>
      </c>
      <c r="U12" s="32">
        <f>IFERROR(IF(A12="","",IF(C12="","Missing operating date",IF(J12="","Missing assigned employee",IF(I12="","Missing due time",IF(AND(K12="Completed",L12=""),"Missing completion timestamp",IF(AND(L12&lt;&gt;"",K12&lt;&gt;"Completed"),"Review completion status",IF(AND(K12="Blocked",R12=""),"Add blocked-task notes",IF(AND(Q12&lt;&gt;"",COUNTIF('Issues Log'!$A$4:$A$153,Q12)=0),"Issue ID not found",IF(AND(OR(P12="High",G12="Critical"),Q12=""),"Add or link an issue",IF(AND(N12&lt;&gt;"",M12=""),"Missing verifier","Ready")))))))))),"Check Record")</f>
        <v/>
      </c>
    </row>
    <row r="13">
      <c r="A13" s="25" t="inlineStr">
        <is>
          <t>CHK-260615-010</t>
        </is>
      </c>
      <c r="B13" s="25" t="inlineStr">
        <is>
          <t>Harbor Point Hotel</t>
        </is>
      </c>
      <c r="C13" s="45" t="n">
        <v>46188</v>
      </c>
      <c r="D13" s="25" t="inlineStr">
        <is>
          <t>Evening</t>
        </is>
      </c>
      <c r="E13" s="25" t="inlineStr">
        <is>
          <t>Management</t>
        </is>
      </c>
      <c r="F13" s="25" t="inlineStr">
        <is>
          <t>Entire Property</t>
        </is>
      </c>
      <c r="G13" s="25" t="inlineStr">
        <is>
          <t>Routine</t>
        </is>
      </c>
      <c r="H13" s="27" t="inlineStr">
        <is>
          <t>Complete shift handoff with unresolved items, staffing notes, and guest follow-up</t>
        </is>
      </c>
      <c r="I13" s="28" t="n">
        <v>0.9166666666666666</v>
      </c>
      <c r="J13" s="25" t="inlineStr">
        <is>
          <t>Parker Moore</t>
        </is>
      </c>
      <c r="K13" s="25" t="inlineStr">
        <is>
          <t>Not Started</t>
        </is>
      </c>
      <c r="L13" s="46" t="n"/>
      <c r="M13" s="25" t="inlineStr"/>
      <c r="N13" s="46" t="n"/>
      <c r="O13" s="47" t="n">
        <v>0</v>
      </c>
      <c r="P13" s="25" t="inlineStr">
        <is>
          <t>Low</t>
        </is>
      </c>
      <c r="Q13" s="25" t="inlineStr"/>
      <c r="R13" s="27" t="inlineStr">
        <is>
          <t>Review open issues before handoff.</t>
        </is>
      </c>
      <c r="S13" s="48">
        <f>IFERROR(IF(OR(C13="",I13=""),"",C13+I13),"")</f>
        <v/>
      </c>
      <c r="T13" s="32">
        <f>IFERROR(IF(A13="","",IF(OR(K13="Completed",K13="Not Applicable"),"Closed",IF(S13="","Missing Due Time",IF(NOW()&gt;S13+('Dashboard'!$B$6/1440),"Overdue",IF(NOW()&gt;S13,"Due Now","On Track"))))),"Check Record")</f>
        <v/>
      </c>
      <c r="U13" s="32">
        <f>IFERROR(IF(A13="","",IF(C13="","Missing operating date",IF(J13="","Missing assigned employee",IF(I13="","Missing due time",IF(AND(K13="Completed",L13=""),"Missing completion timestamp",IF(AND(L13&lt;&gt;"",K13&lt;&gt;"Completed"),"Review completion status",IF(AND(K13="Blocked",R13=""),"Add blocked-task notes",IF(AND(Q13&lt;&gt;"",COUNTIF('Issues Log'!$A$4:$A$153,Q13)=0),"Issue ID not found",IF(AND(OR(P13="High",G13="Critical"),Q13=""),"Add or link an issue",IF(AND(N13&lt;&gt;"",M13=""),"Missing verifier","Ready")))))))))),"Check Record")</f>
        <v/>
      </c>
    </row>
    <row r="14">
      <c r="A14" s="25" t="n"/>
      <c r="B14" s="25" t="n"/>
      <c r="C14" s="45" t="n"/>
      <c r="D14" s="25" t="n"/>
      <c r="E14" s="25" t="n"/>
      <c r="F14" s="25" t="n"/>
      <c r="G14" s="25" t="n"/>
      <c r="H14" s="27" t="n"/>
      <c r="I14" s="28" t="n"/>
      <c r="J14" s="25" t="n"/>
      <c r="K14" s="25" t="n"/>
      <c r="L14" s="46" t="n"/>
      <c r="M14" s="25" t="n"/>
      <c r="N14" s="46" t="n"/>
      <c r="O14" s="47" t="n"/>
      <c r="P14" s="25" t="n"/>
      <c r="Q14" s="25" t="n"/>
      <c r="R14" s="27" t="n"/>
      <c r="S14" s="48">
        <f>IFERROR(IF(OR(C14="",I14=""),"",C14+I14),"")</f>
        <v/>
      </c>
      <c r="T14" s="32">
        <f>IFERROR(IF(A14="","",IF(OR(K14="Completed",K14="Not Applicable"),"Closed",IF(S14="","Missing Due Time",IF(NOW()&gt;S14+('Dashboard'!$B$6/1440),"Overdue",IF(NOW()&gt;S14,"Due Now","On Track"))))),"Check Record")</f>
        <v/>
      </c>
      <c r="U14" s="32">
        <f>IFERROR(IF(A14="","",IF(C14="","Missing operating date",IF(J14="","Missing assigned employee",IF(I14="","Missing due time",IF(AND(K14="Completed",L14=""),"Missing completion timestamp",IF(AND(L14&lt;&gt;"",K14&lt;&gt;"Completed"),"Review completion status",IF(AND(K14="Blocked",R14=""),"Add blocked-task notes",IF(AND(Q14&lt;&gt;"",COUNTIF('Issues Log'!$A$4:$A$153,Q14)=0),"Issue ID not found",IF(AND(OR(P14="High",G14="Critical"),Q14=""),"Add or link an issue",IF(AND(N14&lt;&gt;"",M14=""),"Missing verifier","Ready")))))))))),"Check Record")</f>
        <v/>
      </c>
    </row>
    <row r="15">
      <c r="A15" s="25" t="n"/>
      <c r="B15" s="25" t="n"/>
      <c r="C15" s="45" t="n"/>
      <c r="D15" s="25" t="n"/>
      <c r="E15" s="25" t="n"/>
      <c r="F15" s="25" t="n"/>
      <c r="G15" s="25" t="n"/>
      <c r="H15" s="27" t="n"/>
      <c r="I15" s="28" t="n"/>
      <c r="J15" s="25" t="n"/>
      <c r="K15" s="25" t="n"/>
      <c r="L15" s="46" t="n"/>
      <c r="M15" s="25" t="n"/>
      <c r="N15" s="46" t="n"/>
      <c r="O15" s="47" t="n"/>
      <c r="P15" s="25" t="n"/>
      <c r="Q15" s="25" t="n"/>
      <c r="R15" s="27" t="n"/>
      <c r="S15" s="48">
        <f>IFERROR(IF(OR(C15="",I15=""),"",C15+I15),"")</f>
        <v/>
      </c>
      <c r="T15" s="32">
        <f>IFERROR(IF(A15="","",IF(OR(K15="Completed",K15="Not Applicable"),"Closed",IF(S15="","Missing Due Time",IF(NOW()&gt;S15+('Dashboard'!$B$6/1440),"Overdue",IF(NOW()&gt;S15,"Due Now","On Track"))))),"Check Record")</f>
        <v/>
      </c>
      <c r="U15" s="32">
        <f>IFERROR(IF(A15="","",IF(C15="","Missing operating date",IF(J15="","Missing assigned employee",IF(I15="","Missing due time",IF(AND(K15="Completed",L15=""),"Missing completion timestamp",IF(AND(L15&lt;&gt;"",K15&lt;&gt;"Completed"),"Review completion status",IF(AND(K15="Blocked",R15=""),"Add blocked-task notes",IF(AND(Q15&lt;&gt;"",COUNTIF('Issues Log'!$A$4:$A$153,Q15)=0),"Issue ID not found",IF(AND(OR(P15="High",G15="Critical"),Q15=""),"Add or link an issue",IF(AND(N15&lt;&gt;"",M15=""),"Missing verifier","Ready")))))))))),"Check Record")</f>
        <v/>
      </c>
    </row>
    <row r="16">
      <c r="A16" s="25" t="n"/>
      <c r="B16" s="25" t="n"/>
      <c r="C16" s="45" t="n"/>
      <c r="D16" s="25" t="n"/>
      <c r="E16" s="25" t="n"/>
      <c r="F16" s="25" t="n"/>
      <c r="G16" s="25" t="n"/>
      <c r="H16" s="27" t="n"/>
      <c r="I16" s="28" t="n"/>
      <c r="J16" s="25" t="n"/>
      <c r="K16" s="25" t="n"/>
      <c r="L16" s="46" t="n"/>
      <c r="M16" s="25" t="n"/>
      <c r="N16" s="46" t="n"/>
      <c r="O16" s="47" t="n"/>
      <c r="P16" s="25" t="n"/>
      <c r="Q16" s="25" t="n"/>
      <c r="R16" s="27" t="n"/>
      <c r="S16" s="48">
        <f>IFERROR(IF(OR(C16="",I16=""),"",C16+I16),"")</f>
        <v/>
      </c>
      <c r="T16" s="32">
        <f>IFERROR(IF(A16="","",IF(OR(K16="Completed",K16="Not Applicable"),"Closed",IF(S16="","Missing Due Time",IF(NOW()&gt;S16+('Dashboard'!$B$6/1440),"Overdue",IF(NOW()&gt;S16,"Due Now","On Track"))))),"Check Record")</f>
        <v/>
      </c>
      <c r="U16" s="32">
        <f>IFERROR(IF(A16="","",IF(C16="","Missing operating date",IF(J16="","Missing assigned employee",IF(I16="","Missing due time",IF(AND(K16="Completed",L16=""),"Missing completion timestamp",IF(AND(L16&lt;&gt;"",K16&lt;&gt;"Completed"),"Review completion status",IF(AND(K16="Blocked",R16=""),"Add blocked-task notes",IF(AND(Q16&lt;&gt;"",COUNTIF('Issues Log'!$A$4:$A$153,Q16)=0),"Issue ID not found",IF(AND(OR(P16="High",G16="Critical"),Q16=""),"Add or link an issue",IF(AND(N16&lt;&gt;"",M16=""),"Missing verifier","Ready")))))))))),"Check Record")</f>
        <v/>
      </c>
    </row>
    <row r="17">
      <c r="A17" s="25" t="n"/>
      <c r="B17" s="25" t="n"/>
      <c r="C17" s="45" t="n"/>
      <c r="D17" s="25" t="n"/>
      <c r="E17" s="25" t="n"/>
      <c r="F17" s="25" t="n"/>
      <c r="G17" s="25" t="n"/>
      <c r="H17" s="27" t="n"/>
      <c r="I17" s="28" t="n"/>
      <c r="J17" s="25" t="n"/>
      <c r="K17" s="25" t="n"/>
      <c r="L17" s="46" t="n"/>
      <c r="M17" s="25" t="n"/>
      <c r="N17" s="46" t="n"/>
      <c r="O17" s="47" t="n"/>
      <c r="P17" s="25" t="n"/>
      <c r="Q17" s="25" t="n"/>
      <c r="R17" s="27" t="n"/>
      <c r="S17" s="48">
        <f>IFERROR(IF(OR(C17="",I17=""),"",C17+I17),"")</f>
        <v/>
      </c>
      <c r="T17" s="32">
        <f>IFERROR(IF(A17="","",IF(OR(K17="Completed",K17="Not Applicable"),"Closed",IF(S17="","Missing Due Time",IF(NOW()&gt;S17+('Dashboard'!$B$6/1440),"Overdue",IF(NOW()&gt;S17,"Due Now","On Track"))))),"Check Record")</f>
        <v/>
      </c>
      <c r="U17" s="32">
        <f>IFERROR(IF(A17="","",IF(C17="","Missing operating date",IF(J17="","Missing assigned employee",IF(I17="","Missing due time",IF(AND(K17="Completed",L17=""),"Missing completion timestamp",IF(AND(L17&lt;&gt;"",K17&lt;&gt;"Completed"),"Review completion status",IF(AND(K17="Blocked",R17=""),"Add blocked-task notes",IF(AND(Q17&lt;&gt;"",COUNTIF('Issues Log'!$A$4:$A$153,Q17)=0),"Issue ID not found",IF(AND(OR(P17="High",G17="Critical"),Q17=""),"Add or link an issue",IF(AND(N17&lt;&gt;"",M17=""),"Missing verifier","Ready")))))))))),"Check Record")</f>
        <v/>
      </c>
    </row>
    <row r="18">
      <c r="A18" s="25" t="n"/>
      <c r="B18" s="25" t="n"/>
      <c r="C18" s="45" t="n"/>
      <c r="D18" s="25" t="n"/>
      <c r="E18" s="25" t="n"/>
      <c r="F18" s="25" t="n"/>
      <c r="G18" s="25" t="n"/>
      <c r="H18" s="27" t="n"/>
      <c r="I18" s="28" t="n"/>
      <c r="J18" s="25" t="n"/>
      <c r="K18" s="25" t="n"/>
      <c r="L18" s="46" t="n"/>
      <c r="M18" s="25" t="n"/>
      <c r="N18" s="46" t="n"/>
      <c r="O18" s="47" t="n"/>
      <c r="P18" s="25" t="n"/>
      <c r="Q18" s="25" t="n"/>
      <c r="R18" s="27" t="n"/>
      <c r="S18" s="48">
        <f>IFERROR(IF(OR(C18="",I18=""),"",C18+I18),"")</f>
        <v/>
      </c>
      <c r="T18" s="32">
        <f>IFERROR(IF(A18="","",IF(OR(K18="Completed",K18="Not Applicable"),"Closed",IF(S18="","Missing Due Time",IF(NOW()&gt;S18+('Dashboard'!$B$6/1440),"Overdue",IF(NOW()&gt;S18,"Due Now","On Track"))))),"Check Record")</f>
        <v/>
      </c>
      <c r="U18" s="32">
        <f>IFERROR(IF(A18="","",IF(C18="","Missing operating date",IF(J18="","Missing assigned employee",IF(I18="","Missing due time",IF(AND(K18="Completed",L18=""),"Missing completion timestamp",IF(AND(L18&lt;&gt;"",K18&lt;&gt;"Completed"),"Review completion status",IF(AND(K18="Blocked",R18=""),"Add blocked-task notes",IF(AND(Q18&lt;&gt;"",COUNTIF('Issues Log'!$A$4:$A$153,Q18)=0),"Issue ID not found",IF(AND(OR(P18="High",G18="Critical"),Q18=""),"Add or link an issue",IF(AND(N18&lt;&gt;"",M18=""),"Missing verifier","Ready")))))))))),"Check Record")</f>
        <v/>
      </c>
    </row>
    <row r="19">
      <c r="A19" s="25" t="n"/>
      <c r="B19" s="25" t="n"/>
      <c r="C19" s="45" t="n"/>
      <c r="D19" s="25" t="n"/>
      <c r="E19" s="25" t="n"/>
      <c r="F19" s="25" t="n"/>
      <c r="G19" s="25" t="n"/>
      <c r="H19" s="27" t="n"/>
      <c r="I19" s="28" t="n"/>
      <c r="J19" s="25" t="n"/>
      <c r="K19" s="25" t="n"/>
      <c r="L19" s="46" t="n"/>
      <c r="M19" s="25" t="n"/>
      <c r="N19" s="46" t="n"/>
      <c r="O19" s="47" t="n"/>
      <c r="P19" s="25" t="n"/>
      <c r="Q19" s="25" t="n"/>
      <c r="R19" s="27" t="n"/>
      <c r="S19" s="48">
        <f>IFERROR(IF(OR(C19="",I19=""),"",C19+I19),"")</f>
        <v/>
      </c>
      <c r="T19" s="32">
        <f>IFERROR(IF(A19="","",IF(OR(K19="Completed",K19="Not Applicable"),"Closed",IF(S19="","Missing Due Time",IF(NOW()&gt;S19+('Dashboard'!$B$6/1440),"Overdue",IF(NOW()&gt;S19,"Due Now","On Track"))))),"Check Record")</f>
        <v/>
      </c>
      <c r="U19" s="32">
        <f>IFERROR(IF(A19="","",IF(C19="","Missing operating date",IF(J19="","Missing assigned employee",IF(I19="","Missing due time",IF(AND(K19="Completed",L19=""),"Missing completion timestamp",IF(AND(L19&lt;&gt;"",K19&lt;&gt;"Completed"),"Review completion status",IF(AND(K19="Blocked",R19=""),"Add blocked-task notes",IF(AND(Q19&lt;&gt;"",COUNTIF('Issues Log'!$A$4:$A$153,Q19)=0),"Issue ID not found",IF(AND(OR(P19="High",G19="Critical"),Q19=""),"Add or link an issue",IF(AND(N19&lt;&gt;"",M19=""),"Missing verifier","Ready")))))))))),"Check Record")</f>
        <v/>
      </c>
    </row>
    <row r="20">
      <c r="A20" s="25" t="n"/>
      <c r="B20" s="25" t="n"/>
      <c r="C20" s="45" t="n"/>
      <c r="D20" s="25" t="n"/>
      <c r="E20" s="25" t="n"/>
      <c r="F20" s="25" t="n"/>
      <c r="G20" s="25" t="n"/>
      <c r="H20" s="27" t="n"/>
      <c r="I20" s="28" t="n"/>
      <c r="J20" s="25" t="n"/>
      <c r="K20" s="25" t="n"/>
      <c r="L20" s="46" t="n"/>
      <c r="M20" s="25" t="n"/>
      <c r="N20" s="46" t="n"/>
      <c r="O20" s="47" t="n"/>
      <c r="P20" s="25" t="n"/>
      <c r="Q20" s="25" t="n"/>
      <c r="R20" s="27" t="n"/>
      <c r="S20" s="48">
        <f>IFERROR(IF(OR(C20="",I20=""),"",C20+I20),"")</f>
        <v/>
      </c>
      <c r="T20" s="32">
        <f>IFERROR(IF(A20="","",IF(OR(K20="Completed",K20="Not Applicable"),"Closed",IF(S20="","Missing Due Time",IF(NOW()&gt;S20+('Dashboard'!$B$6/1440),"Overdue",IF(NOW()&gt;S20,"Due Now","On Track"))))),"Check Record")</f>
        <v/>
      </c>
      <c r="U20" s="32">
        <f>IFERROR(IF(A20="","",IF(C20="","Missing operating date",IF(J20="","Missing assigned employee",IF(I20="","Missing due time",IF(AND(K20="Completed",L20=""),"Missing completion timestamp",IF(AND(L20&lt;&gt;"",K20&lt;&gt;"Completed"),"Review completion status",IF(AND(K20="Blocked",R20=""),"Add blocked-task notes",IF(AND(Q20&lt;&gt;"",COUNTIF('Issues Log'!$A$4:$A$153,Q20)=0),"Issue ID not found",IF(AND(OR(P20="High",G20="Critical"),Q20=""),"Add or link an issue",IF(AND(N20&lt;&gt;"",M20=""),"Missing verifier","Ready")))))))))),"Check Record")</f>
        <v/>
      </c>
    </row>
    <row r="21">
      <c r="A21" s="25" t="n"/>
      <c r="B21" s="25" t="n"/>
      <c r="C21" s="45" t="n"/>
      <c r="D21" s="25" t="n"/>
      <c r="E21" s="25" t="n"/>
      <c r="F21" s="25" t="n"/>
      <c r="G21" s="25" t="n"/>
      <c r="H21" s="27" t="n"/>
      <c r="I21" s="28" t="n"/>
      <c r="J21" s="25" t="n"/>
      <c r="K21" s="25" t="n"/>
      <c r="L21" s="46" t="n"/>
      <c r="M21" s="25" t="n"/>
      <c r="N21" s="46" t="n"/>
      <c r="O21" s="47" t="n"/>
      <c r="P21" s="25" t="n"/>
      <c r="Q21" s="25" t="n"/>
      <c r="R21" s="27" t="n"/>
      <c r="S21" s="48">
        <f>IFERROR(IF(OR(C21="",I21=""),"",C21+I21),"")</f>
        <v/>
      </c>
      <c r="T21" s="32">
        <f>IFERROR(IF(A21="","",IF(OR(K21="Completed",K21="Not Applicable"),"Closed",IF(S21="","Missing Due Time",IF(NOW()&gt;S21+('Dashboard'!$B$6/1440),"Overdue",IF(NOW()&gt;S21,"Due Now","On Track"))))),"Check Record")</f>
        <v/>
      </c>
      <c r="U21" s="32">
        <f>IFERROR(IF(A21="","",IF(C21="","Missing operating date",IF(J21="","Missing assigned employee",IF(I21="","Missing due time",IF(AND(K21="Completed",L21=""),"Missing completion timestamp",IF(AND(L21&lt;&gt;"",K21&lt;&gt;"Completed"),"Review completion status",IF(AND(K21="Blocked",R21=""),"Add blocked-task notes",IF(AND(Q21&lt;&gt;"",COUNTIF('Issues Log'!$A$4:$A$153,Q21)=0),"Issue ID not found",IF(AND(OR(P21="High",G21="Critical"),Q21=""),"Add or link an issue",IF(AND(N21&lt;&gt;"",M21=""),"Missing verifier","Ready")))))))))),"Check Record")</f>
        <v/>
      </c>
    </row>
    <row r="22">
      <c r="A22" s="25" t="n"/>
      <c r="B22" s="25" t="n"/>
      <c r="C22" s="45" t="n"/>
      <c r="D22" s="25" t="n"/>
      <c r="E22" s="25" t="n"/>
      <c r="F22" s="25" t="n"/>
      <c r="G22" s="25" t="n"/>
      <c r="H22" s="27" t="n"/>
      <c r="I22" s="28" t="n"/>
      <c r="J22" s="25" t="n"/>
      <c r="K22" s="25" t="n"/>
      <c r="L22" s="46" t="n"/>
      <c r="M22" s="25" t="n"/>
      <c r="N22" s="46" t="n"/>
      <c r="O22" s="47" t="n"/>
      <c r="P22" s="25" t="n"/>
      <c r="Q22" s="25" t="n"/>
      <c r="R22" s="27" t="n"/>
      <c r="S22" s="48">
        <f>IFERROR(IF(OR(C22="",I22=""),"",C22+I22),"")</f>
        <v/>
      </c>
      <c r="T22" s="32">
        <f>IFERROR(IF(A22="","",IF(OR(K22="Completed",K22="Not Applicable"),"Closed",IF(S22="","Missing Due Time",IF(NOW()&gt;S22+('Dashboard'!$B$6/1440),"Overdue",IF(NOW()&gt;S22,"Due Now","On Track"))))),"Check Record")</f>
        <v/>
      </c>
      <c r="U22" s="32">
        <f>IFERROR(IF(A22="","",IF(C22="","Missing operating date",IF(J22="","Missing assigned employee",IF(I22="","Missing due time",IF(AND(K22="Completed",L22=""),"Missing completion timestamp",IF(AND(L22&lt;&gt;"",K22&lt;&gt;"Completed"),"Review completion status",IF(AND(K22="Blocked",R22=""),"Add blocked-task notes",IF(AND(Q22&lt;&gt;"",COUNTIF('Issues Log'!$A$4:$A$153,Q22)=0),"Issue ID not found",IF(AND(OR(P22="High",G22="Critical"),Q22=""),"Add or link an issue",IF(AND(N22&lt;&gt;"",M22=""),"Missing verifier","Ready")))))))))),"Check Record")</f>
        <v/>
      </c>
    </row>
    <row r="23">
      <c r="A23" s="25" t="n"/>
      <c r="B23" s="25" t="n"/>
      <c r="C23" s="45" t="n"/>
      <c r="D23" s="25" t="n"/>
      <c r="E23" s="25" t="n"/>
      <c r="F23" s="25" t="n"/>
      <c r="G23" s="25" t="n"/>
      <c r="H23" s="27" t="n"/>
      <c r="I23" s="28" t="n"/>
      <c r="J23" s="25" t="n"/>
      <c r="K23" s="25" t="n"/>
      <c r="L23" s="46" t="n"/>
      <c r="M23" s="25" t="n"/>
      <c r="N23" s="46" t="n"/>
      <c r="O23" s="47" t="n"/>
      <c r="P23" s="25" t="n"/>
      <c r="Q23" s="25" t="n"/>
      <c r="R23" s="27" t="n"/>
      <c r="S23" s="48">
        <f>IFERROR(IF(OR(C23="",I23=""),"",C23+I23),"")</f>
        <v/>
      </c>
      <c r="T23" s="32">
        <f>IFERROR(IF(A23="","",IF(OR(K23="Completed",K23="Not Applicable"),"Closed",IF(S23="","Missing Due Time",IF(NOW()&gt;S23+('Dashboard'!$B$6/1440),"Overdue",IF(NOW()&gt;S23,"Due Now","On Track"))))),"Check Record")</f>
        <v/>
      </c>
      <c r="U23" s="32">
        <f>IFERROR(IF(A23="","",IF(C23="","Missing operating date",IF(J23="","Missing assigned employee",IF(I23="","Missing due time",IF(AND(K23="Completed",L23=""),"Missing completion timestamp",IF(AND(L23&lt;&gt;"",K23&lt;&gt;"Completed"),"Review completion status",IF(AND(K23="Blocked",R23=""),"Add blocked-task notes",IF(AND(Q23&lt;&gt;"",COUNTIF('Issues Log'!$A$4:$A$153,Q23)=0),"Issue ID not found",IF(AND(OR(P23="High",G23="Critical"),Q23=""),"Add or link an issue",IF(AND(N23&lt;&gt;"",M23=""),"Missing verifier","Ready")))))))))),"Check Record")</f>
        <v/>
      </c>
    </row>
    <row r="24">
      <c r="A24" s="25" t="n"/>
      <c r="B24" s="25" t="n"/>
      <c r="C24" s="45" t="n"/>
      <c r="D24" s="25" t="n"/>
      <c r="E24" s="25" t="n"/>
      <c r="F24" s="25" t="n"/>
      <c r="G24" s="25" t="n"/>
      <c r="H24" s="27" t="n"/>
      <c r="I24" s="28" t="n"/>
      <c r="J24" s="25" t="n"/>
      <c r="K24" s="25" t="n"/>
      <c r="L24" s="46" t="n"/>
      <c r="M24" s="25" t="n"/>
      <c r="N24" s="46" t="n"/>
      <c r="O24" s="47" t="n"/>
      <c r="P24" s="25" t="n"/>
      <c r="Q24" s="25" t="n"/>
      <c r="R24" s="27" t="n"/>
      <c r="S24" s="48">
        <f>IFERROR(IF(OR(C24="",I24=""),"",C24+I24),"")</f>
        <v/>
      </c>
      <c r="T24" s="32">
        <f>IFERROR(IF(A24="","",IF(OR(K24="Completed",K24="Not Applicable"),"Closed",IF(S24="","Missing Due Time",IF(NOW()&gt;S24+('Dashboard'!$B$6/1440),"Overdue",IF(NOW()&gt;S24,"Due Now","On Track"))))),"Check Record")</f>
        <v/>
      </c>
      <c r="U24" s="32">
        <f>IFERROR(IF(A24="","",IF(C24="","Missing operating date",IF(J24="","Missing assigned employee",IF(I24="","Missing due time",IF(AND(K24="Completed",L24=""),"Missing completion timestamp",IF(AND(L24&lt;&gt;"",K24&lt;&gt;"Completed"),"Review completion status",IF(AND(K24="Blocked",R24=""),"Add blocked-task notes",IF(AND(Q24&lt;&gt;"",COUNTIF('Issues Log'!$A$4:$A$153,Q24)=0),"Issue ID not found",IF(AND(OR(P24="High",G24="Critical"),Q24=""),"Add or link an issue",IF(AND(N24&lt;&gt;"",M24=""),"Missing verifier","Ready")))))))))),"Check Record")</f>
        <v/>
      </c>
    </row>
    <row r="25">
      <c r="A25" s="25" t="n"/>
      <c r="B25" s="25" t="n"/>
      <c r="C25" s="45" t="n"/>
      <c r="D25" s="25" t="n"/>
      <c r="E25" s="25" t="n"/>
      <c r="F25" s="25" t="n"/>
      <c r="G25" s="25" t="n"/>
      <c r="H25" s="27" t="n"/>
      <c r="I25" s="28" t="n"/>
      <c r="J25" s="25" t="n"/>
      <c r="K25" s="25" t="n"/>
      <c r="L25" s="46" t="n"/>
      <c r="M25" s="25" t="n"/>
      <c r="N25" s="46" t="n"/>
      <c r="O25" s="47" t="n"/>
      <c r="P25" s="25" t="n"/>
      <c r="Q25" s="25" t="n"/>
      <c r="R25" s="27" t="n"/>
      <c r="S25" s="48">
        <f>IFERROR(IF(OR(C25="",I25=""),"",C25+I25),"")</f>
        <v/>
      </c>
      <c r="T25" s="32">
        <f>IFERROR(IF(A25="","",IF(OR(K25="Completed",K25="Not Applicable"),"Closed",IF(S25="","Missing Due Time",IF(NOW()&gt;S25+('Dashboard'!$B$6/1440),"Overdue",IF(NOW()&gt;S25,"Due Now","On Track"))))),"Check Record")</f>
        <v/>
      </c>
      <c r="U25" s="32">
        <f>IFERROR(IF(A25="","",IF(C25="","Missing operating date",IF(J25="","Missing assigned employee",IF(I25="","Missing due time",IF(AND(K25="Completed",L25=""),"Missing completion timestamp",IF(AND(L25&lt;&gt;"",K25&lt;&gt;"Completed"),"Review completion status",IF(AND(K25="Blocked",R25=""),"Add blocked-task notes",IF(AND(Q25&lt;&gt;"",COUNTIF('Issues Log'!$A$4:$A$153,Q25)=0),"Issue ID not found",IF(AND(OR(P25="High",G25="Critical"),Q25=""),"Add or link an issue",IF(AND(N25&lt;&gt;"",M25=""),"Missing verifier","Ready")))))))))),"Check Record")</f>
        <v/>
      </c>
    </row>
    <row r="26">
      <c r="A26" s="25" t="n"/>
      <c r="B26" s="25" t="n"/>
      <c r="C26" s="45" t="n"/>
      <c r="D26" s="25" t="n"/>
      <c r="E26" s="25" t="n"/>
      <c r="F26" s="25" t="n"/>
      <c r="G26" s="25" t="n"/>
      <c r="H26" s="27" t="n"/>
      <c r="I26" s="28" t="n"/>
      <c r="J26" s="25" t="n"/>
      <c r="K26" s="25" t="n"/>
      <c r="L26" s="46" t="n"/>
      <c r="M26" s="25" t="n"/>
      <c r="N26" s="46" t="n"/>
      <c r="O26" s="47" t="n"/>
      <c r="P26" s="25" t="n"/>
      <c r="Q26" s="25" t="n"/>
      <c r="R26" s="27" t="n"/>
      <c r="S26" s="48">
        <f>IFERROR(IF(OR(C26="",I26=""),"",C26+I26),"")</f>
        <v/>
      </c>
      <c r="T26" s="32">
        <f>IFERROR(IF(A26="","",IF(OR(K26="Completed",K26="Not Applicable"),"Closed",IF(S26="","Missing Due Time",IF(NOW()&gt;S26+('Dashboard'!$B$6/1440),"Overdue",IF(NOW()&gt;S26,"Due Now","On Track"))))),"Check Record")</f>
        <v/>
      </c>
      <c r="U26" s="32">
        <f>IFERROR(IF(A26="","",IF(C26="","Missing operating date",IF(J26="","Missing assigned employee",IF(I26="","Missing due time",IF(AND(K26="Completed",L26=""),"Missing completion timestamp",IF(AND(L26&lt;&gt;"",K26&lt;&gt;"Completed"),"Review completion status",IF(AND(K26="Blocked",R26=""),"Add blocked-task notes",IF(AND(Q26&lt;&gt;"",COUNTIF('Issues Log'!$A$4:$A$153,Q26)=0),"Issue ID not found",IF(AND(OR(P26="High",G26="Critical"),Q26=""),"Add or link an issue",IF(AND(N26&lt;&gt;"",M26=""),"Missing verifier","Ready")))))))))),"Check Record")</f>
        <v/>
      </c>
    </row>
    <row r="27">
      <c r="A27" s="25" t="n"/>
      <c r="B27" s="25" t="n"/>
      <c r="C27" s="45" t="n"/>
      <c r="D27" s="25" t="n"/>
      <c r="E27" s="25" t="n"/>
      <c r="F27" s="25" t="n"/>
      <c r="G27" s="25" t="n"/>
      <c r="H27" s="27" t="n"/>
      <c r="I27" s="28" t="n"/>
      <c r="J27" s="25" t="n"/>
      <c r="K27" s="25" t="n"/>
      <c r="L27" s="46" t="n"/>
      <c r="M27" s="25" t="n"/>
      <c r="N27" s="46" t="n"/>
      <c r="O27" s="47" t="n"/>
      <c r="P27" s="25" t="n"/>
      <c r="Q27" s="25" t="n"/>
      <c r="R27" s="27" t="n"/>
      <c r="S27" s="48">
        <f>IFERROR(IF(OR(C27="",I27=""),"",C27+I27),"")</f>
        <v/>
      </c>
      <c r="T27" s="32">
        <f>IFERROR(IF(A27="","",IF(OR(K27="Completed",K27="Not Applicable"),"Closed",IF(S27="","Missing Due Time",IF(NOW()&gt;S27+('Dashboard'!$B$6/1440),"Overdue",IF(NOW()&gt;S27,"Due Now","On Track"))))),"Check Record")</f>
        <v/>
      </c>
      <c r="U27" s="32">
        <f>IFERROR(IF(A27="","",IF(C27="","Missing operating date",IF(J27="","Missing assigned employee",IF(I27="","Missing due time",IF(AND(K27="Completed",L27=""),"Missing completion timestamp",IF(AND(L27&lt;&gt;"",K27&lt;&gt;"Completed"),"Review completion status",IF(AND(K27="Blocked",R27=""),"Add blocked-task notes",IF(AND(Q27&lt;&gt;"",COUNTIF('Issues Log'!$A$4:$A$153,Q27)=0),"Issue ID not found",IF(AND(OR(P27="High",G27="Critical"),Q27=""),"Add or link an issue",IF(AND(N27&lt;&gt;"",M27=""),"Missing verifier","Ready")))))))))),"Check Record")</f>
        <v/>
      </c>
    </row>
    <row r="28">
      <c r="A28" s="25" t="n"/>
      <c r="B28" s="25" t="n"/>
      <c r="C28" s="45" t="n"/>
      <c r="D28" s="25" t="n"/>
      <c r="E28" s="25" t="n"/>
      <c r="F28" s="25" t="n"/>
      <c r="G28" s="25" t="n"/>
      <c r="H28" s="27" t="n"/>
      <c r="I28" s="28" t="n"/>
      <c r="J28" s="25" t="n"/>
      <c r="K28" s="25" t="n"/>
      <c r="L28" s="46" t="n"/>
      <c r="M28" s="25" t="n"/>
      <c r="N28" s="46" t="n"/>
      <c r="O28" s="47" t="n"/>
      <c r="P28" s="25" t="n"/>
      <c r="Q28" s="25" t="n"/>
      <c r="R28" s="27" t="n"/>
      <c r="S28" s="48">
        <f>IFERROR(IF(OR(C28="",I28=""),"",C28+I28),"")</f>
        <v/>
      </c>
      <c r="T28" s="32">
        <f>IFERROR(IF(A28="","",IF(OR(K28="Completed",K28="Not Applicable"),"Closed",IF(S28="","Missing Due Time",IF(NOW()&gt;S28+('Dashboard'!$B$6/1440),"Overdue",IF(NOW()&gt;S28,"Due Now","On Track"))))),"Check Record")</f>
        <v/>
      </c>
      <c r="U28" s="32">
        <f>IFERROR(IF(A28="","",IF(C28="","Missing operating date",IF(J28="","Missing assigned employee",IF(I28="","Missing due time",IF(AND(K28="Completed",L28=""),"Missing completion timestamp",IF(AND(L28&lt;&gt;"",K28&lt;&gt;"Completed"),"Review completion status",IF(AND(K28="Blocked",R28=""),"Add blocked-task notes",IF(AND(Q28&lt;&gt;"",COUNTIF('Issues Log'!$A$4:$A$153,Q28)=0),"Issue ID not found",IF(AND(OR(P28="High",G28="Critical"),Q28=""),"Add or link an issue",IF(AND(N28&lt;&gt;"",M28=""),"Missing verifier","Ready")))))))))),"Check Record")</f>
        <v/>
      </c>
    </row>
    <row r="29">
      <c r="A29" s="25" t="n"/>
      <c r="B29" s="25" t="n"/>
      <c r="C29" s="45" t="n"/>
      <c r="D29" s="25" t="n"/>
      <c r="E29" s="25" t="n"/>
      <c r="F29" s="25" t="n"/>
      <c r="G29" s="25" t="n"/>
      <c r="H29" s="27" t="n"/>
      <c r="I29" s="28" t="n"/>
      <c r="J29" s="25" t="n"/>
      <c r="K29" s="25" t="n"/>
      <c r="L29" s="46" t="n"/>
      <c r="M29" s="25" t="n"/>
      <c r="N29" s="46" t="n"/>
      <c r="O29" s="47" t="n"/>
      <c r="P29" s="25" t="n"/>
      <c r="Q29" s="25" t="n"/>
      <c r="R29" s="27" t="n"/>
      <c r="S29" s="48">
        <f>IFERROR(IF(OR(C29="",I29=""),"",C29+I29),"")</f>
        <v/>
      </c>
      <c r="T29" s="32">
        <f>IFERROR(IF(A29="","",IF(OR(K29="Completed",K29="Not Applicable"),"Closed",IF(S29="","Missing Due Time",IF(NOW()&gt;S29+('Dashboard'!$B$6/1440),"Overdue",IF(NOW()&gt;S29,"Due Now","On Track"))))),"Check Record")</f>
        <v/>
      </c>
      <c r="U29" s="32">
        <f>IFERROR(IF(A29="","",IF(C29="","Missing operating date",IF(J29="","Missing assigned employee",IF(I29="","Missing due time",IF(AND(K29="Completed",L29=""),"Missing completion timestamp",IF(AND(L29&lt;&gt;"",K29&lt;&gt;"Completed"),"Review completion status",IF(AND(K29="Blocked",R29=""),"Add blocked-task notes",IF(AND(Q29&lt;&gt;"",COUNTIF('Issues Log'!$A$4:$A$153,Q29)=0),"Issue ID not found",IF(AND(OR(P29="High",G29="Critical"),Q29=""),"Add or link an issue",IF(AND(N29&lt;&gt;"",M29=""),"Missing verifier","Ready")))))))))),"Check Record")</f>
        <v/>
      </c>
    </row>
    <row r="30">
      <c r="A30" s="25" t="n"/>
      <c r="B30" s="25" t="n"/>
      <c r="C30" s="45" t="n"/>
      <c r="D30" s="25" t="n"/>
      <c r="E30" s="25" t="n"/>
      <c r="F30" s="25" t="n"/>
      <c r="G30" s="25" t="n"/>
      <c r="H30" s="27" t="n"/>
      <c r="I30" s="28" t="n"/>
      <c r="J30" s="25" t="n"/>
      <c r="K30" s="25" t="n"/>
      <c r="L30" s="46" t="n"/>
      <c r="M30" s="25" t="n"/>
      <c r="N30" s="46" t="n"/>
      <c r="O30" s="47" t="n"/>
      <c r="P30" s="25" t="n"/>
      <c r="Q30" s="25" t="n"/>
      <c r="R30" s="27" t="n"/>
      <c r="S30" s="48">
        <f>IFERROR(IF(OR(C30="",I30=""),"",C30+I30),"")</f>
        <v/>
      </c>
      <c r="T30" s="32">
        <f>IFERROR(IF(A30="","",IF(OR(K30="Completed",K30="Not Applicable"),"Closed",IF(S30="","Missing Due Time",IF(NOW()&gt;S30+('Dashboard'!$B$6/1440),"Overdue",IF(NOW()&gt;S30,"Due Now","On Track"))))),"Check Record")</f>
        <v/>
      </c>
      <c r="U30" s="32">
        <f>IFERROR(IF(A30="","",IF(C30="","Missing operating date",IF(J30="","Missing assigned employee",IF(I30="","Missing due time",IF(AND(K30="Completed",L30=""),"Missing completion timestamp",IF(AND(L30&lt;&gt;"",K30&lt;&gt;"Completed"),"Review completion status",IF(AND(K30="Blocked",R30=""),"Add blocked-task notes",IF(AND(Q30&lt;&gt;"",COUNTIF('Issues Log'!$A$4:$A$153,Q30)=0),"Issue ID not found",IF(AND(OR(P30="High",G30="Critical"),Q30=""),"Add or link an issue",IF(AND(N30&lt;&gt;"",M30=""),"Missing verifier","Ready")))))))))),"Check Record")</f>
        <v/>
      </c>
    </row>
    <row r="31">
      <c r="A31" s="25" t="n"/>
      <c r="B31" s="25" t="n"/>
      <c r="C31" s="45" t="n"/>
      <c r="D31" s="25" t="n"/>
      <c r="E31" s="25" t="n"/>
      <c r="F31" s="25" t="n"/>
      <c r="G31" s="25" t="n"/>
      <c r="H31" s="27" t="n"/>
      <c r="I31" s="28" t="n"/>
      <c r="J31" s="25" t="n"/>
      <c r="K31" s="25" t="n"/>
      <c r="L31" s="46" t="n"/>
      <c r="M31" s="25" t="n"/>
      <c r="N31" s="46" t="n"/>
      <c r="O31" s="47" t="n"/>
      <c r="P31" s="25" t="n"/>
      <c r="Q31" s="25" t="n"/>
      <c r="R31" s="27" t="n"/>
      <c r="S31" s="48">
        <f>IFERROR(IF(OR(C31="",I31=""),"",C31+I31),"")</f>
        <v/>
      </c>
      <c r="T31" s="32">
        <f>IFERROR(IF(A31="","",IF(OR(K31="Completed",K31="Not Applicable"),"Closed",IF(S31="","Missing Due Time",IF(NOW()&gt;S31+('Dashboard'!$B$6/1440),"Overdue",IF(NOW()&gt;S31,"Due Now","On Track"))))),"Check Record")</f>
        <v/>
      </c>
      <c r="U31" s="32">
        <f>IFERROR(IF(A31="","",IF(C31="","Missing operating date",IF(J31="","Missing assigned employee",IF(I31="","Missing due time",IF(AND(K31="Completed",L31=""),"Missing completion timestamp",IF(AND(L31&lt;&gt;"",K31&lt;&gt;"Completed"),"Review completion status",IF(AND(K31="Blocked",R31=""),"Add blocked-task notes",IF(AND(Q31&lt;&gt;"",COUNTIF('Issues Log'!$A$4:$A$153,Q31)=0),"Issue ID not found",IF(AND(OR(P31="High",G31="Critical"),Q31=""),"Add or link an issue",IF(AND(N31&lt;&gt;"",M31=""),"Missing verifier","Ready")))))))))),"Check Record")</f>
        <v/>
      </c>
    </row>
    <row r="32">
      <c r="A32" s="25" t="n"/>
      <c r="B32" s="25" t="n"/>
      <c r="C32" s="45" t="n"/>
      <c r="D32" s="25" t="n"/>
      <c r="E32" s="25" t="n"/>
      <c r="F32" s="25" t="n"/>
      <c r="G32" s="25" t="n"/>
      <c r="H32" s="27" t="n"/>
      <c r="I32" s="28" t="n"/>
      <c r="J32" s="25" t="n"/>
      <c r="K32" s="25" t="n"/>
      <c r="L32" s="46" t="n"/>
      <c r="M32" s="25" t="n"/>
      <c r="N32" s="46" t="n"/>
      <c r="O32" s="47" t="n"/>
      <c r="P32" s="25" t="n"/>
      <c r="Q32" s="25" t="n"/>
      <c r="R32" s="27" t="n"/>
      <c r="S32" s="48">
        <f>IFERROR(IF(OR(C32="",I32=""),"",C32+I32),"")</f>
        <v/>
      </c>
      <c r="T32" s="32">
        <f>IFERROR(IF(A32="","",IF(OR(K32="Completed",K32="Not Applicable"),"Closed",IF(S32="","Missing Due Time",IF(NOW()&gt;S32+('Dashboard'!$B$6/1440),"Overdue",IF(NOW()&gt;S32,"Due Now","On Track"))))),"Check Record")</f>
        <v/>
      </c>
      <c r="U32" s="32">
        <f>IFERROR(IF(A32="","",IF(C32="","Missing operating date",IF(J32="","Missing assigned employee",IF(I32="","Missing due time",IF(AND(K32="Completed",L32=""),"Missing completion timestamp",IF(AND(L32&lt;&gt;"",K32&lt;&gt;"Completed"),"Review completion status",IF(AND(K32="Blocked",R32=""),"Add blocked-task notes",IF(AND(Q32&lt;&gt;"",COUNTIF('Issues Log'!$A$4:$A$153,Q32)=0),"Issue ID not found",IF(AND(OR(P32="High",G32="Critical"),Q32=""),"Add or link an issue",IF(AND(N32&lt;&gt;"",M32=""),"Missing verifier","Ready")))))))))),"Check Record")</f>
        <v/>
      </c>
    </row>
    <row r="33">
      <c r="A33" s="25" t="n"/>
      <c r="B33" s="25" t="n"/>
      <c r="C33" s="45" t="n"/>
      <c r="D33" s="25" t="n"/>
      <c r="E33" s="25" t="n"/>
      <c r="F33" s="25" t="n"/>
      <c r="G33" s="25" t="n"/>
      <c r="H33" s="27" t="n"/>
      <c r="I33" s="28" t="n"/>
      <c r="J33" s="25" t="n"/>
      <c r="K33" s="25" t="n"/>
      <c r="L33" s="46" t="n"/>
      <c r="M33" s="25" t="n"/>
      <c r="N33" s="46" t="n"/>
      <c r="O33" s="47" t="n"/>
      <c r="P33" s="25" t="n"/>
      <c r="Q33" s="25" t="n"/>
      <c r="R33" s="27" t="n"/>
      <c r="S33" s="48">
        <f>IFERROR(IF(OR(C33="",I33=""),"",C33+I33),"")</f>
        <v/>
      </c>
      <c r="T33" s="32">
        <f>IFERROR(IF(A33="","",IF(OR(K33="Completed",K33="Not Applicable"),"Closed",IF(S33="","Missing Due Time",IF(NOW()&gt;S33+('Dashboard'!$B$6/1440),"Overdue",IF(NOW()&gt;S33,"Due Now","On Track"))))),"Check Record")</f>
        <v/>
      </c>
      <c r="U33" s="32">
        <f>IFERROR(IF(A33="","",IF(C33="","Missing operating date",IF(J33="","Missing assigned employee",IF(I33="","Missing due time",IF(AND(K33="Completed",L33=""),"Missing completion timestamp",IF(AND(L33&lt;&gt;"",K33&lt;&gt;"Completed"),"Review completion status",IF(AND(K33="Blocked",R33=""),"Add blocked-task notes",IF(AND(Q33&lt;&gt;"",COUNTIF('Issues Log'!$A$4:$A$153,Q33)=0),"Issue ID not found",IF(AND(OR(P33="High",G33="Critical"),Q33=""),"Add or link an issue",IF(AND(N33&lt;&gt;"",M33=""),"Missing verifier","Ready")))))))))),"Check Record")</f>
        <v/>
      </c>
    </row>
    <row r="34">
      <c r="A34" s="25" t="n"/>
      <c r="B34" s="25" t="n"/>
      <c r="C34" s="45" t="n"/>
      <c r="D34" s="25" t="n"/>
      <c r="E34" s="25" t="n"/>
      <c r="F34" s="25" t="n"/>
      <c r="G34" s="25" t="n"/>
      <c r="H34" s="27" t="n"/>
      <c r="I34" s="28" t="n"/>
      <c r="J34" s="25" t="n"/>
      <c r="K34" s="25" t="n"/>
      <c r="L34" s="46" t="n"/>
      <c r="M34" s="25" t="n"/>
      <c r="N34" s="46" t="n"/>
      <c r="O34" s="47" t="n"/>
      <c r="P34" s="25" t="n"/>
      <c r="Q34" s="25" t="n"/>
      <c r="R34" s="27" t="n"/>
      <c r="S34" s="48">
        <f>IFERROR(IF(OR(C34="",I34=""),"",C34+I34),"")</f>
        <v/>
      </c>
      <c r="T34" s="32">
        <f>IFERROR(IF(A34="","",IF(OR(K34="Completed",K34="Not Applicable"),"Closed",IF(S34="","Missing Due Time",IF(NOW()&gt;S34+('Dashboard'!$B$6/1440),"Overdue",IF(NOW()&gt;S34,"Due Now","On Track"))))),"Check Record")</f>
        <v/>
      </c>
      <c r="U34" s="32">
        <f>IFERROR(IF(A34="","",IF(C34="","Missing operating date",IF(J34="","Missing assigned employee",IF(I34="","Missing due time",IF(AND(K34="Completed",L34=""),"Missing completion timestamp",IF(AND(L34&lt;&gt;"",K34&lt;&gt;"Completed"),"Review completion status",IF(AND(K34="Blocked",R34=""),"Add blocked-task notes",IF(AND(Q34&lt;&gt;"",COUNTIF('Issues Log'!$A$4:$A$153,Q34)=0),"Issue ID not found",IF(AND(OR(P34="High",G34="Critical"),Q34=""),"Add or link an issue",IF(AND(N34&lt;&gt;"",M34=""),"Missing verifier","Ready")))))))))),"Check Record")</f>
        <v/>
      </c>
    </row>
    <row r="35">
      <c r="A35" s="25" t="n"/>
      <c r="B35" s="25" t="n"/>
      <c r="C35" s="45" t="n"/>
      <c r="D35" s="25" t="n"/>
      <c r="E35" s="25" t="n"/>
      <c r="F35" s="25" t="n"/>
      <c r="G35" s="25" t="n"/>
      <c r="H35" s="27" t="n"/>
      <c r="I35" s="28" t="n"/>
      <c r="J35" s="25" t="n"/>
      <c r="K35" s="25" t="n"/>
      <c r="L35" s="46" t="n"/>
      <c r="M35" s="25" t="n"/>
      <c r="N35" s="46" t="n"/>
      <c r="O35" s="47" t="n"/>
      <c r="P35" s="25" t="n"/>
      <c r="Q35" s="25" t="n"/>
      <c r="R35" s="27" t="n"/>
      <c r="S35" s="48">
        <f>IFERROR(IF(OR(C35="",I35=""),"",C35+I35),"")</f>
        <v/>
      </c>
      <c r="T35" s="32">
        <f>IFERROR(IF(A35="","",IF(OR(K35="Completed",K35="Not Applicable"),"Closed",IF(S35="","Missing Due Time",IF(NOW()&gt;S35+('Dashboard'!$B$6/1440),"Overdue",IF(NOW()&gt;S35,"Due Now","On Track"))))),"Check Record")</f>
        <v/>
      </c>
      <c r="U35" s="32">
        <f>IFERROR(IF(A35="","",IF(C35="","Missing operating date",IF(J35="","Missing assigned employee",IF(I35="","Missing due time",IF(AND(K35="Completed",L35=""),"Missing completion timestamp",IF(AND(L35&lt;&gt;"",K35&lt;&gt;"Completed"),"Review completion status",IF(AND(K35="Blocked",R35=""),"Add blocked-task notes",IF(AND(Q35&lt;&gt;"",COUNTIF('Issues Log'!$A$4:$A$153,Q35)=0),"Issue ID not found",IF(AND(OR(P35="High",G35="Critical"),Q35=""),"Add or link an issue",IF(AND(N35&lt;&gt;"",M35=""),"Missing verifier","Ready")))))))))),"Check Record")</f>
        <v/>
      </c>
    </row>
    <row r="36">
      <c r="A36" s="25" t="n"/>
      <c r="B36" s="25" t="n"/>
      <c r="C36" s="45" t="n"/>
      <c r="D36" s="25" t="n"/>
      <c r="E36" s="25" t="n"/>
      <c r="F36" s="25" t="n"/>
      <c r="G36" s="25" t="n"/>
      <c r="H36" s="27" t="n"/>
      <c r="I36" s="28" t="n"/>
      <c r="J36" s="25" t="n"/>
      <c r="K36" s="25" t="n"/>
      <c r="L36" s="46" t="n"/>
      <c r="M36" s="25" t="n"/>
      <c r="N36" s="46" t="n"/>
      <c r="O36" s="47" t="n"/>
      <c r="P36" s="25" t="n"/>
      <c r="Q36" s="25" t="n"/>
      <c r="R36" s="27" t="n"/>
      <c r="S36" s="48">
        <f>IFERROR(IF(OR(C36="",I36=""),"",C36+I36),"")</f>
        <v/>
      </c>
      <c r="T36" s="32">
        <f>IFERROR(IF(A36="","",IF(OR(K36="Completed",K36="Not Applicable"),"Closed",IF(S36="","Missing Due Time",IF(NOW()&gt;S36+('Dashboard'!$B$6/1440),"Overdue",IF(NOW()&gt;S36,"Due Now","On Track"))))),"Check Record")</f>
        <v/>
      </c>
      <c r="U36" s="32">
        <f>IFERROR(IF(A36="","",IF(C36="","Missing operating date",IF(J36="","Missing assigned employee",IF(I36="","Missing due time",IF(AND(K36="Completed",L36=""),"Missing completion timestamp",IF(AND(L36&lt;&gt;"",K36&lt;&gt;"Completed"),"Review completion status",IF(AND(K36="Blocked",R36=""),"Add blocked-task notes",IF(AND(Q36&lt;&gt;"",COUNTIF('Issues Log'!$A$4:$A$153,Q36)=0),"Issue ID not found",IF(AND(OR(P36="High",G36="Critical"),Q36=""),"Add or link an issue",IF(AND(N36&lt;&gt;"",M36=""),"Missing verifier","Ready")))))))))),"Check Record")</f>
        <v/>
      </c>
    </row>
    <row r="37">
      <c r="A37" s="25" t="n"/>
      <c r="B37" s="25" t="n"/>
      <c r="C37" s="45" t="n"/>
      <c r="D37" s="25" t="n"/>
      <c r="E37" s="25" t="n"/>
      <c r="F37" s="25" t="n"/>
      <c r="G37" s="25" t="n"/>
      <c r="H37" s="27" t="n"/>
      <c r="I37" s="28" t="n"/>
      <c r="J37" s="25" t="n"/>
      <c r="K37" s="25" t="n"/>
      <c r="L37" s="46" t="n"/>
      <c r="M37" s="25" t="n"/>
      <c r="N37" s="46" t="n"/>
      <c r="O37" s="47" t="n"/>
      <c r="P37" s="25" t="n"/>
      <c r="Q37" s="25" t="n"/>
      <c r="R37" s="27" t="n"/>
      <c r="S37" s="48">
        <f>IFERROR(IF(OR(C37="",I37=""),"",C37+I37),"")</f>
        <v/>
      </c>
      <c r="T37" s="32">
        <f>IFERROR(IF(A37="","",IF(OR(K37="Completed",K37="Not Applicable"),"Closed",IF(S37="","Missing Due Time",IF(NOW()&gt;S37+('Dashboard'!$B$6/1440),"Overdue",IF(NOW()&gt;S37,"Due Now","On Track"))))),"Check Record")</f>
        <v/>
      </c>
      <c r="U37" s="32">
        <f>IFERROR(IF(A37="","",IF(C37="","Missing operating date",IF(J37="","Missing assigned employee",IF(I37="","Missing due time",IF(AND(K37="Completed",L37=""),"Missing completion timestamp",IF(AND(L37&lt;&gt;"",K37&lt;&gt;"Completed"),"Review completion status",IF(AND(K37="Blocked",R37=""),"Add blocked-task notes",IF(AND(Q37&lt;&gt;"",COUNTIF('Issues Log'!$A$4:$A$153,Q37)=0),"Issue ID not found",IF(AND(OR(P37="High",G37="Critical"),Q37=""),"Add or link an issue",IF(AND(N37&lt;&gt;"",M37=""),"Missing verifier","Ready")))))))))),"Check Record")</f>
        <v/>
      </c>
    </row>
    <row r="38">
      <c r="A38" s="25" t="n"/>
      <c r="B38" s="25" t="n"/>
      <c r="C38" s="45" t="n"/>
      <c r="D38" s="25" t="n"/>
      <c r="E38" s="25" t="n"/>
      <c r="F38" s="25" t="n"/>
      <c r="G38" s="25" t="n"/>
      <c r="H38" s="27" t="n"/>
      <c r="I38" s="28" t="n"/>
      <c r="J38" s="25" t="n"/>
      <c r="K38" s="25" t="n"/>
      <c r="L38" s="46" t="n"/>
      <c r="M38" s="25" t="n"/>
      <c r="N38" s="46" t="n"/>
      <c r="O38" s="47" t="n"/>
      <c r="P38" s="25" t="n"/>
      <c r="Q38" s="25" t="n"/>
      <c r="R38" s="27" t="n"/>
      <c r="S38" s="48">
        <f>IFERROR(IF(OR(C38="",I38=""),"",C38+I38),"")</f>
        <v/>
      </c>
      <c r="T38" s="32">
        <f>IFERROR(IF(A38="","",IF(OR(K38="Completed",K38="Not Applicable"),"Closed",IF(S38="","Missing Due Time",IF(NOW()&gt;S38+('Dashboard'!$B$6/1440),"Overdue",IF(NOW()&gt;S38,"Due Now","On Track"))))),"Check Record")</f>
        <v/>
      </c>
      <c r="U38" s="32">
        <f>IFERROR(IF(A38="","",IF(C38="","Missing operating date",IF(J38="","Missing assigned employee",IF(I38="","Missing due time",IF(AND(K38="Completed",L38=""),"Missing completion timestamp",IF(AND(L38&lt;&gt;"",K38&lt;&gt;"Completed"),"Review completion status",IF(AND(K38="Blocked",R38=""),"Add blocked-task notes",IF(AND(Q38&lt;&gt;"",COUNTIF('Issues Log'!$A$4:$A$153,Q38)=0),"Issue ID not found",IF(AND(OR(P38="High",G38="Critical"),Q38=""),"Add or link an issue",IF(AND(N38&lt;&gt;"",M38=""),"Missing verifier","Ready")))))))))),"Check Record")</f>
        <v/>
      </c>
    </row>
    <row r="39">
      <c r="A39" s="25" t="n"/>
      <c r="B39" s="25" t="n"/>
      <c r="C39" s="45" t="n"/>
      <c r="D39" s="25" t="n"/>
      <c r="E39" s="25" t="n"/>
      <c r="F39" s="25" t="n"/>
      <c r="G39" s="25" t="n"/>
      <c r="H39" s="27" t="n"/>
      <c r="I39" s="28" t="n"/>
      <c r="J39" s="25" t="n"/>
      <c r="K39" s="25" t="n"/>
      <c r="L39" s="46" t="n"/>
      <c r="M39" s="25" t="n"/>
      <c r="N39" s="46" t="n"/>
      <c r="O39" s="47" t="n"/>
      <c r="P39" s="25" t="n"/>
      <c r="Q39" s="25" t="n"/>
      <c r="R39" s="27" t="n"/>
      <c r="S39" s="48">
        <f>IFERROR(IF(OR(C39="",I39=""),"",C39+I39),"")</f>
        <v/>
      </c>
      <c r="T39" s="32">
        <f>IFERROR(IF(A39="","",IF(OR(K39="Completed",K39="Not Applicable"),"Closed",IF(S39="","Missing Due Time",IF(NOW()&gt;S39+('Dashboard'!$B$6/1440),"Overdue",IF(NOW()&gt;S39,"Due Now","On Track"))))),"Check Record")</f>
        <v/>
      </c>
      <c r="U39" s="32">
        <f>IFERROR(IF(A39="","",IF(C39="","Missing operating date",IF(J39="","Missing assigned employee",IF(I39="","Missing due time",IF(AND(K39="Completed",L39=""),"Missing completion timestamp",IF(AND(L39&lt;&gt;"",K39&lt;&gt;"Completed"),"Review completion status",IF(AND(K39="Blocked",R39=""),"Add blocked-task notes",IF(AND(Q39&lt;&gt;"",COUNTIF('Issues Log'!$A$4:$A$153,Q39)=0),"Issue ID not found",IF(AND(OR(P39="High",G39="Critical"),Q39=""),"Add or link an issue",IF(AND(N39&lt;&gt;"",M39=""),"Missing verifier","Ready")))))))))),"Check Record")</f>
        <v/>
      </c>
    </row>
    <row r="40">
      <c r="A40" s="25" t="n"/>
      <c r="B40" s="25" t="n"/>
      <c r="C40" s="45" t="n"/>
      <c r="D40" s="25" t="n"/>
      <c r="E40" s="25" t="n"/>
      <c r="F40" s="25" t="n"/>
      <c r="G40" s="25" t="n"/>
      <c r="H40" s="27" t="n"/>
      <c r="I40" s="28" t="n"/>
      <c r="J40" s="25" t="n"/>
      <c r="K40" s="25" t="n"/>
      <c r="L40" s="46" t="n"/>
      <c r="M40" s="25" t="n"/>
      <c r="N40" s="46" t="n"/>
      <c r="O40" s="47" t="n"/>
      <c r="P40" s="25" t="n"/>
      <c r="Q40" s="25" t="n"/>
      <c r="R40" s="27" t="n"/>
      <c r="S40" s="48">
        <f>IFERROR(IF(OR(C40="",I40=""),"",C40+I40),"")</f>
        <v/>
      </c>
      <c r="T40" s="32">
        <f>IFERROR(IF(A40="","",IF(OR(K40="Completed",K40="Not Applicable"),"Closed",IF(S40="","Missing Due Time",IF(NOW()&gt;S40+('Dashboard'!$B$6/1440),"Overdue",IF(NOW()&gt;S40,"Due Now","On Track"))))),"Check Record")</f>
        <v/>
      </c>
      <c r="U40" s="32">
        <f>IFERROR(IF(A40="","",IF(C40="","Missing operating date",IF(J40="","Missing assigned employee",IF(I40="","Missing due time",IF(AND(K40="Completed",L40=""),"Missing completion timestamp",IF(AND(L40&lt;&gt;"",K40&lt;&gt;"Completed"),"Review completion status",IF(AND(K40="Blocked",R40=""),"Add blocked-task notes",IF(AND(Q40&lt;&gt;"",COUNTIF('Issues Log'!$A$4:$A$153,Q40)=0),"Issue ID not found",IF(AND(OR(P40="High",G40="Critical"),Q40=""),"Add or link an issue",IF(AND(N40&lt;&gt;"",M40=""),"Missing verifier","Ready")))))))))),"Check Record")</f>
        <v/>
      </c>
    </row>
    <row r="41">
      <c r="A41" s="25" t="n"/>
      <c r="B41" s="25" t="n"/>
      <c r="C41" s="45" t="n"/>
      <c r="D41" s="25" t="n"/>
      <c r="E41" s="25" t="n"/>
      <c r="F41" s="25" t="n"/>
      <c r="G41" s="25" t="n"/>
      <c r="H41" s="27" t="n"/>
      <c r="I41" s="28" t="n"/>
      <c r="J41" s="25" t="n"/>
      <c r="K41" s="25" t="n"/>
      <c r="L41" s="46" t="n"/>
      <c r="M41" s="25" t="n"/>
      <c r="N41" s="46" t="n"/>
      <c r="O41" s="47" t="n"/>
      <c r="P41" s="25" t="n"/>
      <c r="Q41" s="25" t="n"/>
      <c r="R41" s="27" t="n"/>
      <c r="S41" s="48">
        <f>IFERROR(IF(OR(C41="",I41=""),"",C41+I41),"")</f>
        <v/>
      </c>
      <c r="T41" s="32">
        <f>IFERROR(IF(A41="","",IF(OR(K41="Completed",K41="Not Applicable"),"Closed",IF(S41="","Missing Due Time",IF(NOW()&gt;S41+('Dashboard'!$B$6/1440),"Overdue",IF(NOW()&gt;S41,"Due Now","On Track"))))),"Check Record")</f>
        <v/>
      </c>
      <c r="U41" s="32">
        <f>IFERROR(IF(A41="","",IF(C41="","Missing operating date",IF(J41="","Missing assigned employee",IF(I41="","Missing due time",IF(AND(K41="Completed",L41=""),"Missing completion timestamp",IF(AND(L41&lt;&gt;"",K41&lt;&gt;"Completed"),"Review completion status",IF(AND(K41="Blocked",R41=""),"Add blocked-task notes",IF(AND(Q41&lt;&gt;"",COUNTIF('Issues Log'!$A$4:$A$153,Q41)=0),"Issue ID not found",IF(AND(OR(P41="High",G41="Critical"),Q41=""),"Add or link an issue",IF(AND(N41&lt;&gt;"",M41=""),"Missing verifier","Ready")))))))))),"Check Record")</f>
        <v/>
      </c>
    </row>
    <row r="42">
      <c r="A42" s="25" t="n"/>
      <c r="B42" s="25" t="n"/>
      <c r="C42" s="45" t="n"/>
      <c r="D42" s="25" t="n"/>
      <c r="E42" s="25" t="n"/>
      <c r="F42" s="25" t="n"/>
      <c r="G42" s="25" t="n"/>
      <c r="H42" s="27" t="n"/>
      <c r="I42" s="28" t="n"/>
      <c r="J42" s="25" t="n"/>
      <c r="K42" s="25" t="n"/>
      <c r="L42" s="46" t="n"/>
      <c r="M42" s="25" t="n"/>
      <c r="N42" s="46" t="n"/>
      <c r="O42" s="47" t="n"/>
      <c r="P42" s="25" t="n"/>
      <c r="Q42" s="25" t="n"/>
      <c r="R42" s="27" t="n"/>
      <c r="S42" s="48">
        <f>IFERROR(IF(OR(C42="",I42=""),"",C42+I42),"")</f>
        <v/>
      </c>
      <c r="T42" s="32">
        <f>IFERROR(IF(A42="","",IF(OR(K42="Completed",K42="Not Applicable"),"Closed",IF(S42="","Missing Due Time",IF(NOW()&gt;S42+('Dashboard'!$B$6/1440),"Overdue",IF(NOW()&gt;S42,"Due Now","On Track"))))),"Check Record")</f>
        <v/>
      </c>
      <c r="U42" s="32">
        <f>IFERROR(IF(A42="","",IF(C42="","Missing operating date",IF(J42="","Missing assigned employee",IF(I42="","Missing due time",IF(AND(K42="Completed",L42=""),"Missing completion timestamp",IF(AND(L42&lt;&gt;"",K42&lt;&gt;"Completed"),"Review completion status",IF(AND(K42="Blocked",R42=""),"Add blocked-task notes",IF(AND(Q42&lt;&gt;"",COUNTIF('Issues Log'!$A$4:$A$153,Q42)=0),"Issue ID not found",IF(AND(OR(P42="High",G42="Critical"),Q42=""),"Add or link an issue",IF(AND(N42&lt;&gt;"",M42=""),"Missing verifier","Ready")))))))))),"Check Record")</f>
        <v/>
      </c>
    </row>
    <row r="43">
      <c r="A43" s="25" t="n"/>
      <c r="B43" s="25" t="n"/>
      <c r="C43" s="45" t="n"/>
      <c r="D43" s="25" t="n"/>
      <c r="E43" s="25" t="n"/>
      <c r="F43" s="25" t="n"/>
      <c r="G43" s="25" t="n"/>
      <c r="H43" s="27" t="n"/>
      <c r="I43" s="28" t="n"/>
      <c r="J43" s="25" t="n"/>
      <c r="K43" s="25" t="n"/>
      <c r="L43" s="46" t="n"/>
      <c r="M43" s="25" t="n"/>
      <c r="N43" s="46" t="n"/>
      <c r="O43" s="47" t="n"/>
      <c r="P43" s="25" t="n"/>
      <c r="Q43" s="25" t="n"/>
      <c r="R43" s="27" t="n"/>
      <c r="S43" s="48">
        <f>IFERROR(IF(OR(C43="",I43=""),"",C43+I43),"")</f>
        <v/>
      </c>
      <c r="T43" s="32">
        <f>IFERROR(IF(A43="","",IF(OR(K43="Completed",K43="Not Applicable"),"Closed",IF(S43="","Missing Due Time",IF(NOW()&gt;S43+('Dashboard'!$B$6/1440),"Overdue",IF(NOW()&gt;S43,"Due Now","On Track"))))),"Check Record")</f>
        <v/>
      </c>
      <c r="U43" s="32">
        <f>IFERROR(IF(A43="","",IF(C43="","Missing operating date",IF(J43="","Missing assigned employee",IF(I43="","Missing due time",IF(AND(K43="Completed",L43=""),"Missing completion timestamp",IF(AND(L43&lt;&gt;"",K43&lt;&gt;"Completed"),"Review completion status",IF(AND(K43="Blocked",R43=""),"Add blocked-task notes",IF(AND(Q43&lt;&gt;"",COUNTIF('Issues Log'!$A$4:$A$153,Q43)=0),"Issue ID not found",IF(AND(OR(P43="High",G43="Critical"),Q43=""),"Add or link an issue",IF(AND(N43&lt;&gt;"",M43=""),"Missing verifier","Ready")))))))))),"Check Record")</f>
        <v/>
      </c>
    </row>
    <row r="44">
      <c r="A44" s="25" t="n"/>
      <c r="B44" s="25" t="n"/>
      <c r="C44" s="45" t="n"/>
      <c r="D44" s="25" t="n"/>
      <c r="E44" s="25" t="n"/>
      <c r="F44" s="25" t="n"/>
      <c r="G44" s="25" t="n"/>
      <c r="H44" s="27" t="n"/>
      <c r="I44" s="28" t="n"/>
      <c r="J44" s="25" t="n"/>
      <c r="K44" s="25" t="n"/>
      <c r="L44" s="46" t="n"/>
      <c r="M44" s="25" t="n"/>
      <c r="N44" s="46" t="n"/>
      <c r="O44" s="47" t="n"/>
      <c r="P44" s="25" t="n"/>
      <c r="Q44" s="25" t="n"/>
      <c r="R44" s="27" t="n"/>
      <c r="S44" s="48">
        <f>IFERROR(IF(OR(C44="",I44=""),"",C44+I44),"")</f>
        <v/>
      </c>
      <c r="T44" s="32">
        <f>IFERROR(IF(A44="","",IF(OR(K44="Completed",K44="Not Applicable"),"Closed",IF(S44="","Missing Due Time",IF(NOW()&gt;S44+('Dashboard'!$B$6/1440),"Overdue",IF(NOW()&gt;S44,"Due Now","On Track"))))),"Check Record")</f>
        <v/>
      </c>
      <c r="U44" s="32">
        <f>IFERROR(IF(A44="","",IF(C44="","Missing operating date",IF(J44="","Missing assigned employee",IF(I44="","Missing due time",IF(AND(K44="Completed",L44=""),"Missing completion timestamp",IF(AND(L44&lt;&gt;"",K44&lt;&gt;"Completed"),"Review completion status",IF(AND(K44="Blocked",R44=""),"Add blocked-task notes",IF(AND(Q44&lt;&gt;"",COUNTIF('Issues Log'!$A$4:$A$153,Q44)=0),"Issue ID not found",IF(AND(OR(P44="High",G44="Critical"),Q44=""),"Add or link an issue",IF(AND(N44&lt;&gt;"",M44=""),"Missing verifier","Ready")))))))))),"Check Record")</f>
        <v/>
      </c>
    </row>
    <row r="45">
      <c r="A45" s="25" t="n"/>
      <c r="B45" s="25" t="n"/>
      <c r="C45" s="45" t="n"/>
      <c r="D45" s="25" t="n"/>
      <c r="E45" s="25" t="n"/>
      <c r="F45" s="25" t="n"/>
      <c r="G45" s="25" t="n"/>
      <c r="H45" s="27" t="n"/>
      <c r="I45" s="28" t="n"/>
      <c r="J45" s="25" t="n"/>
      <c r="K45" s="25" t="n"/>
      <c r="L45" s="46" t="n"/>
      <c r="M45" s="25" t="n"/>
      <c r="N45" s="46" t="n"/>
      <c r="O45" s="47" t="n"/>
      <c r="P45" s="25" t="n"/>
      <c r="Q45" s="25" t="n"/>
      <c r="R45" s="27" t="n"/>
      <c r="S45" s="48">
        <f>IFERROR(IF(OR(C45="",I45=""),"",C45+I45),"")</f>
        <v/>
      </c>
      <c r="T45" s="32">
        <f>IFERROR(IF(A45="","",IF(OR(K45="Completed",K45="Not Applicable"),"Closed",IF(S45="","Missing Due Time",IF(NOW()&gt;S45+('Dashboard'!$B$6/1440),"Overdue",IF(NOW()&gt;S45,"Due Now","On Track"))))),"Check Record")</f>
        <v/>
      </c>
      <c r="U45" s="32">
        <f>IFERROR(IF(A45="","",IF(C45="","Missing operating date",IF(J45="","Missing assigned employee",IF(I45="","Missing due time",IF(AND(K45="Completed",L45=""),"Missing completion timestamp",IF(AND(L45&lt;&gt;"",K45&lt;&gt;"Completed"),"Review completion status",IF(AND(K45="Blocked",R45=""),"Add blocked-task notes",IF(AND(Q45&lt;&gt;"",COUNTIF('Issues Log'!$A$4:$A$153,Q45)=0),"Issue ID not found",IF(AND(OR(P45="High",G45="Critical"),Q45=""),"Add or link an issue",IF(AND(N45&lt;&gt;"",M45=""),"Missing verifier","Ready")))))))))),"Check Record")</f>
        <v/>
      </c>
    </row>
    <row r="46">
      <c r="A46" s="25" t="n"/>
      <c r="B46" s="25" t="n"/>
      <c r="C46" s="45" t="n"/>
      <c r="D46" s="25" t="n"/>
      <c r="E46" s="25" t="n"/>
      <c r="F46" s="25" t="n"/>
      <c r="G46" s="25" t="n"/>
      <c r="H46" s="27" t="n"/>
      <c r="I46" s="28" t="n"/>
      <c r="J46" s="25" t="n"/>
      <c r="K46" s="25" t="n"/>
      <c r="L46" s="46" t="n"/>
      <c r="M46" s="25" t="n"/>
      <c r="N46" s="46" t="n"/>
      <c r="O46" s="47" t="n"/>
      <c r="P46" s="25" t="n"/>
      <c r="Q46" s="25" t="n"/>
      <c r="R46" s="27" t="n"/>
      <c r="S46" s="48">
        <f>IFERROR(IF(OR(C46="",I46=""),"",C46+I46),"")</f>
        <v/>
      </c>
      <c r="T46" s="32">
        <f>IFERROR(IF(A46="","",IF(OR(K46="Completed",K46="Not Applicable"),"Closed",IF(S46="","Missing Due Time",IF(NOW()&gt;S46+('Dashboard'!$B$6/1440),"Overdue",IF(NOW()&gt;S46,"Due Now","On Track"))))),"Check Record")</f>
        <v/>
      </c>
      <c r="U46" s="32">
        <f>IFERROR(IF(A46="","",IF(C46="","Missing operating date",IF(J46="","Missing assigned employee",IF(I46="","Missing due time",IF(AND(K46="Completed",L46=""),"Missing completion timestamp",IF(AND(L46&lt;&gt;"",K46&lt;&gt;"Completed"),"Review completion status",IF(AND(K46="Blocked",R46=""),"Add blocked-task notes",IF(AND(Q46&lt;&gt;"",COUNTIF('Issues Log'!$A$4:$A$153,Q46)=0),"Issue ID not found",IF(AND(OR(P46="High",G46="Critical"),Q46=""),"Add or link an issue",IF(AND(N46&lt;&gt;"",M46=""),"Missing verifier","Ready")))))))))),"Check Record")</f>
        <v/>
      </c>
    </row>
    <row r="47">
      <c r="A47" s="25" t="n"/>
      <c r="B47" s="25" t="n"/>
      <c r="C47" s="45" t="n"/>
      <c r="D47" s="25" t="n"/>
      <c r="E47" s="25" t="n"/>
      <c r="F47" s="25" t="n"/>
      <c r="G47" s="25" t="n"/>
      <c r="H47" s="27" t="n"/>
      <c r="I47" s="28" t="n"/>
      <c r="J47" s="25" t="n"/>
      <c r="K47" s="25" t="n"/>
      <c r="L47" s="46" t="n"/>
      <c r="M47" s="25" t="n"/>
      <c r="N47" s="46" t="n"/>
      <c r="O47" s="47" t="n"/>
      <c r="P47" s="25" t="n"/>
      <c r="Q47" s="25" t="n"/>
      <c r="R47" s="27" t="n"/>
      <c r="S47" s="48">
        <f>IFERROR(IF(OR(C47="",I47=""),"",C47+I47),"")</f>
        <v/>
      </c>
      <c r="T47" s="32">
        <f>IFERROR(IF(A47="","",IF(OR(K47="Completed",K47="Not Applicable"),"Closed",IF(S47="","Missing Due Time",IF(NOW()&gt;S47+('Dashboard'!$B$6/1440),"Overdue",IF(NOW()&gt;S47,"Due Now","On Track"))))),"Check Record")</f>
        <v/>
      </c>
      <c r="U47" s="32">
        <f>IFERROR(IF(A47="","",IF(C47="","Missing operating date",IF(J47="","Missing assigned employee",IF(I47="","Missing due time",IF(AND(K47="Completed",L47=""),"Missing completion timestamp",IF(AND(L47&lt;&gt;"",K47&lt;&gt;"Completed"),"Review completion status",IF(AND(K47="Blocked",R47=""),"Add blocked-task notes",IF(AND(Q47&lt;&gt;"",COUNTIF('Issues Log'!$A$4:$A$153,Q47)=0),"Issue ID not found",IF(AND(OR(P47="High",G47="Critical"),Q47=""),"Add or link an issue",IF(AND(N47&lt;&gt;"",M47=""),"Missing verifier","Ready")))))))))),"Check Record")</f>
        <v/>
      </c>
    </row>
    <row r="48">
      <c r="A48" s="25" t="n"/>
      <c r="B48" s="25" t="n"/>
      <c r="C48" s="45" t="n"/>
      <c r="D48" s="25" t="n"/>
      <c r="E48" s="25" t="n"/>
      <c r="F48" s="25" t="n"/>
      <c r="G48" s="25" t="n"/>
      <c r="H48" s="27" t="n"/>
      <c r="I48" s="28" t="n"/>
      <c r="J48" s="25" t="n"/>
      <c r="K48" s="25" t="n"/>
      <c r="L48" s="46" t="n"/>
      <c r="M48" s="25" t="n"/>
      <c r="N48" s="46" t="n"/>
      <c r="O48" s="47" t="n"/>
      <c r="P48" s="25" t="n"/>
      <c r="Q48" s="25" t="n"/>
      <c r="R48" s="27" t="n"/>
      <c r="S48" s="48">
        <f>IFERROR(IF(OR(C48="",I48=""),"",C48+I48),"")</f>
        <v/>
      </c>
      <c r="T48" s="32">
        <f>IFERROR(IF(A48="","",IF(OR(K48="Completed",K48="Not Applicable"),"Closed",IF(S48="","Missing Due Time",IF(NOW()&gt;S48+('Dashboard'!$B$6/1440),"Overdue",IF(NOW()&gt;S48,"Due Now","On Track"))))),"Check Record")</f>
        <v/>
      </c>
      <c r="U48" s="32">
        <f>IFERROR(IF(A48="","",IF(C48="","Missing operating date",IF(J48="","Missing assigned employee",IF(I48="","Missing due time",IF(AND(K48="Completed",L48=""),"Missing completion timestamp",IF(AND(L48&lt;&gt;"",K48&lt;&gt;"Completed"),"Review completion status",IF(AND(K48="Blocked",R48=""),"Add blocked-task notes",IF(AND(Q48&lt;&gt;"",COUNTIF('Issues Log'!$A$4:$A$153,Q48)=0),"Issue ID not found",IF(AND(OR(P48="High",G48="Critical"),Q48=""),"Add or link an issue",IF(AND(N48&lt;&gt;"",M48=""),"Missing verifier","Ready")))))))))),"Check Record")</f>
        <v/>
      </c>
    </row>
    <row r="49">
      <c r="A49" s="25" t="n"/>
      <c r="B49" s="25" t="n"/>
      <c r="C49" s="45" t="n"/>
      <c r="D49" s="25" t="n"/>
      <c r="E49" s="25" t="n"/>
      <c r="F49" s="25" t="n"/>
      <c r="G49" s="25" t="n"/>
      <c r="H49" s="27" t="n"/>
      <c r="I49" s="28" t="n"/>
      <c r="J49" s="25" t="n"/>
      <c r="K49" s="25" t="n"/>
      <c r="L49" s="46" t="n"/>
      <c r="M49" s="25" t="n"/>
      <c r="N49" s="46" t="n"/>
      <c r="O49" s="47" t="n"/>
      <c r="P49" s="25" t="n"/>
      <c r="Q49" s="25" t="n"/>
      <c r="R49" s="27" t="n"/>
      <c r="S49" s="48">
        <f>IFERROR(IF(OR(C49="",I49=""),"",C49+I49),"")</f>
        <v/>
      </c>
      <c r="T49" s="32">
        <f>IFERROR(IF(A49="","",IF(OR(K49="Completed",K49="Not Applicable"),"Closed",IF(S49="","Missing Due Time",IF(NOW()&gt;S49+('Dashboard'!$B$6/1440),"Overdue",IF(NOW()&gt;S49,"Due Now","On Track"))))),"Check Record")</f>
        <v/>
      </c>
      <c r="U49" s="32">
        <f>IFERROR(IF(A49="","",IF(C49="","Missing operating date",IF(J49="","Missing assigned employee",IF(I49="","Missing due time",IF(AND(K49="Completed",L49=""),"Missing completion timestamp",IF(AND(L49&lt;&gt;"",K49&lt;&gt;"Completed"),"Review completion status",IF(AND(K49="Blocked",R49=""),"Add blocked-task notes",IF(AND(Q49&lt;&gt;"",COUNTIF('Issues Log'!$A$4:$A$153,Q49)=0),"Issue ID not found",IF(AND(OR(P49="High",G49="Critical"),Q49=""),"Add or link an issue",IF(AND(N49&lt;&gt;"",M49=""),"Missing verifier","Ready")))))))))),"Check Record")</f>
        <v/>
      </c>
    </row>
    <row r="50">
      <c r="A50" s="25" t="n"/>
      <c r="B50" s="25" t="n"/>
      <c r="C50" s="45" t="n"/>
      <c r="D50" s="25" t="n"/>
      <c r="E50" s="25" t="n"/>
      <c r="F50" s="25" t="n"/>
      <c r="G50" s="25" t="n"/>
      <c r="H50" s="27" t="n"/>
      <c r="I50" s="28" t="n"/>
      <c r="J50" s="25" t="n"/>
      <c r="K50" s="25" t="n"/>
      <c r="L50" s="46" t="n"/>
      <c r="M50" s="25" t="n"/>
      <c r="N50" s="46" t="n"/>
      <c r="O50" s="47" t="n"/>
      <c r="P50" s="25" t="n"/>
      <c r="Q50" s="25" t="n"/>
      <c r="R50" s="27" t="n"/>
      <c r="S50" s="48">
        <f>IFERROR(IF(OR(C50="",I50=""),"",C50+I50),"")</f>
        <v/>
      </c>
      <c r="T50" s="32">
        <f>IFERROR(IF(A50="","",IF(OR(K50="Completed",K50="Not Applicable"),"Closed",IF(S50="","Missing Due Time",IF(NOW()&gt;S50+('Dashboard'!$B$6/1440),"Overdue",IF(NOW()&gt;S50,"Due Now","On Track"))))),"Check Record")</f>
        <v/>
      </c>
      <c r="U50" s="32">
        <f>IFERROR(IF(A50="","",IF(C50="","Missing operating date",IF(J50="","Missing assigned employee",IF(I50="","Missing due time",IF(AND(K50="Completed",L50=""),"Missing completion timestamp",IF(AND(L50&lt;&gt;"",K50&lt;&gt;"Completed"),"Review completion status",IF(AND(K50="Blocked",R50=""),"Add blocked-task notes",IF(AND(Q50&lt;&gt;"",COUNTIF('Issues Log'!$A$4:$A$153,Q50)=0),"Issue ID not found",IF(AND(OR(P50="High",G50="Critical"),Q50=""),"Add or link an issue",IF(AND(N50&lt;&gt;"",M50=""),"Missing verifier","Ready")))))))))),"Check Record")</f>
        <v/>
      </c>
    </row>
    <row r="51">
      <c r="A51" s="25" t="n"/>
      <c r="B51" s="25" t="n"/>
      <c r="C51" s="45" t="n"/>
      <c r="D51" s="25" t="n"/>
      <c r="E51" s="25" t="n"/>
      <c r="F51" s="25" t="n"/>
      <c r="G51" s="25" t="n"/>
      <c r="H51" s="27" t="n"/>
      <c r="I51" s="28" t="n"/>
      <c r="J51" s="25" t="n"/>
      <c r="K51" s="25" t="n"/>
      <c r="L51" s="46" t="n"/>
      <c r="M51" s="25" t="n"/>
      <c r="N51" s="46" t="n"/>
      <c r="O51" s="47" t="n"/>
      <c r="P51" s="25" t="n"/>
      <c r="Q51" s="25" t="n"/>
      <c r="R51" s="27" t="n"/>
      <c r="S51" s="48">
        <f>IFERROR(IF(OR(C51="",I51=""),"",C51+I51),"")</f>
        <v/>
      </c>
      <c r="T51" s="32">
        <f>IFERROR(IF(A51="","",IF(OR(K51="Completed",K51="Not Applicable"),"Closed",IF(S51="","Missing Due Time",IF(NOW()&gt;S51+('Dashboard'!$B$6/1440),"Overdue",IF(NOW()&gt;S51,"Due Now","On Track"))))),"Check Record")</f>
        <v/>
      </c>
      <c r="U51" s="32">
        <f>IFERROR(IF(A51="","",IF(C51="","Missing operating date",IF(J51="","Missing assigned employee",IF(I51="","Missing due time",IF(AND(K51="Completed",L51=""),"Missing completion timestamp",IF(AND(L51&lt;&gt;"",K51&lt;&gt;"Completed"),"Review completion status",IF(AND(K51="Blocked",R51=""),"Add blocked-task notes",IF(AND(Q51&lt;&gt;"",COUNTIF('Issues Log'!$A$4:$A$153,Q51)=0),"Issue ID not found",IF(AND(OR(P51="High",G51="Critical"),Q51=""),"Add or link an issue",IF(AND(N51&lt;&gt;"",M51=""),"Missing verifier","Ready")))))))))),"Check Record")</f>
        <v/>
      </c>
    </row>
    <row r="52">
      <c r="A52" s="25" t="n"/>
      <c r="B52" s="25" t="n"/>
      <c r="C52" s="45" t="n"/>
      <c r="D52" s="25" t="n"/>
      <c r="E52" s="25" t="n"/>
      <c r="F52" s="25" t="n"/>
      <c r="G52" s="25" t="n"/>
      <c r="H52" s="27" t="n"/>
      <c r="I52" s="28" t="n"/>
      <c r="J52" s="25" t="n"/>
      <c r="K52" s="25" t="n"/>
      <c r="L52" s="46" t="n"/>
      <c r="M52" s="25" t="n"/>
      <c r="N52" s="46" t="n"/>
      <c r="O52" s="47" t="n"/>
      <c r="P52" s="25" t="n"/>
      <c r="Q52" s="25" t="n"/>
      <c r="R52" s="27" t="n"/>
      <c r="S52" s="48">
        <f>IFERROR(IF(OR(C52="",I52=""),"",C52+I52),"")</f>
        <v/>
      </c>
      <c r="T52" s="32">
        <f>IFERROR(IF(A52="","",IF(OR(K52="Completed",K52="Not Applicable"),"Closed",IF(S52="","Missing Due Time",IF(NOW()&gt;S52+('Dashboard'!$B$6/1440),"Overdue",IF(NOW()&gt;S52,"Due Now","On Track"))))),"Check Record")</f>
        <v/>
      </c>
      <c r="U52" s="32">
        <f>IFERROR(IF(A52="","",IF(C52="","Missing operating date",IF(J52="","Missing assigned employee",IF(I52="","Missing due time",IF(AND(K52="Completed",L52=""),"Missing completion timestamp",IF(AND(L52&lt;&gt;"",K52&lt;&gt;"Completed"),"Review completion status",IF(AND(K52="Blocked",R52=""),"Add blocked-task notes",IF(AND(Q52&lt;&gt;"",COUNTIF('Issues Log'!$A$4:$A$153,Q52)=0),"Issue ID not found",IF(AND(OR(P52="High",G52="Critical"),Q52=""),"Add or link an issue",IF(AND(N52&lt;&gt;"",M52=""),"Missing verifier","Ready")))))))))),"Check Record")</f>
        <v/>
      </c>
    </row>
    <row r="53">
      <c r="A53" s="25" t="n"/>
      <c r="B53" s="25" t="n"/>
      <c r="C53" s="45" t="n"/>
      <c r="D53" s="25" t="n"/>
      <c r="E53" s="25" t="n"/>
      <c r="F53" s="25" t="n"/>
      <c r="G53" s="25" t="n"/>
      <c r="H53" s="27" t="n"/>
      <c r="I53" s="28" t="n"/>
      <c r="J53" s="25" t="n"/>
      <c r="K53" s="25" t="n"/>
      <c r="L53" s="46" t="n"/>
      <c r="M53" s="25" t="n"/>
      <c r="N53" s="46" t="n"/>
      <c r="O53" s="47" t="n"/>
      <c r="P53" s="25" t="n"/>
      <c r="Q53" s="25" t="n"/>
      <c r="R53" s="27" t="n"/>
      <c r="S53" s="48">
        <f>IFERROR(IF(OR(C53="",I53=""),"",C53+I53),"")</f>
        <v/>
      </c>
      <c r="T53" s="32">
        <f>IFERROR(IF(A53="","",IF(OR(K53="Completed",K53="Not Applicable"),"Closed",IF(S53="","Missing Due Time",IF(NOW()&gt;S53+('Dashboard'!$B$6/1440),"Overdue",IF(NOW()&gt;S53,"Due Now","On Track"))))),"Check Record")</f>
        <v/>
      </c>
      <c r="U53" s="32">
        <f>IFERROR(IF(A53="","",IF(C53="","Missing operating date",IF(J53="","Missing assigned employee",IF(I53="","Missing due time",IF(AND(K53="Completed",L53=""),"Missing completion timestamp",IF(AND(L53&lt;&gt;"",K53&lt;&gt;"Completed"),"Review completion status",IF(AND(K53="Blocked",R53=""),"Add blocked-task notes",IF(AND(Q53&lt;&gt;"",COUNTIF('Issues Log'!$A$4:$A$153,Q53)=0),"Issue ID not found",IF(AND(OR(P53="High",G53="Critical"),Q53=""),"Add or link an issue",IF(AND(N53&lt;&gt;"",M53=""),"Missing verifier","Ready")))))))))),"Check Record")</f>
        <v/>
      </c>
    </row>
    <row r="54">
      <c r="A54" s="25" t="n"/>
      <c r="B54" s="25" t="n"/>
      <c r="C54" s="45" t="n"/>
      <c r="D54" s="25" t="n"/>
      <c r="E54" s="25" t="n"/>
      <c r="F54" s="25" t="n"/>
      <c r="G54" s="25" t="n"/>
      <c r="H54" s="27" t="n"/>
      <c r="I54" s="28" t="n"/>
      <c r="J54" s="25" t="n"/>
      <c r="K54" s="25" t="n"/>
      <c r="L54" s="46" t="n"/>
      <c r="M54" s="25" t="n"/>
      <c r="N54" s="46" t="n"/>
      <c r="O54" s="47" t="n"/>
      <c r="P54" s="25" t="n"/>
      <c r="Q54" s="25" t="n"/>
      <c r="R54" s="27" t="n"/>
      <c r="S54" s="48">
        <f>IFERROR(IF(OR(C54="",I54=""),"",C54+I54),"")</f>
        <v/>
      </c>
      <c r="T54" s="32">
        <f>IFERROR(IF(A54="","",IF(OR(K54="Completed",K54="Not Applicable"),"Closed",IF(S54="","Missing Due Time",IF(NOW()&gt;S54+('Dashboard'!$B$6/1440),"Overdue",IF(NOW()&gt;S54,"Due Now","On Track"))))),"Check Record")</f>
        <v/>
      </c>
      <c r="U54" s="32">
        <f>IFERROR(IF(A54="","",IF(C54="","Missing operating date",IF(J54="","Missing assigned employee",IF(I54="","Missing due time",IF(AND(K54="Completed",L54=""),"Missing completion timestamp",IF(AND(L54&lt;&gt;"",K54&lt;&gt;"Completed"),"Review completion status",IF(AND(K54="Blocked",R54=""),"Add blocked-task notes",IF(AND(Q54&lt;&gt;"",COUNTIF('Issues Log'!$A$4:$A$153,Q54)=0),"Issue ID not found",IF(AND(OR(P54="High",G54="Critical"),Q54=""),"Add or link an issue",IF(AND(N54&lt;&gt;"",M54=""),"Missing verifier","Ready")))))))))),"Check Record")</f>
        <v/>
      </c>
    </row>
    <row r="55">
      <c r="A55" s="25" t="n"/>
      <c r="B55" s="25" t="n"/>
      <c r="C55" s="45" t="n"/>
      <c r="D55" s="25" t="n"/>
      <c r="E55" s="25" t="n"/>
      <c r="F55" s="25" t="n"/>
      <c r="G55" s="25" t="n"/>
      <c r="H55" s="27" t="n"/>
      <c r="I55" s="28" t="n"/>
      <c r="J55" s="25" t="n"/>
      <c r="K55" s="25" t="n"/>
      <c r="L55" s="46" t="n"/>
      <c r="M55" s="25" t="n"/>
      <c r="N55" s="46" t="n"/>
      <c r="O55" s="47" t="n"/>
      <c r="P55" s="25" t="n"/>
      <c r="Q55" s="25" t="n"/>
      <c r="R55" s="27" t="n"/>
      <c r="S55" s="48">
        <f>IFERROR(IF(OR(C55="",I55=""),"",C55+I55),"")</f>
        <v/>
      </c>
      <c r="T55" s="32">
        <f>IFERROR(IF(A55="","",IF(OR(K55="Completed",K55="Not Applicable"),"Closed",IF(S55="","Missing Due Time",IF(NOW()&gt;S55+('Dashboard'!$B$6/1440),"Overdue",IF(NOW()&gt;S55,"Due Now","On Track"))))),"Check Record")</f>
        <v/>
      </c>
      <c r="U55" s="32">
        <f>IFERROR(IF(A55="","",IF(C55="","Missing operating date",IF(J55="","Missing assigned employee",IF(I55="","Missing due time",IF(AND(K55="Completed",L55=""),"Missing completion timestamp",IF(AND(L55&lt;&gt;"",K55&lt;&gt;"Completed"),"Review completion status",IF(AND(K55="Blocked",R55=""),"Add blocked-task notes",IF(AND(Q55&lt;&gt;"",COUNTIF('Issues Log'!$A$4:$A$153,Q55)=0),"Issue ID not found",IF(AND(OR(P55="High",G55="Critical"),Q55=""),"Add or link an issue",IF(AND(N55&lt;&gt;"",M55=""),"Missing verifier","Ready")))))))))),"Check Record")</f>
        <v/>
      </c>
    </row>
    <row r="56">
      <c r="A56" s="25" t="n"/>
      <c r="B56" s="25" t="n"/>
      <c r="C56" s="45" t="n"/>
      <c r="D56" s="25" t="n"/>
      <c r="E56" s="25" t="n"/>
      <c r="F56" s="25" t="n"/>
      <c r="G56" s="25" t="n"/>
      <c r="H56" s="27" t="n"/>
      <c r="I56" s="28" t="n"/>
      <c r="J56" s="25" t="n"/>
      <c r="K56" s="25" t="n"/>
      <c r="L56" s="46" t="n"/>
      <c r="M56" s="25" t="n"/>
      <c r="N56" s="46" t="n"/>
      <c r="O56" s="47" t="n"/>
      <c r="P56" s="25" t="n"/>
      <c r="Q56" s="25" t="n"/>
      <c r="R56" s="27" t="n"/>
      <c r="S56" s="48">
        <f>IFERROR(IF(OR(C56="",I56=""),"",C56+I56),"")</f>
        <v/>
      </c>
      <c r="T56" s="32">
        <f>IFERROR(IF(A56="","",IF(OR(K56="Completed",K56="Not Applicable"),"Closed",IF(S56="","Missing Due Time",IF(NOW()&gt;S56+('Dashboard'!$B$6/1440),"Overdue",IF(NOW()&gt;S56,"Due Now","On Track"))))),"Check Record")</f>
        <v/>
      </c>
      <c r="U56" s="32">
        <f>IFERROR(IF(A56="","",IF(C56="","Missing operating date",IF(J56="","Missing assigned employee",IF(I56="","Missing due time",IF(AND(K56="Completed",L56=""),"Missing completion timestamp",IF(AND(L56&lt;&gt;"",K56&lt;&gt;"Completed"),"Review completion status",IF(AND(K56="Blocked",R56=""),"Add blocked-task notes",IF(AND(Q56&lt;&gt;"",COUNTIF('Issues Log'!$A$4:$A$153,Q56)=0),"Issue ID not found",IF(AND(OR(P56="High",G56="Critical"),Q56=""),"Add or link an issue",IF(AND(N56&lt;&gt;"",M56=""),"Missing verifier","Ready")))))))))),"Check Record")</f>
        <v/>
      </c>
    </row>
    <row r="57">
      <c r="A57" s="25" t="n"/>
      <c r="B57" s="25" t="n"/>
      <c r="C57" s="45" t="n"/>
      <c r="D57" s="25" t="n"/>
      <c r="E57" s="25" t="n"/>
      <c r="F57" s="25" t="n"/>
      <c r="G57" s="25" t="n"/>
      <c r="H57" s="27" t="n"/>
      <c r="I57" s="28" t="n"/>
      <c r="J57" s="25" t="n"/>
      <c r="K57" s="25" t="n"/>
      <c r="L57" s="46" t="n"/>
      <c r="M57" s="25" t="n"/>
      <c r="N57" s="46" t="n"/>
      <c r="O57" s="47" t="n"/>
      <c r="P57" s="25" t="n"/>
      <c r="Q57" s="25" t="n"/>
      <c r="R57" s="27" t="n"/>
      <c r="S57" s="48">
        <f>IFERROR(IF(OR(C57="",I57=""),"",C57+I57),"")</f>
        <v/>
      </c>
      <c r="T57" s="32">
        <f>IFERROR(IF(A57="","",IF(OR(K57="Completed",K57="Not Applicable"),"Closed",IF(S57="","Missing Due Time",IF(NOW()&gt;S57+('Dashboard'!$B$6/1440),"Overdue",IF(NOW()&gt;S57,"Due Now","On Track"))))),"Check Record")</f>
        <v/>
      </c>
      <c r="U57" s="32">
        <f>IFERROR(IF(A57="","",IF(C57="","Missing operating date",IF(J57="","Missing assigned employee",IF(I57="","Missing due time",IF(AND(K57="Completed",L57=""),"Missing completion timestamp",IF(AND(L57&lt;&gt;"",K57&lt;&gt;"Completed"),"Review completion status",IF(AND(K57="Blocked",R57=""),"Add blocked-task notes",IF(AND(Q57&lt;&gt;"",COUNTIF('Issues Log'!$A$4:$A$153,Q57)=0),"Issue ID not found",IF(AND(OR(P57="High",G57="Critical"),Q57=""),"Add or link an issue",IF(AND(N57&lt;&gt;"",M57=""),"Missing verifier","Ready")))))))))),"Check Record")</f>
        <v/>
      </c>
    </row>
    <row r="58">
      <c r="A58" s="25" t="n"/>
      <c r="B58" s="25" t="n"/>
      <c r="C58" s="45" t="n"/>
      <c r="D58" s="25" t="n"/>
      <c r="E58" s="25" t="n"/>
      <c r="F58" s="25" t="n"/>
      <c r="G58" s="25" t="n"/>
      <c r="H58" s="27" t="n"/>
      <c r="I58" s="28" t="n"/>
      <c r="J58" s="25" t="n"/>
      <c r="K58" s="25" t="n"/>
      <c r="L58" s="46" t="n"/>
      <c r="M58" s="25" t="n"/>
      <c r="N58" s="46" t="n"/>
      <c r="O58" s="47" t="n"/>
      <c r="P58" s="25" t="n"/>
      <c r="Q58" s="25" t="n"/>
      <c r="R58" s="27" t="n"/>
      <c r="S58" s="48">
        <f>IFERROR(IF(OR(C58="",I58=""),"",C58+I58),"")</f>
        <v/>
      </c>
      <c r="T58" s="32">
        <f>IFERROR(IF(A58="","",IF(OR(K58="Completed",K58="Not Applicable"),"Closed",IF(S58="","Missing Due Time",IF(NOW()&gt;S58+('Dashboard'!$B$6/1440),"Overdue",IF(NOW()&gt;S58,"Due Now","On Track"))))),"Check Record")</f>
        <v/>
      </c>
      <c r="U58" s="32">
        <f>IFERROR(IF(A58="","",IF(C58="","Missing operating date",IF(J58="","Missing assigned employee",IF(I58="","Missing due time",IF(AND(K58="Completed",L58=""),"Missing completion timestamp",IF(AND(L58&lt;&gt;"",K58&lt;&gt;"Completed"),"Review completion status",IF(AND(K58="Blocked",R58=""),"Add blocked-task notes",IF(AND(Q58&lt;&gt;"",COUNTIF('Issues Log'!$A$4:$A$153,Q58)=0),"Issue ID not found",IF(AND(OR(P58="High",G58="Critical"),Q58=""),"Add or link an issue",IF(AND(N58&lt;&gt;"",M58=""),"Missing verifier","Ready")))))))))),"Check Record")</f>
        <v/>
      </c>
    </row>
    <row r="59">
      <c r="A59" s="25" t="n"/>
      <c r="B59" s="25" t="n"/>
      <c r="C59" s="45" t="n"/>
      <c r="D59" s="25" t="n"/>
      <c r="E59" s="25" t="n"/>
      <c r="F59" s="25" t="n"/>
      <c r="G59" s="25" t="n"/>
      <c r="H59" s="27" t="n"/>
      <c r="I59" s="28" t="n"/>
      <c r="J59" s="25" t="n"/>
      <c r="K59" s="25" t="n"/>
      <c r="L59" s="46" t="n"/>
      <c r="M59" s="25" t="n"/>
      <c r="N59" s="46" t="n"/>
      <c r="O59" s="47" t="n"/>
      <c r="P59" s="25" t="n"/>
      <c r="Q59" s="25" t="n"/>
      <c r="R59" s="27" t="n"/>
      <c r="S59" s="48">
        <f>IFERROR(IF(OR(C59="",I59=""),"",C59+I59),"")</f>
        <v/>
      </c>
      <c r="T59" s="32">
        <f>IFERROR(IF(A59="","",IF(OR(K59="Completed",K59="Not Applicable"),"Closed",IF(S59="","Missing Due Time",IF(NOW()&gt;S59+('Dashboard'!$B$6/1440),"Overdue",IF(NOW()&gt;S59,"Due Now","On Track"))))),"Check Record")</f>
        <v/>
      </c>
      <c r="U59" s="32">
        <f>IFERROR(IF(A59="","",IF(C59="","Missing operating date",IF(J59="","Missing assigned employee",IF(I59="","Missing due time",IF(AND(K59="Completed",L59=""),"Missing completion timestamp",IF(AND(L59&lt;&gt;"",K59&lt;&gt;"Completed"),"Review completion status",IF(AND(K59="Blocked",R59=""),"Add blocked-task notes",IF(AND(Q59&lt;&gt;"",COUNTIF('Issues Log'!$A$4:$A$153,Q59)=0),"Issue ID not found",IF(AND(OR(P59="High",G59="Critical"),Q59=""),"Add or link an issue",IF(AND(N59&lt;&gt;"",M59=""),"Missing verifier","Ready")))))))))),"Check Record")</f>
        <v/>
      </c>
    </row>
    <row r="60">
      <c r="A60" s="25" t="n"/>
      <c r="B60" s="25" t="n"/>
      <c r="C60" s="45" t="n"/>
      <c r="D60" s="25" t="n"/>
      <c r="E60" s="25" t="n"/>
      <c r="F60" s="25" t="n"/>
      <c r="G60" s="25" t="n"/>
      <c r="H60" s="27" t="n"/>
      <c r="I60" s="28" t="n"/>
      <c r="J60" s="25" t="n"/>
      <c r="K60" s="25" t="n"/>
      <c r="L60" s="46" t="n"/>
      <c r="M60" s="25" t="n"/>
      <c r="N60" s="46" t="n"/>
      <c r="O60" s="47" t="n"/>
      <c r="P60" s="25" t="n"/>
      <c r="Q60" s="25" t="n"/>
      <c r="R60" s="27" t="n"/>
      <c r="S60" s="48">
        <f>IFERROR(IF(OR(C60="",I60=""),"",C60+I60),"")</f>
        <v/>
      </c>
      <c r="T60" s="32">
        <f>IFERROR(IF(A60="","",IF(OR(K60="Completed",K60="Not Applicable"),"Closed",IF(S60="","Missing Due Time",IF(NOW()&gt;S60+('Dashboard'!$B$6/1440),"Overdue",IF(NOW()&gt;S60,"Due Now","On Track"))))),"Check Record")</f>
        <v/>
      </c>
      <c r="U60" s="32">
        <f>IFERROR(IF(A60="","",IF(C60="","Missing operating date",IF(J60="","Missing assigned employee",IF(I60="","Missing due time",IF(AND(K60="Completed",L60=""),"Missing completion timestamp",IF(AND(L60&lt;&gt;"",K60&lt;&gt;"Completed"),"Review completion status",IF(AND(K60="Blocked",R60=""),"Add blocked-task notes",IF(AND(Q60&lt;&gt;"",COUNTIF('Issues Log'!$A$4:$A$153,Q60)=0),"Issue ID not found",IF(AND(OR(P60="High",G60="Critical"),Q60=""),"Add or link an issue",IF(AND(N60&lt;&gt;"",M60=""),"Missing verifier","Ready")))))))))),"Check Record")</f>
        <v/>
      </c>
    </row>
    <row r="61">
      <c r="A61" s="25" t="n"/>
      <c r="B61" s="25" t="n"/>
      <c r="C61" s="45" t="n"/>
      <c r="D61" s="25" t="n"/>
      <c r="E61" s="25" t="n"/>
      <c r="F61" s="25" t="n"/>
      <c r="G61" s="25" t="n"/>
      <c r="H61" s="27" t="n"/>
      <c r="I61" s="28" t="n"/>
      <c r="J61" s="25" t="n"/>
      <c r="K61" s="25" t="n"/>
      <c r="L61" s="46" t="n"/>
      <c r="M61" s="25" t="n"/>
      <c r="N61" s="46" t="n"/>
      <c r="O61" s="47" t="n"/>
      <c r="P61" s="25" t="n"/>
      <c r="Q61" s="25" t="n"/>
      <c r="R61" s="27" t="n"/>
      <c r="S61" s="48">
        <f>IFERROR(IF(OR(C61="",I61=""),"",C61+I61),"")</f>
        <v/>
      </c>
      <c r="T61" s="32">
        <f>IFERROR(IF(A61="","",IF(OR(K61="Completed",K61="Not Applicable"),"Closed",IF(S61="","Missing Due Time",IF(NOW()&gt;S61+('Dashboard'!$B$6/1440),"Overdue",IF(NOW()&gt;S61,"Due Now","On Track"))))),"Check Record")</f>
        <v/>
      </c>
      <c r="U61" s="32">
        <f>IFERROR(IF(A61="","",IF(C61="","Missing operating date",IF(J61="","Missing assigned employee",IF(I61="","Missing due time",IF(AND(K61="Completed",L61=""),"Missing completion timestamp",IF(AND(L61&lt;&gt;"",K61&lt;&gt;"Completed"),"Review completion status",IF(AND(K61="Blocked",R61=""),"Add blocked-task notes",IF(AND(Q61&lt;&gt;"",COUNTIF('Issues Log'!$A$4:$A$153,Q61)=0),"Issue ID not found",IF(AND(OR(P61="High",G61="Critical"),Q61=""),"Add or link an issue",IF(AND(N61&lt;&gt;"",M61=""),"Missing verifier","Ready")))))))))),"Check Record")</f>
        <v/>
      </c>
    </row>
    <row r="62">
      <c r="A62" s="25" t="n"/>
      <c r="B62" s="25" t="n"/>
      <c r="C62" s="45" t="n"/>
      <c r="D62" s="25" t="n"/>
      <c r="E62" s="25" t="n"/>
      <c r="F62" s="25" t="n"/>
      <c r="G62" s="25" t="n"/>
      <c r="H62" s="27" t="n"/>
      <c r="I62" s="28" t="n"/>
      <c r="J62" s="25" t="n"/>
      <c r="K62" s="25" t="n"/>
      <c r="L62" s="46" t="n"/>
      <c r="M62" s="25" t="n"/>
      <c r="N62" s="46" t="n"/>
      <c r="O62" s="47" t="n"/>
      <c r="P62" s="25" t="n"/>
      <c r="Q62" s="25" t="n"/>
      <c r="R62" s="27" t="n"/>
      <c r="S62" s="48">
        <f>IFERROR(IF(OR(C62="",I62=""),"",C62+I62),"")</f>
        <v/>
      </c>
      <c r="T62" s="32">
        <f>IFERROR(IF(A62="","",IF(OR(K62="Completed",K62="Not Applicable"),"Closed",IF(S62="","Missing Due Time",IF(NOW()&gt;S62+('Dashboard'!$B$6/1440),"Overdue",IF(NOW()&gt;S62,"Due Now","On Track"))))),"Check Record")</f>
        <v/>
      </c>
      <c r="U62" s="32">
        <f>IFERROR(IF(A62="","",IF(C62="","Missing operating date",IF(J62="","Missing assigned employee",IF(I62="","Missing due time",IF(AND(K62="Completed",L62=""),"Missing completion timestamp",IF(AND(L62&lt;&gt;"",K62&lt;&gt;"Completed"),"Review completion status",IF(AND(K62="Blocked",R62=""),"Add blocked-task notes",IF(AND(Q62&lt;&gt;"",COUNTIF('Issues Log'!$A$4:$A$153,Q62)=0),"Issue ID not found",IF(AND(OR(P62="High",G62="Critical"),Q62=""),"Add or link an issue",IF(AND(N62&lt;&gt;"",M62=""),"Missing verifier","Ready")))))))))),"Check Record")</f>
        <v/>
      </c>
    </row>
    <row r="63">
      <c r="A63" s="25" t="n"/>
      <c r="B63" s="25" t="n"/>
      <c r="C63" s="45" t="n"/>
      <c r="D63" s="25" t="n"/>
      <c r="E63" s="25" t="n"/>
      <c r="F63" s="25" t="n"/>
      <c r="G63" s="25" t="n"/>
      <c r="H63" s="27" t="n"/>
      <c r="I63" s="28" t="n"/>
      <c r="J63" s="25" t="n"/>
      <c r="K63" s="25" t="n"/>
      <c r="L63" s="46" t="n"/>
      <c r="M63" s="25" t="n"/>
      <c r="N63" s="46" t="n"/>
      <c r="O63" s="47" t="n"/>
      <c r="P63" s="25" t="n"/>
      <c r="Q63" s="25" t="n"/>
      <c r="R63" s="27" t="n"/>
      <c r="S63" s="48">
        <f>IFERROR(IF(OR(C63="",I63=""),"",C63+I63),"")</f>
        <v/>
      </c>
      <c r="T63" s="32">
        <f>IFERROR(IF(A63="","",IF(OR(K63="Completed",K63="Not Applicable"),"Closed",IF(S63="","Missing Due Time",IF(NOW()&gt;S63+('Dashboard'!$B$6/1440),"Overdue",IF(NOW()&gt;S63,"Due Now","On Track"))))),"Check Record")</f>
        <v/>
      </c>
      <c r="U63" s="32">
        <f>IFERROR(IF(A63="","",IF(C63="","Missing operating date",IF(J63="","Missing assigned employee",IF(I63="","Missing due time",IF(AND(K63="Completed",L63=""),"Missing completion timestamp",IF(AND(L63&lt;&gt;"",K63&lt;&gt;"Completed"),"Review completion status",IF(AND(K63="Blocked",R63=""),"Add blocked-task notes",IF(AND(Q63&lt;&gt;"",COUNTIF('Issues Log'!$A$4:$A$153,Q63)=0),"Issue ID not found",IF(AND(OR(P63="High",G63="Critical"),Q63=""),"Add or link an issue",IF(AND(N63&lt;&gt;"",M63=""),"Missing verifier","Ready")))))))))),"Check Record")</f>
        <v/>
      </c>
    </row>
    <row r="64">
      <c r="A64" s="25" t="n"/>
      <c r="B64" s="25" t="n"/>
      <c r="C64" s="45" t="n"/>
      <c r="D64" s="25" t="n"/>
      <c r="E64" s="25" t="n"/>
      <c r="F64" s="25" t="n"/>
      <c r="G64" s="25" t="n"/>
      <c r="H64" s="27" t="n"/>
      <c r="I64" s="28" t="n"/>
      <c r="J64" s="25" t="n"/>
      <c r="K64" s="25" t="n"/>
      <c r="L64" s="46" t="n"/>
      <c r="M64" s="25" t="n"/>
      <c r="N64" s="46" t="n"/>
      <c r="O64" s="47" t="n"/>
      <c r="P64" s="25" t="n"/>
      <c r="Q64" s="25" t="n"/>
      <c r="R64" s="27" t="n"/>
      <c r="S64" s="48">
        <f>IFERROR(IF(OR(C64="",I64=""),"",C64+I64),"")</f>
        <v/>
      </c>
      <c r="T64" s="32">
        <f>IFERROR(IF(A64="","",IF(OR(K64="Completed",K64="Not Applicable"),"Closed",IF(S64="","Missing Due Time",IF(NOW()&gt;S64+('Dashboard'!$B$6/1440),"Overdue",IF(NOW()&gt;S64,"Due Now","On Track"))))),"Check Record")</f>
        <v/>
      </c>
      <c r="U64" s="32">
        <f>IFERROR(IF(A64="","",IF(C64="","Missing operating date",IF(J64="","Missing assigned employee",IF(I64="","Missing due time",IF(AND(K64="Completed",L64=""),"Missing completion timestamp",IF(AND(L64&lt;&gt;"",K64&lt;&gt;"Completed"),"Review completion status",IF(AND(K64="Blocked",R64=""),"Add blocked-task notes",IF(AND(Q64&lt;&gt;"",COUNTIF('Issues Log'!$A$4:$A$153,Q64)=0),"Issue ID not found",IF(AND(OR(P64="High",G64="Critical"),Q64=""),"Add or link an issue",IF(AND(N64&lt;&gt;"",M64=""),"Missing verifier","Ready")))))))))),"Check Record")</f>
        <v/>
      </c>
    </row>
    <row r="65">
      <c r="A65" s="25" t="n"/>
      <c r="B65" s="25" t="n"/>
      <c r="C65" s="45" t="n"/>
      <c r="D65" s="25" t="n"/>
      <c r="E65" s="25" t="n"/>
      <c r="F65" s="25" t="n"/>
      <c r="G65" s="25" t="n"/>
      <c r="H65" s="27" t="n"/>
      <c r="I65" s="28" t="n"/>
      <c r="J65" s="25" t="n"/>
      <c r="K65" s="25" t="n"/>
      <c r="L65" s="46" t="n"/>
      <c r="M65" s="25" t="n"/>
      <c r="N65" s="46" t="n"/>
      <c r="O65" s="47" t="n"/>
      <c r="P65" s="25" t="n"/>
      <c r="Q65" s="25" t="n"/>
      <c r="R65" s="27" t="n"/>
      <c r="S65" s="48">
        <f>IFERROR(IF(OR(C65="",I65=""),"",C65+I65),"")</f>
        <v/>
      </c>
      <c r="T65" s="32">
        <f>IFERROR(IF(A65="","",IF(OR(K65="Completed",K65="Not Applicable"),"Closed",IF(S65="","Missing Due Time",IF(NOW()&gt;S65+('Dashboard'!$B$6/1440),"Overdue",IF(NOW()&gt;S65,"Due Now","On Track"))))),"Check Record")</f>
        <v/>
      </c>
      <c r="U65" s="32">
        <f>IFERROR(IF(A65="","",IF(C65="","Missing operating date",IF(J65="","Missing assigned employee",IF(I65="","Missing due time",IF(AND(K65="Completed",L65=""),"Missing completion timestamp",IF(AND(L65&lt;&gt;"",K65&lt;&gt;"Completed"),"Review completion status",IF(AND(K65="Blocked",R65=""),"Add blocked-task notes",IF(AND(Q65&lt;&gt;"",COUNTIF('Issues Log'!$A$4:$A$153,Q65)=0),"Issue ID not found",IF(AND(OR(P65="High",G65="Critical"),Q65=""),"Add or link an issue",IF(AND(N65&lt;&gt;"",M65=""),"Missing verifier","Ready")))))))))),"Check Record")</f>
        <v/>
      </c>
    </row>
    <row r="66">
      <c r="A66" s="25" t="n"/>
      <c r="B66" s="25" t="n"/>
      <c r="C66" s="45" t="n"/>
      <c r="D66" s="25" t="n"/>
      <c r="E66" s="25" t="n"/>
      <c r="F66" s="25" t="n"/>
      <c r="G66" s="25" t="n"/>
      <c r="H66" s="27" t="n"/>
      <c r="I66" s="28" t="n"/>
      <c r="J66" s="25" t="n"/>
      <c r="K66" s="25" t="n"/>
      <c r="L66" s="46" t="n"/>
      <c r="M66" s="25" t="n"/>
      <c r="N66" s="46" t="n"/>
      <c r="O66" s="47" t="n"/>
      <c r="P66" s="25" t="n"/>
      <c r="Q66" s="25" t="n"/>
      <c r="R66" s="27" t="n"/>
      <c r="S66" s="48">
        <f>IFERROR(IF(OR(C66="",I66=""),"",C66+I66),"")</f>
        <v/>
      </c>
      <c r="T66" s="32">
        <f>IFERROR(IF(A66="","",IF(OR(K66="Completed",K66="Not Applicable"),"Closed",IF(S66="","Missing Due Time",IF(NOW()&gt;S66+('Dashboard'!$B$6/1440),"Overdue",IF(NOW()&gt;S66,"Due Now","On Track"))))),"Check Record")</f>
        <v/>
      </c>
      <c r="U66" s="32">
        <f>IFERROR(IF(A66="","",IF(C66="","Missing operating date",IF(J66="","Missing assigned employee",IF(I66="","Missing due time",IF(AND(K66="Completed",L66=""),"Missing completion timestamp",IF(AND(L66&lt;&gt;"",K66&lt;&gt;"Completed"),"Review completion status",IF(AND(K66="Blocked",R66=""),"Add blocked-task notes",IF(AND(Q66&lt;&gt;"",COUNTIF('Issues Log'!$A$4:$A$153,Q66)=0),"Issue ID not found",IF(AND(OR(P66="High",G66="Critical"),Q66=""),"Add or link an issue",IF(AND(N66&lt;&gt;"",M66=""),"Missing verifier","Ready")))))))))),"Check Record")</f>
        <v/>
      </c>
    </row>
    <row r="67">
      <c r="A67" s="25" t="n"/>
      <c r="B67" s="25" t="n"/>
      <c r="C67" s="45" t="n"/>
      <c r="D67" s="25" t="n"/>
      <c r="E67" s="25" t="n"/>
      <c r="F67" s="25" t="n"/>
      <c r="G67" s="25" t="n"/>
      <c r="H67" s="27" t="n"/>
      <c r="I67" s="28" t="n"/>
      <c r="J67" s="25" t="n"/>
      <c r="K67" s="25" t="n"/>
      <c r="L67" s="46" t="n"/>
      <c r="M67" s="25" t="n"/>
      <c r="N67" s="46" t="n"/>
      <c r="O67" s="47" t="n"/>
      <c r="P67" s="25" t="n"/>
      <c r="Q67" s="25" t="n"/>
      <c r="R67" s="27" t="n"/>
      <c r="S67" s="48">
        <f>IFERROR(IF(OR(C67="",I67=""),"",C67+I67),"")</f>
        <v/>
      </c>
      <c r="T67" s="32">
        <f>IFERROR(IF(A67="","",IF(OR(K67="Completed",K67="Not Applicable"),"Closed",IF(S67="","Missing Due Time",IF(NOW()&gt;S67+('Dashboard'!$B$6/1440),"Overdue",IF(NOW()&gt;S67,"Due Now","On Track"))))),"Check Record")</f>
        <v/>
      </c>
      <c r="U67" s="32">
        <f>IFERROR(IF(A67="","",IF(C67="","Missing operating date",IF(J67="","Missing assigned employee",IF(I67="","Missing due time",IF(AND(K67="Completed",L67=""),"Missing completion timestamp",IF(AND(L67&lt;&gt;"",K67&lt;&gt;"Completed"),"Review completion status",IF(AND(K67="Blocked",R67=""),"Add blocked-task notes",IF(AND(Q67&lt;&gt;"",COUNTIF('Issues Log'!$A$4:$A$153,Q67)=0),"Issue ID not found",IF(AND(OR(P67="High",G67="Critical"),Q67=""),"Add or link an issue",IF(AND(N67&lt;&gt;"",M67=""),"Missing verifier","Ready")))))))))),"Check Record")</f>
        <v/>
      </c>
    </row>
    <row r="68">
      <c r="A68" s="25" t="n"/>
      <c r="B68" s="25" t="n"/>
      <c r="C68" s="45" t="n"/>
      <c r="D68" s="25" t="n"/>
      <c r="E68" s="25" t="n"/>
      <c r="F68" s="25" t="n"/>
      <c r="G68" s="25" t="n"/>
      <c r="H68" s="27" t="n"/>
      <c r="I68" s="28" t="n"/>
      <c r="J68" s="25" t="n"/>
      <c r="K68" s="25" t="n"/>
      <c r="L68" s="46" t="n"/>
      <c r="M68" s="25" t="n"/>
      <c r="N68" s="46" t="n"/>
      <c r="O68" s="47" t="n"/>
      <c r="P68" s="25" t="n"/>
      <c r="Q68" s="25" t="n"/>
      <c r="R68" s="27" t="n"/>
      <c r="S68" s="48">
        <f>IFERROR(IF(OR(C68="",I68=""),"",C68+I68),"")</f>
        <v/>
      </c>
      <c r="T68" s="32">
        <f>IFERROR(IF(A68="","",IF(OR(K68="Completed",K68="Not Applicable"),"Closed",IF(S68="","Missing Due Time",IF(NOW()&gt;S68+('Dashboard'!$B$6/1440),"Overdue",IF(NOW()&gt;S68,"Due Now","On Track"))))),"Check Record")</f>
        <v/>
      </c>
      <c r="U68" s="32">
        <f>IFERROR(IF(A68="","",IF(C68="","Missing operating date",IF(J68="","Missing assigned employee",IF(I68="","Missing due time",IF(AND(K68="Completed",L68=""),"Missing completion timestamp",IF(AND(L68&lt;&gt;"",K68&lt;&gt;"Completed"),"Review completion status",IF(AND(K68="Blocked",R68=""),"Add blocked-task notes",IF(AND(Q68&lt;&gt;"",COUNTIF('Issues Log'!$A$4:$A$153,Q68)=0),"Issue ID not found",IF(AND(OR(P68="High",G68="Critical"),Q68=""),"Add or link an issue",IF(AND(N68&lt;&gt;"",M68=""),"Missing verifier","Ready")))))))))),"Check Record")</f>
        <v/>
      </c>
    </row>
    <row r="69">
      <c r="A69" s="25" t="n"/>
      <c r="B69" s="25" t="n"/>
      <c r="C69" s="45" t="n"/>
      <c r="D69" s="25" t="n"/>
      <c r="E69" s="25" t="n"/>
      <c r="F69" s="25" t="n"/>
      <c r="G69" s="25" t="n"/>
      <c r="H69" s="27" t="n"/>
      <c r="I69" s="28" t="n"/>
      <c r="J69" s="25" t="n"/>
      <c r="K69" s="25" t="n"/>
      <c r="L69" s="46" t="n"/>
      <c r="M69" s="25" t="n"/>
      <c r="N69" s="46" t="n"/>
      <c r="O69" s="47" t="n"/>
      <c r="P69" s="25" t="n"/>
      <c r="Q69" s="25" t="n"/>
      <c r="R69" s="27" t="n"/>
      <c r="S69" s="48">
        <f>IFERROR(IF(OR(C69="",I69=""),"",C69+I69),"")</f>
        <v/>
      </c>
      <c r="T69" s="32">
        <f>IFERROR(IF(A69="","",IF(OR(K69="Completed",K69="Not Applicable"),"Closed",IF(S69="","Missing Due Time",IF(NOW()&gt;S69+('Dashboard'!$B$6/1440),"Overdue",IF(NOW()&gt;S69,"Due Now","On Track"))))),"Check Record")</f>
        <v/>
      </c>
      <c r="U69" s="32">
        <f>IFERROR(IF(A69="","",IF(C69="","Missing operating date",IF(J69="","Missing assigned employee",IF(I69="","Missing due time",IF(AND(K69="Completed",L69=""),"Missing completion timestamp",IF(AND(L69&lt;&gt;"",K69&lt;&gt;"Completed"),"Review completion status",IF(AND(K69="Blocked",R69=""),"Add blocked-task notes",IF(AND(Q69&lt;&gt;"",COUNTIF('Issues Log'!$A$4:$A$153,Q69)=0),"Issue ID not found",IF(AND(OR(P69="High",G69="Critical"),Q69=""),"Add or link an issue",IF(AND(N69&lt;&gt;"",M69=""),"Missing verifier","Ready")))))))))),"Check Record")</f>
        <v/>
      </c>
    </row>
    <row r="70">
      <c r="A70" s="25" t="n"/>
      <c r="B70" s="25" t="n"/>
      <c r="C70" s="45" t="n"/>
      <c r="D70" s="25" t="n"/>
      <c r="E70" s="25" t="n"/>
      <c r="F70" s="25" t="n"/>
      <c r="G70" s="25" t="n"/>
      <c r="H70" s="27" t="n"/>
      <c r="I70" s="28" t="n"/>
      <c r="J70" s="25" t="n"/>
      <c r="K70" s="25" t="n"/>
      <c r="L70" s="46" t="n"/>
      <c r="M70" s="25" t="n"/>
      <c r="N70" s="46" t="n"/>
      <c r="O70" s="47" t="n"/>
      <c r="P70" s="25" t="n"/>
      <c r="Q70" s="25" t="n"/>
      <c r="R70" s="27" t="n"/>
      <c r="S70" s="48">
        <f>IFERROR(IF(OR(C70="",I70=""),"",C70+I70),"")</f>
        <v/>
      </c>
      <c r="T70" s="32">
        <f>IFERROR(IF(A70="","",IF(OR(K70="Completed",K70="Not Applicable"),"Closed",IF(S70="","Missing Due Time",IF(NOW()&gt;S70+('Dashboard'!$B$6/1440),"Overdue",IF(NOW()&gt;S70,"Due Now","On Track"))))),"Check Record")</f>
        <v/>
      </c>
      <c r="U70" s="32">
        <f>IFERROR(IF(A70="","",IF(C70="","Missing operating date",IF(J70="","Missing assigned employee",IF(I70="","Missing due time",IF(AND(K70="Completed",L70=""),"Missing completion timestamp",IF(AND(L70&lt;&gt;"",K70&lt;&gt;"Completed"),"Review completion status",IF(AND(K70="Blocked",R70=""),"Add blocked-task notes",IF(AND(Q70&lt;&gt;"",COUNTIF('Issues Log'!$A$4:$A$153,Q70)=0),"Issue ID not found",IF(AND(OR(P70="High",G70="Critical"),Q70=""),"Add or link an issue",IF(AND(N70&lt;&gt;"",M70=""),"Missing verifier","Ready")))))))))),"Check Record")</f>
        <v/>
      </c>
    </row>
    <row r="71">
      <c r="A71" s="25" t="n"/>
      <c r="B71" s="25" t="n"/>
      <c r="C71" s="45" t="n"/>
      <c r="D71" s="25" t="n"/>
      <c r="E71" s="25" t="n"/>
      <c r="F71" s="25" t="n"/>
      <c r="G71" s="25" t="n"/>
      <c r="H71" s="27" t="n"/>
      <c r="I71" s="28" t="n"/>
      <c r="J71" s="25" t="n"/>
      <c r="K71" s="25" t="n"/>
      <c r="L71" s="46" t="n"/>
      <c r="M71" s="25" t="n"/>
      <c r="N71" s="46" t="n"/>
      <c r="O71" s="47" t="n"/>
      <c r="P71" s="25" t="n"/>
      <c r="Q71" s="25" t="n"/>
      <c r="R71" s="27" t="n"/>
      <c r="S71" s="48">
        <f>IFERROR(IF(OR(C71="",I71=""),"",C71+I71),"")</f>
        <v/>
      </c>
      <c r="T71" s="32">
        <f>IFERROR(IF(A71="","",IF(OR(K71="Completed",K71="Not Applicable"),"Closed",IF(S71="","Missing Due Time",IF(NOW()&gt;S71+('Dashboard'!$B$6/1440),"Overdue",IF(NOW()&gt;S71,"Due Now","On Track"))))),"Check Record")</f>
        <v/>
      </c>
      <c r="U71" s="32">
        <f>IFERROR(IF(A71="","",IF(C71="","Missing operating date",IF(J71="","Missing assigned employee",IF(I71="","Missing due time",IF(AND(K71="Completed",L71=""),"Missing completion timestamp",IF(AND(L71&lt;&gt;"",K71&lt;&gt;"Completed"),"Review completion status",IF(AND(K71="Blocked",R71=""),"Add blocked-task notes",IF(AND(Q71&lt;&gt;"",COUNTIF('Issues Log'!$A$4:$A$153,Q71)=0),"Issue ID not found",IF(AND(OR(P71="High",G71="Critical"),Q71=""),"Add or link an issue",IF(AND(N71&lt;&gt;"",M71=""),"Missing verifier","Ready")))))))))),"Check Record")</f>
        <v/>
      </c>
    </row>
    <row r="72">
      <c r="A72" s="25" t="n"/>
      <c r="B72" s="25" t="n"/>
      <c r="C72" s="45" t="n"/>
      <c r="D72" s="25" t="n"/>
      <c r="E72" s="25" t="n"/>
      <c r="F72" s="25" t="n"/>
      <c r="G72" s="25" t="n"/>
      <c r="H72" s="27" t="n"/>
      <c r="I72" s="28" t="n"/>
      <c r="J72" s="25" t="n"/>
      <c r="K72" s="25" t="n"/>
      <c r="L72" s="46" t="n"/>
      <c r="M72" s="25" t="n"/>
      <c r="N72" s="46" t="n"/>
      <c r="O72" s="47" t="n"/>
      <c r="P72" s="25" t="n"/>
      <c r="Q72" s="25" t="n"/>
      <c r="R72" s="27" t="n"/>
      <c r="S72" s="48">
        <f>IFERROR(IF(OR(C72="",I72=""),"",C72+I72),"")</f>
        <v/>
      </c>
      <c r="T72" s="32">
        <f>IFERROR(IF(A72="","",IF(OR(K72="Completed",K72="Not Applicable"),"Closed",IF(S72="","Missing Due Time",IF(NOW()&gt;S72+('Dashboard'!$B$6/1440),"Overdue",IF(NOW()&gt;S72,"Due Now","On Track"))))),"Check Record")</f>
        <v/>
      </c>
      <c r="U72" s="32">
        <f>IFERROR(IF(A72="","",IF(C72="","Missing operating date",IF(J72="","Missing assigned employee",IF(I72="","Missing due time",IF(AND(K72="Completed",L72=""),"Missing completion timestamp",IF(AND(L72&lt;&gt;"",K72&lt;&gt;"Completed"),"Review completion status",IF(AND(K72="Blocked",R72=""),"Add blocked-task notes",IF(AND(Q72&lt;&gt;"",COUNTIF('Issues Log'!$A$4:$A$153,Q72)=0),"Issue ID not found",IF(AND(OR(P72="High",G72="Critical"),Q72=""),"Add or link an issue",IF(AND(N72&lt;&gt;"",M72=""),"Missing verifier","Ready")))))))))),"Check Record")</f>
        <v/>
      </c>
    </row>
    <row r="73">
      <c r="A73" s="25" t="n"/>
      <c r="B73" s="25" t="n"/>
      <c r="C73" s="45" t="n"/>
      <c r="D73" s="25" t="n"/>
      <c r="E73" s="25" t="n"/>
      <c r="F73" s="25" t="n"/>
      <c r="G73" s="25" t="n"/>
      <c r="H73" s="27" t="n"/>
      <c r="I73" s="28" t="n"/>
      <c r="J73" s="25" t="n"/>
      <c r="K73" s="25" t="n"/>
      <c r="L73" s="46" t="n"/>
      <c r="M73" s="25" t="n"/>
      <c r="N73" s="46" t="n"/>
      <c r="O73" s="47" t="n"/>
      <c r="P73" s="25" t="n"/>
      <c r="Q73" s="25" t="n"/>
      <c r="R73" s="27" t="n"/>
      <c r="S73" s="48">
        <f>IFERROR(IF(OR(C73="",I73=""),"",C73+I73),"")</f>
        <v/>
      </c>
      <c r="T73" s="32">
        <f>IFERROR(IF(A73="","",IF(OR(K73="Completed",K73="Not Applicable"),"Closed",IF(S73="","Missing Due Time",IF(NOW()&gt;S73+('Dashboard'!$B$6/1440),"Overdue",IF(NOW()&gt;S73,"Due Now","On Track"))))),"Check Record")</f>
        <v/>
      </c>
      <c r="U73" s="32">
        <f>IFERROR(IF(A73="","",IF(C73="","Missing operating date",IF(J73="","Missing assigned employee",IF(I73="","Missing due time",IF(AND(K73="Completed",L73=""),"Missing completion timestamp",IF(AND(L73&lt;&gt;"",K73&lt;&gt;"Completed"),"Review completion status",IF(AND(K73="Blocked",R73=""),"Add blocked-task notes",IF(AND(Q73&lt;&gt;"",COUNTIF('Issues Log'!$A$4:$A$153,Q73)=0),"Issue ID not found",IF(AND(OR(P73="High",G73="Critical"),Q73=""),"Add or link an issue",IF(AND(N73&lt;&gt;"",M73=""),"Missing verifier","Ready")))))))))),"Check Record")</f>
        <v/>
      </c>
    </row>
    <row r="74">
      <c r="A74" s="25" t="n"/>
      <c r="B74" s="25" t="n"/>
      <c r="C74" s="45" t="n"/>
      <c r="D74" s="25" t="n"/>
      <c r="E74" s="25" t="n"/>
      <c r="F74" s="25" t="n"/>
      <c r="G74" s="25" t="n"/>
      <c r="H74" s="27" t="n"/>
      <c r="I74" s="28" t="n"/>
      <c r="J74" s="25" t="n"/>
      <c r="K74" s="25" t="n"/>
      <c r="L74" s="46" t="n"/>
      <c r="M74" s="25" t="n"/>
      <c r="N74" s="46" t="n"/>
      <c r="O74" s="47" t="n"/>
      <c r="P74" s="25" t="n"/>
      <c r="Q74" s="25" t="n"/>
      <c r="R74" s="27" t="n"/>
      <c r="S74" s="48">
        <f>IFERROR(IF(OR(C74="",I74=""),"",C74+I74),"")</f>
        <v/>
      </c>
      <c r="T74" s="32">
        <f>IFERROR(IF(A74="","",IF(OR(K74="Completed",K74="Not Applicable"),"Closed",IF(S74="","Missing Due Time",IF(NOW()&gt;S74+('Dashboard'!$B$6/1440),"Overdue",IF(NOW()&gt;S74,"Due Now","On Track"))))),"Check Record")</f>
        <v/>
      </c>
      <c r="U74" s="32">
        <f>IFERROR(IF(A74="","",IF(C74="","Missing operating date",IF(J74="","Missing assigned employee",IF(I74="","Missing due time",IF(AND(K74="Completed",L74=""),"Missing completion timestamp",IF(AND(L74&lt;&gt;"",K74&lt;&gt;"Completed"),"Review completion status",IF(AND(K74="Blocked",R74=""),"Add blocked-task notes",IF(AND(Q74&lt;&gt;"",COUNTIF('Issues Log'!$A$4:$A$153,Q74)=0),"Issue ID not found",IF(AND(OR(P74="High",G74="Critical"),Q74=""),"Add or link an issue",IF(AND(N74&lt;&gt;"",M74=""),"Missing verifier","Ready")))))))))),"Check Record")</f>
        <v/>
      </c>
    </row>
    <row r="75">
      <c r="A75" s="25" t="n"/>
      <c r="B75" s="25" t="n"/>
      <c r="C75" s="45" t="n"/>
      <c r="D75" s="25" t="n"/>
      <c r="E75" s="25" t="n"/>
      <c r="F75" s="25" t="n"/>
      <c r="G75" s="25" t="n"/>
      <c r="H75" s="27" t="n"/>
      <c r="I75" s="28" t="n"/>
      <c r="J75" s="25" t="n"/>
      <c r="K75" s="25" t="n"/>
      <c r="L75" s="46" t="n"/>
      <c r="M75" s="25" t="n"/>
      <c r="N75" s="46" t="n"/>
      <c r="O75" s="47" t="n"/>
      <c r="P75" s="25" t="n"/>
      <c r="Q75" s="25" t="n"/>
      <c r="R75" s="27" t="n"/>
      <c r="S75" s="48">
        <f>IFERROR(IF(OR(C75="",I75=""),"",C75+I75),"")</f>
        <v/>
      </c>
      <c r="T75" s="32">
        <f>IFERROR(IF(A75="","",IF(OR(K75="Completed",K75="Not Applicable"),"Closed",IF(S75="","Missing Due Time",IF(NOW()&gt;S75+('Dashboard'!$B$6/1440),"Overdue",IF(NOW()&gt;S75,"Due Now","On Track"))))),"Check Record")</f>
        <v/>
      </c>
      <c r="U75" s="32">
        <f>IFERROR(IF(A75="","",IF(C75="","Missing operating date",IF(J75="","Missing assigned employee",IF(I75="","Missing due time",IF(AND(K75="Completed",L75=""),"Missing completion timestamp",IF(AND(L75&lt;&gt;"",K75&lt;&gt;"Completed"),"Review completion status",IF(AND(K75="Blocked",R75=""),"Add blocked-task notes",IF(AND(Q75&lt;&gt;"",COUNTIF('Issues Log'!$A$4:$A$153,Q75)=0),"Issue ID not found",IF(AND(OR(P75="High",G75="Critical"),Q75=""),"Add or link an issue",IF(AND(N75&lt;&gt;"",M75=""),"Missing verifier","Ready")))))))))),"Check Record")</f>
        <v/>
      </c>
    </row>
    <row r="76">
      <c r="A76" s="25" t="n"/>
      <c r="B76" s="25" t="n"/>
      <c r="C76" s="45" t="n"/>
      <c r="D76" s="25" t="n"/>
      <c r="E76" s="25" t="n"/>
      <c r="F76" s="25" t="n"/>
      <c r="G76" s="25" t="n"/>
      <c r="H76" s="27" t="n"/>
      <c r="I76" s="28" t="n"/>
      <c r="J76" s="25" t="n"/>
      <c r="K76" s="25" t="n"/>
      <c r="L76" s="46" t="n"/>
      <c r="M76" s="25" t="n"/>
      <c r="N76" s="46" t="n"/>
      <c r="O76" s="47" t="n"/>
      <c r="P76" s="25" t="n"/>
      <c r="Q76" s="25" t="n"/>
      <c r="R76" s="27" t="n"/>
      <c r="S76" s="48">
        <f>IFERROR(IF(OR(C76="",I76=""),"",C76+I76),"")</f>
        <v/>
      </c>
      <c r="T76" s="32">
        <f>IFERROR(IF(A76="","",IF(OR(K76="Completed",K76="Not Applicable"),"Closed",IF(S76="","Missing Due Time",IF(NOW()&gt;S76+('Dashboard'!$B$6/1440),"Overdue",IF(NOW()&gt;S76,"Due Now","On Track"))))),"Check Record")</f>
        <v/>
      </c>
      <c r="U76" s="32">
        <f>IFERROR(IF(A76="","",IF(C76="","Missing operating date",IF(J76="","Missing assigned employee",IF(I76="","Missing due time",IF(AND(K76="Completed",L76=""),"Missing completion timestamp",IF(AND(L76&lt;&gt;"",K76&lt;&gt;"Completed"),"Review completion status",IF(AND(K76="Blocked",R76=""),"Add blocked-task notes",IF(AND(Q76&lt;&gt;"",COUNTIF('Issues Log'!$A$4:$A$153,Q76)=0),"Issue ID not found",IF(AND(OR(P76="High",G76="Critical"),Q76=""),"Add or link an issue",IF(AND(N76&lt;&gt;"",M76=""),"Missing verifier","Ready")))))))))),"Check Record")</f>
        <v/>
      </c>
    </row>
    <row r="77">
      <c r="A77" s="25" t="n"/>
      <c r="B77" s="25" t="n"/>
      <c r="C77" s="45" t="n"/>
      <c r="D77" s="25" t="n"/>
      <c r="E77" s="25" t="n"/>
      <c r="F77" s="25" t="n"/>
      <c r="G77" s="25" t="n"/>
      <c r="H77" s="27" t="n"/>
      <c r="I77" s="28" t="n"/>
      <c r="J77" s="25" t="n"/>
      <c r="K77" s="25" t="n"/>
      <c r="L77" s="46" t="n"/>
      <c r="M77" s="25" t="n"/>
      <c r="N77" s="46" t="n"/>
      <c r="O77" s="47" t="n"/>
      <c r="P77" s="25" t="n"/>
      <c r="Q77" s="25" t="n"/>
      <c r="R77" s="27" t="n"/>
      <c r="S77" s="48">
        <f>IFERROR(IF(OR(C77="",I77=""),"",C77+I77),"")</f>
        <v/>
      </c>
      <c r="T77" s="32">
        <f>IFERROR(IF(A77="","",IF(OR(K77="Completed",K77="Not Applicable"),"Closed",IF(S77="","Missing Due Time",IF(NOW()&gt;S77+('Dashboard'!$B$6/1440),"Overdue",IF(NOW()&gt;S77,"Due Now","On Track"))))),"Check Record")</f>
        <v/>
      </c>
      <c r="U77" s="32">
        <f>IFERROR(IF(A77="","",IF(C77="","Missing operating date",IF(J77="","Missing assigned employee",IF(I77="","Missing due time",IF(AND(K77="Completed",L77=""),"Missing completion timestamp",IF(AND(L77&lt;&gt;"",K77&lt;&gt;"Completed"),"Review completion status",IF(AND(K77="Blocked",R77=""),"Add blocked-task notes",IF(AND(Q77&lt;&gt;"",COUNTIF('Issues Log'!$A$4:$A$153,Q77)=0),"Issue ID not found",IF(AND(OR(P77="High",G77="Critical"),Q77=""),"Add or link an issue",IF(AND(N77&lt;&gt;"",M77=""),"Missing verifier","Ready")))))))))),"Check Record")</f>
        <v/>
      </c>
    </row>
    <row r="78">
      <c r="A78" s="25" t="n"/>
      <c r="B78" s="25" t="n"/>
      <c r="C78" s="45" t="n"/>
      <c r="D78" s="25" t="n"/>
      <c r="E78" s="25" t="n"/>
      <c r="F78" s="25" t="n"/>
      <c r="G78" s="25" t="n"/>
      <c r="H78" s="27" t="n"/>
      <c r="I78" s="28" t="n"/>
      <c r="J78" s="25" t="n"/>
      <c r="K78" s="25" t="n"/>
      <c r="L78" s="46" t="n"/>
      <c r="M78" s="25" t="n"/>
      <c r="N78" s="46" t="n"/>
      <c r="O78" s="47" t="n"/>
      <c r="P78" s="25" t="n"/>
      <c r="Q78" s="25" t="n"/>
      <c r="R78" s="27" t="n"/>
      <c r="S78" s="48">
        <f>IFERROR(IF(OR(C78="",I78=""),"",C78+I78),"")</f>
        <v/>
      </c>
      <c r="T78" s="32">
        <f>IFERROR(IF(A78="","",IF(OR(K78="Completed",K78="Not Applicable"),"Closed",IF(S78="","Missing Due Time",IF(NOW()&gt;S78+('Dashboard'!$B$6/1440),"Overdue",IF(NOW()&gt;S78,"Due Now","On Track"))))),"Check Record")</f>
        <v/>
      </c>
      <c r="U78" s="32">
        <f>IFERROR(IF(A78="","",IF(C78="","Missing operating date",IF(J78="","Missing assigned employee",IF(I78="","Missing due time",IF(AND(K78="Completed",L78=""),"Missing completion timestamp",IF(AND(L78&lt;&gt;"",K78&lt;&gt;"Completed"),"Review completion status",IF(AND(K78="Blocked",R78=""),"Add blocked-task notes",IF(AND(Q78&lt;&gt;"",COUNTIF('Issues Log'!$A$4:$A$153,Q78)=0),"Issue ID not found",IF(AND(OR(P78="High",G78="Critical"),Q78=""),"Add or link an issue",IF(AND(N78&lt;&gt;"",M78=""),"Missing verifier","Ready")))))))))),"Check Record")</f>
        <v/>
      </c>
    </row>
    <row r="79">
      <c r="A79" s="25" t="n"/>
      <c r="B79" s="25" t="n"/>
      <c r="C79" s="45" t="n"/>
      <c r="D79" s="25" t="n"/>
      <c r="E79" s="25" t="n"/>
      <c r="F79" s="25" t="n"/>
      <c r="G79" s="25" t="n"/>
      <c r="H79" s="27" t="n"/>
      <c r="I79" s="28" t="n"/>
      <c r="J79" s="25" t="n"/>
      <c r="K79" s="25" t="n"/>
      <c r="L79" s="46" t="n"/>
      <c r="M79" s="25" t="n"/>
      <c r="N79" s="46" t="n"/>
      <c r="O79" s="47" t="n"/>
      <c r="P79" s="25" t="n"/>
      <c r="Q79" s="25" t="n"/>
      <c r="R79" s="27" t="n"/>
      <c r="S79" s="48">
        <f>IFERROR(IF(OR(C79="",I79=""),"",C79+I79),"")</f>
        <v/>
      </c>
      <c r="T79" s="32">
        <f>IFERROR(IF(A79="","",IF(OR(K79="Completed",K79="Not Applicable"),"Closed",IF(S79="","Missing Due Time",IF(NOW()&gt;S79+('Dashboard'!$B$6/1440),"Overdue",IF(NOW()&gt;S79,"Due Now","On Track"))))),"Check Record")</f>
        <v/>
      </c>
      <c r="U79" s="32">
        <f>IFERROR(IF(A79="","",IF(C79="","Missing operating date",IF(J79="","Missing assigned employee",IF(I79="","Missing due time",IF(AND(K79="Completed",L79=""),"Missing completion timestamp",IF(AND(L79&lt;&gt;"",K79&lt;&gt;"Completed"),"Review completion status",IF(AND(K79="Blocked",R79=""),"Add blocked-task notes",IF(AND(Q79&lt;&gt;"",COUNTIF('Issues Log'!$A$4:$A$153,Q79)=0),"Issue ID not found",IF(AND(OR(P79="High",G79="Critical"),Q79=""),"Add or link an issue",IF(AND(N79&lt;&gt;"",M79=""),"Missing verifier","Ready")))))))))),"Check Record")</f>
        <v/>
      </c>
    </row>
    <row r="80">
      <c r="A80" s="25" t="n"/>
      <c r="B80" s="25" t="n"/>
      <c r="C80" s="45" t="n"/>
      <c r="D80" s="25" t="n"/>
      <c r="E80" s="25" t="n"/>
      <c r="F80" s="25" t="n"/>
      <c r="G80" s="25" t="n"/>
      <c r="H80" s="27" t="n"/>
      <c r="I80" s="28" t="n"/>
      <c r="J80" s="25" t="n"/>
      <c r="K80" s="25" t="n"/>
      <c r="L80" s="46" t="n"/>
      <c r="M80" s="25" t="n"/>
      <c r="N80" s="46" t="n"/>
      <c r="O80" s="47" t="n"/>
      <c r="P80" s="25" t="n"/>
      <c r="Q80" s="25" t="n"/>
      <c r="R80" s="27" t="n"/>
      <c r="S80" s="48">
        <f>IFERROR(IF(OR(C80="",I80=""),"",C80+I80),"")</f>
        <v/>
      </c>
      <c r="T80" s="32">
        <f>IFERROR(IF(A80="","",IF(OR(K80="Completed",K80="Not Applicable"),"Closed",IF(S80="","Missing Due Time",IF(NOW()&gt;S80+('Dashboard'!$B$6/1440),"Overdue",IF(NOW()&gt;S80,"Due Now","On Track"))))),"Check Record")</f>
        <v/>
      </c>
      <c r="U80" s="32">
        <f>IFERROR(IF(A80="","",IF(C80="","Missing operating date",IF(J80="","Missing assigned employee",IF(I80="","Missing due time",IF(AND(K80="Completed",L80=""),"Missing completion timestamp",IF(AND(L80&lt;&gt;"",K80&lt;&gt;"Completed"),"Review completion status",IF(AND(K80="Blocked",R80=""),"Add blocked-task notes",IF(AND(Q80&lt;&gt;"",COUNTIF('Issues Log'!$A$4:$A$153,Q80)=0),"Issue ID not found",IF(AND(OR(P80="High",G80="Critical"),Q80=""),"Add or link an issue",IF(AND(N80&lt;&gt;"",M80=""),"Missing verifier","Ready")))))))))),"Check Record")</f>
        <v/>
      </c>
    </row>
    <row r="81">
      <c r="A81" s="25" t="n"/>
      <c r="B81" s="25" t="n"/>
      <c r="C81" s="45" t="n"/>
      <c r="D81" s="25" t="n"/>
      <c r="E81" s="25" t="n"/>
      <c r="F81" s="25" t="n"/>
      <c r="G81" s="25" t="n"/>
      <c r="H81" s="27" t="n"/>
      <c r="I81" s="28" t="n"/>
      <c r="J81" s="25" t="n"/>
      <c r="K81" s="25" t="n"/>
      <c r="L81" s="46" t="n"/>
      <c r="M81" s="25" t="n"/>
      <c r="N81" s="46" t="n"/>
      <c r="O81" s="47" t="n"/>
      <c r="P81" s="25" t="n"/>
      <c r="Q81" s="25" t="n"/>
      <c r="R81" s="27" t="n"/>
      <c r="S81" s="48">
        <f>IFERROR(IF(OR(C81="",I81=""),"",C81+I81),"")</f>
        <v/>
      </c>
      <c r="T81" s="32">
        <f>IFERROR(IF(A81="","",IF(OR(K81="Completed",K81="Not Applicable"),"Closed",IF(S81="","Missing Due Time",IF(NOW()&gt;S81+('Dashboard'!$B$6/1440),"Overdue",IF(NOW()&gt;S81,"Due Now","On Track"))))),"Check Record")</f>
        <v/>
      </c>
      <c r="U81" s="32">
        <f>IFERROR(IF(A81="","",IF(C81="","Missing operating date",IF(J81="","Missing assigned employee",IF(I81="","Missing due time",IF(AND(K81="Completed",L81=""),"Missing completion timestamp",IF(AND(L81&lt;&gt;"",K81&lt;&gt;"Completed"),"Review completion status",IF(AND(K81="Blocked",R81=""),"Add blocked-task notes",IF(AND(Q81&lt;&gt;"",COUNTIF('Issues Log'!$A$4:$A$153,Q81)=0),"Issue ID not found",IF(AND(OR(P81="High",G81="Critical"),Q81=""),"Add or link an issue",IF(AND(N81&lt;&gt;"",M81=""),"Missing verifier","Ready")))))))))),"Check Record")</f>
        <v/>
      </c>
    </row>
    <row r="82">
      <c r="A82" s="25" t="n"/>
      <c r="B82" s="25" t="n"/>
      <c r="C82" s="45" t="n"/>
      <c r="D82" s="25" t="n"/>
      <c r="E82" s="25" t="n"/>
      <c r="F82" s="25" t="n"/>
      <c r="G82" s="25" t="n"/>
      <c r="H82" s="27" t="n"/>
      <c r="I82" s="28" t="n"/>
      <c r="J82" s="25" t="n"/>
      <c r="K82" s="25" t="n"/>
      <c r="L82" s="46" t="n"/>
      <c r="M82" s="25" t="n"/>
      <c r="N82" s="46" t="n"/>
      <c r="O82" s="47" t="n"/>
      <c r="P82" s="25" t="n"/>
      <c r="Q82" s="25" t="n"/>
      <c r="R82" s="27" t="n"/>
      <c r="S82" s="48">
        <f>IFERROR(IF(OR(C82="",I82=""),"",C82+I82),"")</f>
        <v/>
      </c>
      <c r="T82" s="32">
        <f>IFERROR(IF(A82="","",IF(OR(K82="Completed",K82="Not Applicable"),"Closed",IF(S82="","Missing Due Time",IF(NOW()&gt;S82+('Dashboard'!$B$6/1440),"Overdue",IF(NOW()&gt;S82,"Due Now","On Track"))))),"Check Record")</f>
        <v/>
      </c>
      <c r="U82" s="32">
        <f>IFERROR(IF(A82="","",IF(C82="","Missing operating date",IF(J82="","Missing assigned employee",IF(I82="","Missing due time",IF(AND(K82="Completed",L82=""),"Missing completion timestamp",IF(AND(L82&lt;&gt;"",K82&lt;&gt;"Completed"),"Review completion status",IF(AND(K82="Blocked",R82=""),"Add blocked-task notes",IF(AND(Q82&lt;&gt;"",COUNTIF('Issues Log'!$A$4:$A$153,Q82)=0),"Issue ID not found",IF(AND(OR(P82="High",G82="Critical"),Q82=""),"Add or link an issue",IF(AND(N82&lt;&gt;"",M82=""),"Missing verifier","Ready")))))))))),"Check Record")</f>
        <v/>
      </c>
    </row>
    <row r="83">
      <c r="A83" s="25" t="n"/>
      <c r="B83" s="25" t="n"/>
      <c r="C83" s="45" t="n"/>
      <c r="D83" s="25" t="n"/>
      <c r="E83" s="25" t="n"/>
      <c r="F83" s="25" t="n"/>
      <c r="G83" s="25" t="n"/>
      <c r="H83" s="27" t="n"/>
      <c r="I83" s="28" t="n"/>
      <c r="J83" s="25" t="n"/>
      <c r="K83" s="25" t="n"/>
      <c r="L83" s="46" t="n"/>
      <c r="M83" s="25" t="n"/>
      <c r="N83" s="46" t="n"/>
      <c r="O83" s="47" t="n"/>
      <c r="P83" s="25" t="n"/>
      <c r="Q83" s="25" t="n"/>
      <c r="R83" s="27" t="n"/>
      <c r="S83" s="48">
        <f>IFERROR(IF(OR(C83="",I83=""),"",C83+I83),"")</f>
        <v/>
      </c>
      <c r="T83" s="32">
        <f>IFERROR(IF(A83="","",IF(OR(K83="Completed",K83="Not Applicable"),"Closed",IF(S83="","Missing Due Time",IF(NOW()&gt;S83+('Dashboard'!$B$6/1440),"Overdue",IF(NOW()&gt;S83,"Due Now","On Track"))))),"Check Record")</f>
        <v/>
      </c>
      <c r="U83" s="32">
        <f>IFERROR(IF(A83="","",IF(C83="","Missing operating date",IF(J83="","Missing assigned employee",IF(I83="","Missing due time",IF(AND(K83="Completed",L83=""),"Missing completion timestamp",IF(AND(L83&lt;&gt;"",K83&lt;&gt;"Completed"),"Review completion status",IF(AND(K83="Blocked",R83=""),"Add blocked-task notes",IF(AND(Q83&lt;&gt;"",COUNTIF('Issues Log'!$A$4:$A$153,Q83)=0),"Issue ID not found",IF(AND(OR(P83="High",G83="Critical"),Q83=""),"Add or link an issue",IF(AND(N83&lt;&gt;"",M83=""),"Missing verifier","Ready")))))))))),"Check Record")</f>
        <v/>
      </c>
    </row>
    <row r="84">
      <c r="A84" s="25" t="n"/>
      <c r="B84" s="25" t="n"/>
      <c r="C84" s="45" t="n"/>
      <c r="D84" s="25" t="n"/>
      <c r="E84" s="25" t="n"/>
      <c r="F84" s="25" t="n"/>
      <c r="G84" s="25" t="n"/>
      <c r="H84" s="27" t="n"/>
      <c r="I84" s="28" t="n"/>
      <c r="J84" s="25" t="n"/>
      <c r="K84" s="25" t="n"/>
      <c r="L84" s="46" t="n"/>
      <c r="M84" s="25" t="n"/>
      <c r="N84" s="46" t="n"/>
      <c r="O84" s="47" t="n"/>
      <c r="P84" s="25" t="n"/>
      <c r="Q84" s="25" t="n"/>
      <c r="R84" s="27" t="n"/>
      <c r="S84" s="48">
        <f>IFERROR(IF(OR(C84="",I84=""),"",C84+I84),"")</f>
        <v/>
      </c>
      <c r="T84" s="32">
        <f>IFERROR(IF(A84="","",IF(OR(K84="Completed",K84="Not Applicable"),"Closed",IF(S84="","Missing Due Time",IF(NOW()&gt;S84+('Dashboard'!$B$6/1440),"Overdue",IF(NOW()&gt;S84,"Due Now","On Track"))))),"Check Record")</f>
        <v/>
      </c>
      <c r="U84" s="32">
        <f>IFERROR(IF(A84="","",IF(C84="","Missing operating date",IF(J84="","Missing assigned employee",IF(I84="","Missing due time",IF(AND(K84="Completed",L84=""),"Missing completion timestamp",IF(AND(L84&lt;&gt;"",K84&lt;&gt;"Completed"),"Review completion status",IF(AND(K84="Blocked",R84=""),"Add blocked-task notes",IF(AND(Q84&lt;&gt;"",COUNTIF('Issues Log'!$A$4:$A$153,Q84)=0),"Issue ID not found",IF(AND(OR(P84="High",G84="Critical"),Q84=""),"Add or link an issue",IF(AND(N84&lt;&gt;"",M84=""),"Missing verifier","Ready")))))))))),"Check Record")</f>
        <v/>
      </c>
    </row>
    <row r="85">
      <c r="A85" s="25" t="n"/>
      <c r="B85" s="25" t="n"/>
      <c r="C85" s="45" t="n"/>
      <c r="D85" s="25" t="n"/>
      <c r="E85" s="25" t="n"/>
      <c r="F85" s="25" t="n"/>
      <c r="G85" s="25" t="n"/>
      <c r="H85" s="27" t="n"/>
      <c r="I85" s="28" t="n"/>
      <c r="J85" s="25" t="n"/>
      <c r="K85" s="25" t="n"/>
      <c r="L85" s="46" t="n"/>
      <c r="M85" s="25" t="n"/>
      <c r="N85" s="46" t="n"/>
      <c r="O85" s="47" t="n"/>
      <c r="P85" s="25" t="n"/>
      <c r="Q85" s="25" t="n"/>
      <c r="R85" s="27" t="n"/>
      <c r="S85" s="48">
        <f>IFERROR(IF(OR(C85="",I85=""),"",C85+I85),"")</f>
        <v/>
      </c>
      <c r="T85" s="32">
        <f>IFERROR(IF(A85="","",IF(OR(K85="Completed",K85="Not Applicable"),"Closed",IF(S85="","Missing Due Time",IF(NOW()&gt;S85+('Dashboard'!$B$6/1440),"Overdue",IF(NOW()&gt;S85,"Due Now","On Track"))))),"Check Record")</f>
        <v/>
      </c>
      <c r="U85" s="32">
        <f>IFERROR(IF(A85="","",IF(C85="","Missing operating date",IF(J85="","Missing assigned employee",IF(I85="","Missing due time",IF(AND(K85="Completed",L85=""),"Missing completion timestamp",IF(AND(L85&lt;&gt;"",K85&lt;&gt;"Completed"),"Review completion status",IF(AND(K85="Blocked",R85=""),"Add blocked-task notes",IF(AND(Q85&lt;&gt;"",COUNTIF('Issues Log'!$A$4:$A$153,Q85)=0),"Issue ID not found",IF(AND(OR(P85="High",G85="Critical"),Q85=""),"Add or link an issue",IF(AND(N85&lt;&gt;"",M85=""),"Missing verifier","Ready")))))))))),"Check Record")</f>
        <v/>
      </c>
    </row>
    <row r="86">
      <c r="A86" s="25" t="n"/>
      <c r="B86" s="25" t="n"/>
      <c r="C86" s="45" t="n"/>
      <c r="D86" s="25" t="n"/>
      <c r="E86" s="25" t="n"/>
      <c r="F86" s="25" t="n"/>
      <c r="G86" s="25" t="n"/>
      <c r="H86" s="27" t="n"/>
      <c r="I86" s="28" t="n"/>
      <c r="J86" s="25" t="n"/>
      <c r="K86" s="25" t="n"/>
      <c r="L86" s="46" t="n"/>
      <c r="M86" s="25" t="n"/>
      <c r="N86" s="46" t="n"/>
      <c r="O86" s="47" t="n"/>
      <c r="P86" s="25" t="n"/>
      <c r="Q86" s="25" t="n"/>
      <c r="R86" s="27" t="n"/>
      <c r="S86" s="48">
        <f>IFERROR(IF(OR(C86="",I86=""),"",C86+I86),"")</f>
        <v/>
      </c>
      <c r="T86" s="32">
        <f>IFERROR(IF(A86="","",IF(OR(K86="Completed",K86="Not Applicable"),"Closed",IF(S86="","Missing Due Time",IF(NOW()&gt;S86+('Dashboard'!$B$6/1440),"Overdue",IF(NOW()&gt;S86,"Due Now","On Track"))))),"Check Record")</f>
        <v/>
      </c>
      <c r="U86" s="32">
        <f>IFERROR(IF(A86="","",IF(C86="","Missing operating date",IF(J86="","Missing assigned employee",IF(I86="","Missing due time",IF(AND(K86="Completed",L86=""),"Missing completion timestamp",IF(AND(L86&lt;&gt;"",K86&lt;&gt;"Completed"),"Review completion status",IF(AND(K86="Blocked",R86=""),"Add blocked-task notes",IF(AND(Q86&lt;&gt;"",COUNTIF('Issues Log'!$A$4:$A$153,Q86)=0),"Issue ID not found",IF(AND(OR(P86="High",G86="Critical"),Q86=""),"Add or link an issue",IF(AND(N86&lt;&gt;"",M86=""),"Missing verifier","Ready")))))))))),"Check Record")</f>
        <v/>
      </c>
    </row>
    <row r="87">
      <c r="A87" s="25" t="n"/>
      <c r="B87" s="25" t="n"/>
      <c r="C87" s="45" t="n"/>
      <c r="D87" s="25" t="n"/>
      <c r="E87" s="25" t="n"/>
      <c r="F87" s="25" t="n"/>
      <c r="G87" s="25" t="n"/>
      <c r="H87" s="27" t="n"/>
      <c r="I87" s="28" t="n"/>
      <c r="J87" s="25" t="n"/>
      <c r="K87" s="25" t="n"/>
      <c r="L87" s="46" t="n"/>
      <c r="M87" s="25" t="n"/>
      <c r="N87" s="46" t="n"/>
      <c r="O87" s="47" t="n"/>
      <c r="P87" s="25" t="n"/>
      <c r="Q87" s="25" t="n"/>
      <c r="R87" s="27" t="n"/>
      <c r="S87" s="48">
        <f>IFERROR(IF(OR(C87="",I87=""),"",C87+I87),"")</f>
        <v/>
      </c>
      <c r="T87" s="32">
        <f>IFERROR(IF(A87="","",IF(OR(K87="Completed",K87="Not Applicable"),"Closed",IF(S87="","Missing Due Time",IF(NOW()&gt;S87+('Dashboard'!$B$6/1440),"Overdue",IF(NOW()&gt;S87,"Due Now","On Track"))))),"Check Record")</f>
        <v/>
      </c>
      <c r="U87" s="32">
        <f>IFERROR(IF(A87="","",IF(C87="","Missing operating date",IF(J87="","Missing assigned employee",IF(I87="","Missing due time",IF(AND(K87="Completed",L87=""),"Missing completion timestamp",IF(AND(L87&lt;&gt;"",K87&lt;&gt;"Completed"),"Review completion status",IF(AND(K87="Blocked",R87=""),"Add blocked-task notes",IF(AND(Q87&lt;&gt;"",COUNTIF('Issues Log'!$A$4:$A$153,Q87)=0),"Issue ID not found",IF(AND(OR(P87="High",G87="Critical"),Q87=""),"Add or link an issue",IF(AND(N87&lt;&gt;"",M87=""),"Missing verifier","Ready")))))))))),"Check Record")</f>
        <v/>
      </c>
    </row>
    <row r="88">
      <c r="A88" s="25" t="n"/>
      <c r="B88" s="25" t="n"/>
      <c r="C88" s="45" t="n"/>
      <c r="D88" s="25" t="n"/>
      <c r="E88" s="25" t="n"/>
      <c r="F88" s="25" t="n"/>
      <c r="G88" s="25" t="n"/>
      <c r="H88" s="27" t="n"/>
      <c r="I88" s="28" t="n"/>
      <c r="J88" s="25" t="n"/>
      <c r="K88" s="25" t="n"/>
      <c r="L88" s="46" t="n"/>
      <c r="M88" s="25" t="n"/>
      <c r="N88" s="46" t="n"/>
      <c r="O88" s="47" t="n"/>
      <c r="P88" s="25" t="n"/>
      <c r="Q88" s="25" t="n"/>
      <c r="R88" s="27" t="n"/>
      <c r="S88" s="48">
        <f>IFERROR(IF(OR(C88="",I88=""),"",C88+I88),"")</f>
        <v/>
      </c>
      <c r="T88" s="32">
        <f>IFERROR(IF(A88="","",IF(OR(K88="Completed",K88="Not Applicable"),"Closed",IF(S88="","Missing Due Time",IF(NOW()&gt;S88+('Dashboard'!$B$6/1440),"Overdue",IF(NOW()&gt;S88,"Due Now","On Track"))))),"Check Record")</f>
        <v/>
      </c>
      <c r="U88" s="32">
        <f>IFERROR(IF(A88="","",IF(C88="","Missing operating date",IF(J88="","Missing assigned employee",IF(I88="","Missing due time",IF(AND(K88="Completed",L88=""),"Missing completion timestamp",IF(AND(L88&lt;&gt;"",K88&lt;&gt;"Completed"),"Review completion status",IF(AND(K88="Blocked",R88=""),"Add blocked-task notes",IF(AND(Q88&lt;&gt;"",COUNTIF('Issues Log'!$A$4:$A$153,Q88)=0),"Issue ID not found",IF(AND(OR(P88="High",G88="Critical"),Q88=""),"Add or link an issue",IF(AND(N88&lt;&gt;"",M88=""),"Missing verifier","Ready")))))))))),"Check Record")</f>
        <v/>
      </c>
    </row>
    <row r="89">
      <c r="A89" s="25" t="n"/>
      <c r="B89" s="25" t="n"/>
      <c r="C89" s="45" t="n"/>
      <c r="D89" s="25" t="n"/>
      <c r="E89" s="25" t="n"/>
      <c r="F89" s="25" t="n"/>
      <c r="G89" s="25" t="n"/>
      <c r="H89" s="27" t="n"/>
      <c r="I89" s="28" t="n"/>
      <c r="J89" s="25" t="n"/>
      <c r="K89" s="25" t="n"/>
      <c r="L89" s="46" t="n"/>
      <c r="M89" s="25" t="n"/>
      <c r="N89" s="46" t="n"/>
      <c r="O89" s="47" t="n"/>
      <c r="P89" s="25" t="n"/>
      <c r="Q89" s="25" t="n"/>
      <c r="R89" s="27" t="n"/>
      <c r="S89" s="48">
        <f>IFERROR(IF(OR(C89="",I89=""),"",C89+I89),"")</f>
        <v/>
      </c>
      <c r="T89" s="32">
        <f>IFERROR(IF(A89="","",IF(OR(K89="Completed",K89="Not Applicable"),"Closed",IF(S89="","Missing Due Time",IF(NOW()&gt;S89+('Dashboard'!$B$6/1440),"Overdue",IF(NOW()&gt;S89,"Due Now","On Track"))))),"Check Record")</f>
        <v/>
      </c>
      <c r="U89" s="32">
        <f>IFERROR(IF(A89="","",IF(C89="","Missing operating date",IF(J89="","Missing assigned employee",IF(I89="","Missing due time",IF(AND(K89="Completed",L89=""),"Missing completion timestamp",IF(AND(L89&lt;&gt;"",K89&lt;&gt;"Completed"),"Review completion status",IF(AND(K89="Blocked",R89=""),"Add blocked-task notes",IF(AND(Q89&lt;&gt;"",COUNTIF('Issues Log'!$A$4:$A$153,Q89)=0),"Issue ID not found",IF(AND(OR(P89="High",G89="Critical"),Q89=""),"Add or link an issue",IF(AND(N89&lt;&gt;"",M89=""),"Missing verifier","Ready")))))))))),"Check Record")</f>
        <v/>
      </c>
    </row>
    <row r="90">
      <c r="A90" s="25" t="n"/>
      <c r="B90" s="25" t="n"/>
      <c r="C90" s="45" t="n"/>
      <c r="D90" s="25" t="n"/>
      <c r="E90" s="25" t="n"/>
      <c r="F90" s="25" t="n"/>
      <c r="G90" s="25" t="n"/>
      <c r="H90" s="27" t="n"/>
      <c r="I90" s="28" t="n"/>
      <c r="J90" s="25" t="n"/>
      <c r="K90" s="25" t="n"/>
      <c r="L90" s="46" t="n"/>
      <c r="M90" s="25" t="n"/>
      <c r="N90" s="46" t="n"/>
      <c r="O90" s="47" t="n"/>
      <c r="P90" s="25" t="n"/>
      <c r="Q90" s="25" t="n"/>
      <c r="R90" s="27" t="n"/>
      <c r="S90" s="48">
        <f>IFERROR(IF(OR(C90="",I90=""),"",C90+I90),"")</f>
        <v/>
      </c>
      <c r="T90" s="32">
        <f>IFERROR(IF(A90="","",IF(OR(K90="Completed",K90="Not Applicable"),"Closed",IF(S90="","Missing Due Time",IF(NOW()&gt;S90+('Dashboard'!$B$6/1440),"Overdue",IF(NOW()&gt;S90,"Due Now","On Track"))))),"Check Record")</f>
        <v/>
      </c>
      <c r="U90" s="32">
        <f>IFERROR(IF(A90="","",IF(C90="","Missing operating date",IF(J90="","Missing assigned employee",IF(I90="","Missing due time",IF(AND(K90="Completed",L90=""),"Missing completion timestamp",IF(AND(L90&lt;&gt;"",K90&lt;&gt;"Completed"),"Review completion status",IF(AND(K90="Blocked",R90=""),"Add blocked-task notes",IF(AND(Q90&lt;&gt;"",COUNTIF('Issues Log'!$A$4:$A$153,Q90)=0),"Issue ID not found",IF(AND(OR(P90="High",G90="Critical"),Q90=""),"Add or link an issue",IF(AND(N90&lt;&gt;"",M90=""),"Missing verifier","Ready")))))))))),"Check Record")</f>
        <v/>
      </c>
    </row>
    <row r="91">
      <c r="A91" s="25" t="n"/>
      <c r="B91" s="25" t="n"/>
      <c r="C91" s="45" t="n"/>
      <c r="D91" s="25" t="n"/>
      <c r="E91" s="25" t="n"/>
      <c r="F91" s="25" t="n"/>
      <c r="G91" s="25" t="n"/>
      <c r="H91" s="27" t="n"/>
      <c r="I91" s="28" t="n"/>
      <c r="J91" s="25" t="n"/>
      <c r="K91" s="25" t="n"/>
      <c r="L91" s="46" t="n"/>
      <c r="M91" s="25" t="n"/>
      <c r="N91" s="46" t="n"/>
      <c r="O91" s="47" t="n"/>
      <c r="P91" s="25" t="n"/>
      <c r="Q91" s="25" t="n"/>
      <c r="R91" s="27" t="n"/>
      <c r="S91" s="48">
        <f>IFERROR(IF(OR(C91="",I91=""),"",C91+I91),"")</f>
        <v/>
      </c>
      <c r="T91" s="32">
        <f>IFERROR(IF(A91="","",IF(OR(K91="Completed",K91="Not Applicable"),"Closed",IF(S91="","Missing Due Time",IF(NOW()&gt;S91+('Dashboard'!$B$6/1440),"Overdue",IF(NOW()&gt;S91,"Due Now","On Track"))))),"Check Record")</f>
        <v/>
      </c>
      <c r="U91" s="32">
        <f>IFERROR(IF(A91="","",IF(C91="","Missing operating date",IF(J91="","Missing assigned employee",IF(I91="","Missing due time",IF(AND(K91="Completed",L91=""),"Missing completion timestamp",IF(AND(L91&lt;&gt;"",K91&lt;&gt;"Completed"),"Review completion status",IF(AND(K91="Blocked",R91=""),"Add blocked-task notes",IF(AND(Q91&lt;&gt;"",COUNTIF('Issues Log'!$A$4:$A$153,Q91)=0),"Issue ID not found",IF(AND(OR(P91="High",G91="Critical"),Q91=""),"Add or link an issue",IF(AND(N91&lt;&gt;"",M91=""),"Missing verifier","Ready")))))))))),"Check Record")</f>
        <v/>
      </c>
    </row>
    <row r="92">
      <c r="A92" s="25" t="n"/>
      <c r="B92" s="25" t="n"/>
      <c r="C92" s="45" t="n"/>
      <c r="D92" s="25" t="n"/>
      <c r="E92" s="25" t="n"/>
      <c r="F92" s="25" t="n"/>
      <c r="G92" s="25" t="n"/>
      <c r="H92" s="27" t="n"/>
      <c r="I92" s="28" t="n"/>
      <c r="J92" s="25" t="n"/>
      <c r="K92" s="25" t="n"/>
      <c r="L92" s="46" t="n"/>
      <c r="M92" s="25" t="n"/>
      <c r="N92" s="46" t="n"/>
      <c r="O92" s="47" t="n"/>
      <c r="P92" s="25" t="n"/>
      <c r="Q92" s="25" t="n"/>
      <c r="R92" s="27" t="n"/>
      <c r="S92" s="48">
        <f>IFERROR(IF(OR(C92="",I92=""),"",C92+I92),"")</f>
        <v/>
      </c>
      <c r="T92" s="32">
        <f>IFERROR(IF(A92="","",IF(OR(K92="Completed",K92="Not Applicable"),"Closed",IF(S92="","Missing Due Time",IF(NOW()&gt;S92+('Dashboard'!$B$6/1440),"Overdue",IF(NOW()&gt;S92,"Due Now","On Track"))))),"Check Record")</f>
        <v/>
      </c>
      <c r="U92" s="32">
        <f>IFERROR(IF(A92="","",IF(C92="","Missing operating date",IF(J92="","Missing assigned employee",IF(I92="","Missing due time",IF(AND(K92="Completed",L92=""),"Missing completion timestamp",IF(AND(L92&lt;&gt;"",K92&lt;&gt;"Completed"),"Review completion status",IF(AND(K92="Blocked",R92=""),"Add blocked-task notes",IF(AND(Q92&lt;&gt;"",COUNTIF('Issues Log'!$A$4:$A$153,Q92)=0),"Issue ID not found",IF(AND(OR(P92="High",G92="Critical"),Q92=""),"Add or link an issue",IF(AND(N92&lt;&gt;"",M92=""),"Missing verifier","Ready")))))))))),"Check Record")</f>
        <v/>
      </c>
    </row>
    <row r="93">
      <c r="A93" s="25" t="n"/>
      <c r="B93" s="25" t="n"/>
      <c r="C93" s="45" t="n"/>
      <c r="D93" s="25" t="n"/>
      <c r="E93" s="25" t="n"/>
      <c r="F93" s="25" t="n"/>
      <c r="G93" s="25" t="n"/>
      <c r="H93" s="27" t="n"/>
      <c r="I93" s="28" t="n"/>
      <c r="J93" s="25" t="n"/>
      <c r="K93" s="25" t="n"/>
      <c r="L93" s="46" t="n"/>
      <c r="M93" s="25" t="n"/>
      <c r="N93" s="46" t="n"/>
      <c r="O93" s="47" t="n"/>
      <c r="P93" s="25" t="n"/>
      <c r="Q93" s="25" t="n"/>
      <c r="R93" s="27" t="n"/>
      <c r="S93" s="48">
        <f>IFERROR(IF(OR(C93="",I93=""),"",C93+I93),"")</f>
        <v/>
      </c>
      <c r="T93" s="32">
        <f>IFERROR(IF(A93="","",IF(OR(K93="Completed",K93="Not Applicable"),"Closed",IF(S93="","Missing Due Time",IF(NOW()&gt;S93+('Dashboard'!$B$6/1440),"Overdue",IF(NOW()&gt;S93,"Due Now","On Track"))))),"Check Record")</f>
        <v/>
      </c>
      <c r="U93" s="32">
        <f>IFERROR(IF(A93="","",IF(C93="","Missing operating date",IF(J93="","Missing assigned employee",IF(I93="","Missing due time",IF(AND(K93="Completed",L93=""),"Missing completion timestamp",IF(AND(L93&lt;&gt;"",K93&lt;&gt;"Completed"),"Review completion status",IF(AND(K93="Blocked",R93=""),"Add blocked-task notes",IF(AND(Q93&lt;&gt;"",COUNTIF('Issues Log'!$A$4:$A$153,Q93)=0),"Issue ID not found",IF(AND(OR(P93="High",G93="Critical"),Q93=""),"Add or link an issue",IF(AND(N93&lt;&gt;"",M93=""),"Missing verifier","Ready")))))))))),"Check Record")</f>
        <v/>
      </c>
    </row>
    <row r="94">
      <c r="A94" s="25" t="n"/>
      <c r="B94" s="25" t="n"/>
      <c r="C94" s="45" t="n"/>
      <c r="D94" s="25" t="n"/>
      <c r="E94" s="25" t="n"/>
      <c r="F94" s="25" t="n"/>
      <c r="G94" s="25" t="n"/>
      <c r="H94" s="27" t="n"/>
      <c r="I94" s="28" t="n"/>
      <c r="J94" s="25" t="n"/>
      <c r="K94" s="25" t="n"/>
      <c r="L94" s="46" t="n"/>
      <c r="M94" s="25" t="n"/>
      <c r="N94" s="46" t="n"/>
      <c r="O94" s="47" t="n"/>
      <c r="P94" s="25" t="n"/>
      <c r="Q94" s="25" t="n"/>
      <c r="R94" s="27" t="n"/>
      <c r="S94" s="48">
        <f>IFERROR(IF(OR(C94="",I94=""),"",C94+I94),"")</f>
        <v/>
      </c>
      <c r="T94" s="32">
        <f>IFERROR(IF(A94="","",IF(OR(K94="Completed",K94="Not Applicable"),"Closed",IF(S94="","Missing Due Time",IF(NOW()&gt;S94+('Dashboard'!$B$6/1440),"Overdue",IF(NOW()&gt;S94,"Due Now","On Track"))))),"Check Record")</f>
        <v/>
      </c>
      <c r="U94" s="32">
        <f>IFERROR(IF(A94="","",IF(C94="","Missing operating date",IF(J94="","Missing assigned employee",IF(I94="","Missing due time",IF(AND(K94="Completed",L94=""),"Missing completion timestamp",IF(AND(L94&lt;&gt;"",K94&lt;&gt;"Completed"),"Review completion status",IF(AND(K94="Blocked",R94=""),"Add blocked-task notes",IF(AND(Q94&lt;&gt;"",COUNTIF('Issues Log'!$A$4:$A$153,Q94)=0),"Issue ID not found",IF(AND(OR(P94="High",G94="Critical"),Q94=""),"Add or link an issue",IF(AND(N94&lt;&gt;"",M94=""),"Missing verifier","Ready")))))))))),"Check Record")</f>
        <v/>
      </c>
    </row>
    <row r="95">
      <c r="A95" s="25" t="n"/>
      <c r="B95" s="25" t="n"/>
      <c r="C95" s="45" t="n"/>
      <c r="D95" s="25" t="n"/>
      <c r="E95" s="25" t="n"/>
      <c r="F95" s="25" t="n"/>
      <c r="G95" s="25" t="n"/>
      <c r="H95" s="27" t="n"/>
      <c r="I95" s="28" t="n"/>
      <c r="J95" s="25" t="n"/>
      <c r="K95" s="25" t="n"/>
      <c r="L95" s="46" t="n"/>
      <c r="M95" s="25" t="n"/>
      <c r="N95" s="46" t="n"/>
      <c r="O95" s="47" t="n"/>
      <c r="P95" s="25" t="n"/>
      <c r="Q95" s="25" t="n"/>
      <c r="R95" s="27" t="n"/>
      <c r="S95" s="48">
        <f>IFERROR(IF(OR(C95="",I95=""),"",C95+I95),"")</f>
        <v/>
      </c>
      <c r="T95" s="32">
        <f>IFERROR(IF(A95="","",IF(OR(K95="Completed",K95="Not Applicable"),"Closed",IF(S95="","Missing Due Time",IF(NOW()&gt;S95+('Dashboard'!$B$6/1440),"Overdue",IF(NOW()&gt;S95,"Due Now","On Track"))))),"Check Record")</f>
        <v/>
      </c>
      <c r="U95" s="32">
        <f>IFERROR(IF(A95="","",IF(C95="","Missing operating date",IF(J95="","Missing assigned employee",IF(I95="","Missing due time",IF(AND(K95="Completed",L95=""),"Missing completion timestamp",IF(AND(L95&lt;&gt;"",K95&lt;&gt;"Completed"),"Review completion status",IF(AND(K95="Blocked",R95=""),"Add blocked-task notes",IF(AND(Q95&lt;&gt;"",COUNTIF('Issues Log'!$A$4:$A$153,Q95)=0),"Issue ID not found",IF(AND(OR(P95="High",G95="Critical"),Q95=""),"Add or link an issue",IF(AND(N95&lt;&gt;"",M95=""),"Missing verifier","Ready")))))))))),"Check Record")</f>
        <v/>
      </c>
    </row>
    <row r="96">
      <c r="A96" s="25" t="n"/>
      <c r="B96" s="25" t="n"/>
      <c r="C96" s="45" t="n"/>
      <c r="D96" s="25" t="n"/>
      <c r="E96" s="25" t="n"/>
      <c r="F96" s="25" t="n"/>
      <c r="G96" s="25" t="n"/>
      <c r="H96" s="27" t="n"/>
      <c r="I96" s="28" t="n"/>
      <c r="J96" s="25" t="n"/>
      <c r="K96" s="25" t="n"/>
      <c r="L96" s="46" t="n"/>
      <c r="M96" s="25" t="n"/>
      <c r="N96" s="46" t="n"/>
      <c r="O96" s="47" t="n"/>
      <c r="P96" s="25" t="n"/>
      <c r="Q96" s="25" t="n"/>
      <c r="R96" s="27" t="n"/>
      <c r="S96" s="48">
        <f>IFERROR(IF(OR(C96="",I96=""),"",C96+I96),"")</f>
        <v/>
      </c>
      <c r="T96" s="32">
        <f>IFERROR(IF(A96="","",IF(OR(K96="Completed",K96="Not Applicable"),"Closed",IF(S96="","Missing Due Time",IF(NOW()&gt;S96+('Dashboard'!$B$6/1440),"Overdue",IF(NOW()&gt;S96,"Due Now","On Track"))))),"Check Record")</f>
        <v/>
      </c>
      <c r="U96" s="32">
        <f>IFERROR(IF(A96="","",IF(C96="","Missing operating date",IF(J96="","Missing assigned employee",IF(I96="","Missing due time",IF(AND(K96="Completed",L96=""),"Missing completion timestamp",IF(AND(L96&lt;&gt;"",K96&lt;&gt;"Completed"),"Review completion status",IF(AND(K96="Blocked",R96=""),"Add blocked-task notes",IF(AND(Q96&lt;&gt;"",COUNTIF('Issues Log'!$A$4:$A$153,Q96)=0),"Issue ID not found",IF(AND(OR(P96="High",G96="Critical"),Q96=""),"Add or link an issue",IF(AND(N96&lt;&gt;"",M96=""),"Missing verifier","Ready")))))))))),"Check Record")</f>
        <v/>
      </c>
    </row>
    <row r="97">
      <c r="A97" s="25" t="n"/>
      <c r="B97" s="25" t="n"/>
      <c r="C97" s="45" t="n"/>
      <c r="D97" s="25" t="n"/>
      <c r="E97" s="25" t="n"/>
      <c r="F97" s="25" t="n"/>
      <c r="G97" s="25" t="n"/>
      <c r="H97" s="27" t="n"/>
      <c r="I97" s="28" t="n"/>
      <c r="J97" s="25" t="n"/>
      <c r="K97" s="25" t="n"/>
      <c r="L97" s="46" t="n"/>
      <c r="M97" s="25" t="n"/>
      <c r="N97" s="46" t="n"/>
      <c r="O97" s="47" t="n"/>
      <c r="P97" s="25" t="n"/>
      <c r="Q97" s="25" t="n"/>
      <c r="R97" s="27" t="n"/>
      <c r="S97" s="48">
        <f>IFERROR(IF(OR(C97="",I97=""),"",C97+I97),"")</f>
        <v/>
      </c>
      <c r="T97" s="32">
        <f>IFERROR(IF(A97="","",IF(OR(K97="Completed",K97="Not Applicable"),"Closed",IF(S97="","Missing Due Time",IF(NOW()&gt;S97+('Dashboard'!$B$6/1440),"Overdue",IF(NOW()&gt;S97,"Due Now","On Track"))))),"Check Record")</f>
        <v/>
      </c>
      <c r="U97" s="32">
        <f>IFERROR(IF(A97="","",IF(C97="","Missing operating date",IF(J97="","Missing assigned employee",IF(I97="","Missing due time",IF(AND(K97="Completed",L97=""),"Missing completion timestamp",IF(AND(L97&lt;&gt;"",K97&lt;&gt;"Completed"),"Review completion status",IF(AND(K97="Blocked",R97=""),"Add blocked-task notes",IF(AND(Q97&lt;&gt;"",COUNTIF('Issues Log'!$A$4:$A$153,Q97)=0),"Issue ID not found",IF(AND(OR(P97="High",G97="Critical"),Q97=""),"Add or link an issue",IF(AND(N97&lt;&gt;"",M97=""),"Missing verifier","Ready")))))))))),"Check Record")</f>
        <v/>
      </c>
    </row>
    <row r="98">
      <c r="A98" s="25" t="n"/>
      <c r="B98" s="25" t="n"/>
      <c r="C98" s="45" t="n"/>
      <c r="D98" s="25" t="n"/>
      <c r="E98" s="25" t="n"/>
      <c r="F98" s="25" t="n"/>
      <c r="G98" s="25" t="n"/>
      <c r="H98" s="27" t="n"/>
      <c r="I98" s="28" t="n"/>
      <c r="J98" s="25" t="n"/>
      <c r="K98" s="25" t="n"/>
      <c r="L98" s="46" t="n"/>
      <c r="M98" s="25" t="n"/>
      <c r="N98" s="46" t="n"/>
      <c r="O98" s="47" t="n"/>
      <c r="P98" s="25" t="n"/>
      <c r="Q98" s="25" t="n"/>
      <c r="R98" s="27" t="n"/>
      <c r="S98" s="48">
        <f>IFERROR(IF(OR(C98="",I98=""),"",C98+I98),"")</f>
        <v/>
      </c>
      <c r="T98" s="32">
        <f>IFERROR(IF(A98="","",IF(OR(K98="Completed",K98="Not Applicable"),"Closed",IF(S98="","Missing Due Time",IF(NOW()&gt;S98+('Dashboard'!$B$6/1440),"Overdue",IF(NOW()&gt;S98,"Due Now","On Track"))))),"Check Record")</f>
        <v/>
      </c>
      <c r="U98" s="32">
        <f>IFERROR(IF(A98="","",IF(C98="","Missing operating date",IF(J98="","Missing assigned employee",IF(I98="","Missing due time",IF(AND(K98="Completed",L98=""),"Missing completion timestamp",IF(AND(L98&lt;&gt;"",K98&lt;&gt;"Completed"),"Review completion status",IF(AND(K98="Blocked",R98=""),"Add blocked-task notes",IF(AND(Q98&lt;&gt;"",COUNTIF('Issues Log'!$A$4:$A$153,Q98)=0),"Issue ID not found",IF(AND(OR(P98="High",G98="Critical"),Q98=""),"Add or link an issue",IF(AND(N98&lt;&gt;"",M98=""),"Missing verifier","Ready")))))))))),"Check Record")</f>
        <v/>
      </c>
    </row>
    <row r="99">
      <c r="A99" s="25" t="n"/>
      <c r="B99" s="25" t="n"/>
      <c r="C99" s="45" t="n"/>
      <c r="D99" s="25" t="n"/>
      <c r="E99" s="25" t="n"/>
      <c r="F99" s="25" t="n"/>
      <c r="G99" s="25" t="n"/>
      <c r="H99" s="27" t="n"/>
      <c r="I99" s="28" t="n"/>
      <c r="J99" s="25" t="n"/>
      <c r="K99" s="25" t="n"/>
      <c r="L99" s="46" t="n"/>
      <c r="M99" s="25" t="n"/>
      <c r="N99" s="46" t="n"/>
      <c r="O99" s="47" t="n"/>
      <c r="P99" s="25" t="n"/>
      <c r="Q99" s="25" t="n"/>
      <c r="R99" s="27" t="n"/>
      <c r="S99" s="48">
        <f>IFERROR(IF(OR(C99="",I99=""),"",C99+I99),"")</f>
        <v/>
      </c>
      <c r="T99" s="32">
        <f>IFERROR(IF(A99="","",IF(OR(K99="Completed",K99="Not Applicable"),"Closed",IF(S99="","Missing Due Time",IF(NOW()&gt;S99+('Dashboard'!$B$6/1440),"Overdue",IF(NOW()&gt;S99,"Due Now","On Track"))))),"Check Record")</f>
        <v/>
      </c>
      <c r="U99" s="32">
        <f>IFERROR(IF(A99="","",IF(C99="","Missing operating date",IF(J99="","Missing assigned employee",IF(I99="","Missing due time",IF(AND(K99="Completed",L99=""),"Missing completion timestamp",IF(AND(L99&lt;&gt;"",K99&lt;&gt;"Completed"),"Review completion status",IF(AND(K99="Blocked",R99=""),"Add blocked-task notes",IF(AND(Q99&lt;&gt;"",COUNTIF('Issues Log'!$A$4:$A$153,Q99)=0),"Issue ID not found",IF(AND(OR(P99="High",G99="Critical"),Q99=""),"Add or link an issue",IF(AND(N99&lt;&gt;"",M99=""),"Missing verifier","Ready")))))))))),"Check Record")</f>
        <v/>
      </c>
    </row>
    <row r="100">
      <c r="A100" s="25" t="n"/>
      <c r="B100" s="25" t="n"/>
      <c r="C100" s="45" t="n"/>
      <c r="D100" s="25" t="n"/>
      <c r="E100" s="25" t="n"/>
      <c r="F100" s="25" t="n"/>
      <c r="G100" s="25" t="n"/>
      <c r="H100" s="27" t="n"/>
      <c r="I100" s="28" t="n"/>
      <c r="J100" s="25" t="n"/>
      <c r="K100" s="25" t="n"/>
      <c r="L100" s="46" t="n"/>
      <c r="M100" s="25" t="n"/>
      <c r="N100" s="46" t="n"/>
      <c r="O100" s="47" t="n"/>
      <c r="P100" s="25" t="n"/>
      <c r="Q100" s="25" t="n"/>
      <c r="R100" s="27" t="n"/>
      <c r="S100" s="48">
        <f>IFERROR(IF(OR(C100="",I100=""),"",C100+I100),"")</f>
        <v/>
      </c>
      <c r="T100" s="32">
        <f>IFERROR(IF(A100="","",IF(OR(K100="Completed",K100="Not Applicable"),"Closed",IF(S100="","Missing Due Time",IF(NOW()&gt;S100+('Dashboard'!$B$6/1440),"Overdue",IF(NOW()&gt;S100,"Due Now","On Track"))))),"Check Record")</f>
        <v/>
      </c>
      <c r="U100" s="32">
        <f>IFERROR(IF(A100="","",IF(C100="","Missing operating date",IF(J100="","Missing assigned employee",IF(I100="","Missing due time",IF(AND(K100="Completed",L100=""),"Missing completion timestamp",IF(AND(L100&lt;&gt;"",K100&lt;&gt;"Completed"),"Review completion status",IF(AND(K100="Blocked",R100=""),"Add blocked-task notes",IF(AND(Q100&lt;&gt;"",COUNTIF('Issues Log'!$A$4:$A$153,Q100)=0),"Issue ID not found",IF(AND(OR(P100="High",G100="Critical"),Q100=""),"Add or link an issue",IF(AND(N100&lt;&gt;"",M100=""),"Missing verifier","Ready")))))))))),"Check Record")</f>
        <v/>
      </c>
    </row>
    <row r="101">
      <c r="A101" s="25" t="n"/>
      <c r="B101" s="25" t="n"/>
      <c r="C101" s="45" t="n"/>
      <c r="D101" s="25" t="n"/>
      <c r="E101" s="25" t="n"/>
      <c r="F101" s="25" t="n"/>
      <c r="G101" s="25" t="n"/>
      <c r="H101" s="27" t="n"/>
      <c r="I101" s="28" t="n"/>
      <c r="J101" s="25" t="n"/>
      <c r="K101" s="25" t="n"/>
      <c r="L101" s="46" t="n"/>
      <c r="M101" s="25" t="n"/>
      <c r="N101" s="46" t="n"/>
      <c r="O101" s="47" t="n"/>
      <c r="P101" s="25" t="n"/>
      <c r="Q101" s="25" t="n"/>
      <c r="R101" s="27" t="n"/>
      <c r="S101" s="48">
        <f>IFERROR(IF(OR(C101="",I101=""),"",C101+I101),"")</f>
        <v/>
      </c>
      <c r="T101" s="32">
        <f>IFERROR(IF(A101="","",IF(OR(K101="Completed",K101="Not Applicable"),"Closed",IF(S101="","Missing Due Time",IF(NOW()&gt;S101+('Dashboard'!$B$6/1440),"Overdue",IF(NOW()&gt;S101,"Due Now","On Track"))))),"Check Record")</f>
        <v/>
      </c>
      <c r="U101" s="32">
        <f>IFERROR(IF(A101="","",IF(C101="","Missing operating date",IF(J101="","Missing assigned employee",IF(I101="","Missing due time",IF(AND(K101="Completed",L101=""),"Missing completion timestamp",IF(AND(L101&lt;&gt;"",K101&lt;&gt;"Completed"),"Review completion status",IF(AND(K101="Blocked",R101=""),"Add blocked-task notes",IF(AND(Q101&lt;&gt;"",COUNTIF('Issues Log'!$A$4:$A$153,Q101)=0),"Issue ID not found",IF(AND(OR(P101="High",G101="Critical"),Q101=""),"Add or link an issue",IF(AND(N101&lt;&gt;"",M101=""),"Missing verifier","Ready")))))))))),"Check Record")</f>
        <v/>
      </c>
    </row>
    <row r="102">
      <c r="A102" s="25" t="n"/>
      <c r="B102" s="25" t="n"/>
      <c r="C102" s="45" t="n"/>
      <c r="D102" s="25" t="n"/>
      <c r="E102" s="25" t="n"/>
      <c r="F102" s="25" t="n"/>
      <c r="G102" s="25" t="n"/>
      <c r="H102" s="27" t="n"/>
      <c r="I102" s="28" t="n"/>
      <c r="J102" s="25" t="n"/>
      <c r="K102" s="25" t="n"/>
      <c r="L102" s="46" t="n"/>
      <c r="M102" s="25" t="n"/>
      <c r="N102" s="46" t="n"/>
      <c r="O102" s="47" t="n"/>
      <c r="P102" s="25" t="n"/>
      <c r="Q102" s="25" t="n"/>
      <c r="R102" s="27" t="n"/>
      <c r="S102" s="48">
        <f>IFERROR(IF(OR(C102="",I102=""),"",C102+I102),"")</f>
        <v/>
      </c>
      <c r="T102" s="32">
        <f>IFERROR(IF(A102="","",IF(OR(K102="Completed",K102="Not Applicable"),"Closed",IF(S102="","Missing Due Time",IF(NOW()&gt;S102+('Dashboard'!$B$6/1440),"Overdue",IF(NOW()&gt;S102,"Due Now","On Track"))))),"Check Record")</f>
        <v/>
      </c>
      <c r="U102" s="32">
        <f>IFERROR(IF(A102="","",IF(C102="","Missing operating date",IF(J102="","Missing assigned employee",IF(I102="","Missing due time",IF(AND(K102="Completed",L102=""),"Missing completion timestamp",IF(AND(L102&lt;&gt;"",K102&lt;&gt;"Completed"),"Review completion status",IF(AND(K102="Blocked",R102=""),"Add blocked-task notes",IF(AND(Q102&lt;&gt;"",COUNTIF('Issues Log'!$A$4:$A$153,Q102)=0),"Issue ID not found",IF(AND(OR(P102="High",G102="Critical"),Q102=""),"Add or link an issue",IF(AND(N102&lt;&gt;"",M102=""),"Missing verifier","Ready")))))))))),"Check Record")</f>
        <v/>
      </c>
    </row>
    <row r="103">
      <c r="A103" s="25" t="n"/>
      <c r="B103" s="25" t="n"/>
      <c r="C103" s="45" t="n"/>
      <c r="D103" s="25" t="n"/>
      <c r="E103" s="25" t="n"/>
      <c r="F103" s="25" t="n"/>
      <c r="G103" s="25" t="n"/>
      <c r="H103" s="27" t="n"/>
      <c r="I103" s="28" t="n"/>
      <c r="J103" s="25" t="n"/>
      <c r="K103" s="25" t="n"/>
      <c r="L103" s="46" t="n"/>
      <c r="M103" s="25" t="n"/>
      <c r="N103" s="46" t="n"/>
      <c r="O103" s="47" t="n"/>
      <c r="P103" s="25" t="n"/>
      <c r="Q103" s="25" t="n"/>
      <c r="R103" s="27" t="n"/>
      <c r="S103" s="48">
        <f>IFERROR(IF(OR(C103="",I103=""),"",C103+I103),"")</f>
        <v/>
      </c>
      <c r="T103" s="32">
        <f>IFERROR(IF(A103="","",IF(OR(K103="Completed",K103="Not Applicable"),"Closed",IF(S103="","Missing Due Time",IF(NOW()&gt;S103+('Dashboard'!$B$6/1440),"Overdue",IF(NOW()&gt;S103,"Due Now","On Track"))))),"Check Record")</f>
        <v/>
      </c>
      <c r="U103" s="32">
        <f>IFERROR(IF(A103="","",IF(C103="","Missing operating date",IF(J103="","Missing assigned employee",IF(I103="","Missing due time",IF(AND(K103="Completed",L103=""),"Missing completion timestamp",IF(AND(L103&lt;&gt;"",K103&lt;&gt;"Completed"),"Review completion status",IF(AND(K103="Blocked",R103=""),"Add blocked-task notes",IF(AND(Q103&lt;&gt;"",COUNTIF('Issues Log'!$A$4:$A$153,Q103)=0),"Issue ID not found",IF(AND(OR(P103="High",G103="Critical"),Q103=""),"Add or link an issue",IF(AND(N103&lt;&gt;"",M103=""),"Missing verifier","Ready")))))))))),"Check Record")</f>
        <v/>
      </c>
    </row>
    <row r="104">
      <c r="A104" s="25" t="n"/>
      <c r="B104" s="25" t="n"/>
      <c r="C104" s="45" t="n"/>
      <c r="D104" s="25" t="n"/>
      <c r="E104" s="25" t="n"/>
      <c r="F104" s="25" t="n"/>
      <c r="G104" s="25" t="n"/>
      <c r="H104" s="27" t="n"/>
      <c r="I104" s="28" t="n"/>
      <c r="J104" s="25" t="n"/>
      <c r="K104" s="25" t="n"/>
      <c r="L104" s="46" t="n"/>
      <c r="M104" s="25" t="n"/>
      <c r="N104" s="46" t="n"/>
      <c r="O104" s="47" t="n"/>
      <c r="P104" s="25" t="n"/>
      <c r="Q104" s="25" t="n"/>
      <c r="R104" s="27" t="n"/>
      <c r="S104" s="48">
        <f>IFERROR(IF(OR(C104="",I104=""),"",C104+I104),"")</f>
        <v/>
      </c>
      <c r="T104" s="32">
        <f>IFERROR(IF(A104="","",IF(OR(K104="Completed",K104="Not Applicable"),"Closed",IF(S104="","Missing Due Time",IF(NOW()&gt;S104+('Dashboard'!$B$6/1440),"Overdue",IF(NOW()&gt;S104,"Due Now","On Track"))))),"Check Record")</f>
        <v/>
      </c>
      <c r="U104" s="32">
        <f>IFERROR(IF(A104="","",IF(C104="","Missing operating date",IF(J104="","Missing assigned employee",IF(I104="","Missing due time",IF(AND(K104="Completed",L104=""),"Missing completion timestamp",IF(AND(L104&lt;&gt;"",K104&lt;&gt;"Completed"),"Review completion status",IF(AND(K104="Blocked",R104=""),"Add blocked-task notes",IF(AND(Q104&lt;&gt;"",COUNTIF('Issues Log'!$A$4:$A$153,Q104)=0),"Issue ID not found",IF(AND(OR(P104="High",G104="Critical"),Q104=""),"Add or link an issue",IF(AND(N104&lt;&gt;"",M104=""),"Missing verifier","Ready")))))))))),"Check Record")</f>
        <v/>
      </c>
    </row>
    <row r="105">
      <c r="A105" s="25" t="n"/>
      <c r="B105" s="25" t="n"/>
      <c r="C105" s="45" t="n"/>
      <c r="D105" s="25" t="n"/>
      <c r="E105" s="25" t="n"/>
      <c r="F105" s="25" t="n"/>
      <c r="G105" s="25" t="n"/>
      <c r="H105" s="27" t="n"/>
      <c r="I105" s="28" t="n"/>
      <c r="J105" s="25" t="n"/>
      <c r="K105" s="25" t="n"/>
      <c r="L105" s="46" t="n"/>
      <c r="M105" s="25" t="n"/>
      <c r="N105" s="46" t="n"/>
      <c r="O105" s="47" t="n"/>
      <c r="P105" s="25" t="n"/>
      <c r="Q105" s="25" t="n"/>
      <c r="R105" s="27" t="n"/>
      <c r="S105" s="48">
        <f>IFERROR(IF(OR(C105="",I105=""),"",C105+I105),"")</f>
        <v/>
      </c>
      <c r="T105" s="32">
        <f>IFERROR(IF(A105="","",IF(OR(K105="Completed",K105="Not Applicable"),"Closed",IF(S105="","Missing Due Time",IF(NOW()&gt;S105+('Dashboard'!$B$6/1440),"Overdue",IF(NOW()&gt;S105,"Due Now","On Track"))))),"Check Record")</f>
        <v/>
      </c>
      <c r="U105" s="32">
        <f>IFERROR(IF(A105="","",IF(C105="","Missing operating date",IF(J105="","Missing assigned employee",IF(I105="","Missing due time",IF(AND(K105="Completed",L105=""),"Missing completion timestamp",IF(AND(L105&lt;&gt;"",K105&lt;&gt;"Completed"),"Review completion status",IF(AND(K105="Blocked",R105=""),"Add blocked-task notes",IF(AND(Q105&lt;&gt;"",COUNTIF('Issues Log'!$A$4:$A$153,Q105)=0),"Issue ID not found",IF(AND(OR(P105="High",G105="Critical"),Q105=""),"Add or link an issue",IF(AND(N105&lt;&gt;"",M105=""),"Missing verifier","Ready")))))))))),"Check Record")</f>
        <v/>
      </c>
    </row>
    <row r="106">
      <c r="A106" s="25" t="n"/>
      <c r="B106" s="25" t="n"/>
      <c r="C106" s="45" t="n"/>
      <c r="D106" s="25" t="n"/>
      <c r="E106" s="25" t="n"/>
      <c r="F106" s="25" t="n"/>
      <c r="G106" s="25" t="n"/>
      <c r="H106" s="27" t="n"/>
      <c r="I106" s="28" t="n"/>
      <c r="J106" s="25" t="n"/>
      <c r="K106" s="25" t="n"/>
      <c r="L106" s="46" t="n"/>
      <c r="M106" s="25" t="n"/>
      <c r="N106" s="46" t="n"/>
      <c r="O106" s="47" t="n"/>
      <c r="P106" s="25" t="n"/>
      <c r="Q106" s="25" t="n"/>
      <c r="R106" s="27" t="n"/>
      <c r="S106" s="48">
        <f>IFERROR(IF(OR(C106="",I106=""),"",C106+I106),"")</f>
        <v/>
      </c>
      <c r="T106" s="32">
        <f>IFERROR(IF(A106="","",IF(OR(K106="Completed",K106="Not Applicable"),"Closed",IF(S106="","Missing Due Time",IF(NOW()&gt;S106+('Dashboard'!$B$6/1440),"Overdue",IF(NOW()&gt;S106,"Due Now","On Track"))))),"Check Record")</f>
        <v/>
      </c>
      <c r="U106" s="32">
        <f>IFERROR(IF(A106="","",IF(C106="","Missing operating date",IF(J106="","Missing assigned employee",IF(I106="","Missing due time",IF(AND(K106="Completed",L106=""),"Missing completion timestamp",IF(AND(L106&lt;&gt;"",K106&lt;&gt;"Completed"),"Review completion status",IF(AND(K106="Blocked",R106=""),"Add blocked-task notes",IF(AND(Q106&lt;&gt;"",COUNTIF('Issues Log'!$A$4:$A$153,Q106)=0),"Issue ID not found",IF(AND(OR(P106="High",G106="Critical"),Q106=""),"Add or link an issue",IF(AND(N106&lt;&gt;"",M106=""),"Missing verifier","Ready")))))))))),"Check Record")</f>
        <v/>
      </c>
    </row>
    <row r="107">
      <c r="A107" s="25" t="n"/>
      <c r="B107" s="25" t="n"/>
      <c r="C107" s="45" t="n"/>
      <c r="D107" s="25" t="n"/>
      <c r="E107" s="25" t="n"/>
      <c r="F107" s="25" t="n"/>
      <c r="G107" s="25" t="n"/>
      <c r="H107" s="27" t="n"/>
      <c r="I107" s="28" t="n"/>
      <c r="J107" s="25" t="n"/>
      <c r="K107" s="25" t="n"/>
      <c r="L107" s="46" t="n"/>
      <c r="M107" s="25" t="n"/>
      <c r="N107" s="46" t="n"/>
      <c r="O107" s="47" t="n"/>
      <c r="P107" s="25" t="n"/>
      <c r="Q107" s="25" t="n"/>
      <c r="R107" s="27" t="n"/>
      <c r="S107" s="48">
        <f>IFERROR(IF(OR(C107="",I107=""),"",C107+I107),"")</f>
        <v/>
      </c>
      <c r="T107" s="32">
        <f>IFERROR(IF(A107="","",IF(OR(K107="Completed",K107="Not Applicable"),"Closed",IF(S107="","Missing Due Time",IF(NOW()&gt;S107+('Dashboard'!$B$6/1440),"Overdue",IF(NOW()&gt;S107,"Due Now","On Track"))))),"Check Record")</f>
        <v/>
      </c>
      <c r="U107" s="32">
        <f>IFERROR(IF(A107="","",IF(C107="","Missing operating date",IF(J107="","Missing assigned employee",IF(I107="","Missing due time",IF(AND(K107="Completed",L107=""),"Missing completion timestamp",IF(AND(L107&lt;&gt;"",K107&lt;&gt;"Completed"),"Review completion status",IF(AND(K107="Blocked",R107=""),"Add blocked-task notes",IF(AND(Q107&lt;&gt;"",COUNTIF('Issues Log'!$A$4:$A$153,Q107)=0),"Issue ID not found",IF(AND(OR(P107="High",G107="Critical"),Q107=""),"Add or link an issue",IF(AND(N107&lt;&gt;"",M107=""),"Missing verifier","Ready")))))))))),"Check Record")</f>
        <v/>
      </c>
    </row>
    <row r="108">
      <c r="A108" s="25" t="n"/>
      <c r="B108" s="25" t="n"/>
      <c r="C108" s="45" t="n"/>
      <c r="D108" s="25" t="n"/>
      <c r="E108" s="25" t="n"/>
      <c r="F108" s="25" t="n"/>
      <c r="G108" s="25" t="n"/>
      <c r="H108" s="27" t="n"/>
      <c r="I108" s="28" t="n"/>
      <c r="J108" s="25" t="n"/>
      <c r="K108" s="25" t="n"/>
      <c r="L108" s="46" t="n"/>
      <c r="M108" s="25" t="n"/>
      <c r="N108" s="46" t="n"/>
      <c r="O108" s="47" t="n"/>
      <c r="P108" s="25" t="n"/>
      <c r="Q108" s="25" t="n"/>
      <c r="R108" s="27" t="n"/>
      <c r="S108" s="48">
        <f>IFERROR(IF(OR(C108="",I108=""),"",C108+I108),"")</f>
        <v/>
      </c>
      <c r="T108" s="32">
        <f>IFERROR(IF(A108="","",IF(OR(K108="Completed",K108="Not Applicable"),"Closed",IF(S108="","Missing Due Time",IF(NOW()&gt;S108+('Dashboard'!$B$6/1440),"Overdue",IF(NOW()&gt;S108,"Due Now","On Track"))))),"Check Record")</f>
        <v/>
      </c>
      <c r="U108" s="32">
        <f>IFERROR(IF(A108="","",IF(C108="","Missing operating date",IF(J108="","Missing assigned employee",IF(I108="","Missing due time",IF(AND(K108="Completed",L108=""),"Missing completion timestamp",IF(AND(L108&lt;&gt;"",K108&lt;&gt;"Completed"),"Review completion status",IF(AND(K108="Blocked",R108=""),"Add blocked-task notes",IF(AND(Q108&lt;&gt;"",COUNTIF('Issues Log'!$A$4:$A$153,Q108)=0),"Issue ID not found",IF(AND(OR(P108="High",G108="Critical"),Q108=""),"Add or link an issue",IF(AND(N108&lt;&gt;"",M108=""),"Missing verifier","Ready")))))))))),"Check Record")</f>
        <v/>
      </c>
    </row>
    <row r="109">
      <c r="A109" s="25" t="n"/>
      <c r="B109" s="25" t="n"/>
      <c r="C109" s="45" t="n"/>
      <c r="D109" s="25" t="n"/>
      <c r="E109" s="25" t="n"/>
      <c r="F109" s="25" t="n"/>
      <c r="G109" s="25" t="n"/>
      <c r="H109" s="27" t="n"/>
      <c r="I109" s="28" t="n"/>
      <c r="J109" s="25" t="n"/>
      <c r="K109" s="25" t="n"/>
      <c r="L109" s="46" t="n"/>
      <c r="M109" s="25" t="n"/>
      <c r="N109" s="46" t="n"/>
      <c r="O109" s="47" t="n"/>
      <c r="P109" s="25" t="n"/>
      <c r="Q109" s="25" t="n"/>
      <c r="R109" s="27" t="n"/>
      <c r="S109" s="48">
        <f>IFERROR(IF(OR(C109="",I109=""),"",C109+I109),"")</f>
        <v/>
      </c>
      <c r="T109" s="32">
        <f>IFERROR(IF(A109="","",IF(OR(K109="Completed",K109="Not Applicable"),"Closed",IF(S109="","Missing Due Time",IF(NOW()&gt;S109+('Dashboard'!$B$6/1440),"Overdue",IF(NOW()&gt;S109,"Due Now","On Track"))))),"Check Record")</f>
        <v/>
      </c>
      <c r="U109" s="32">
        <f>IFERROR(IF(A109="","",IF(C109="","Missing operating date",IF(J109="","Missing assigned employee",IF(I109="","Missing due time",IF(AND(K109="Completed",L109=""),"Missing completion timestamp",IF(AND(L109&lt;&gt;"",K109&lt;&gt;"Completed"),"Review completion status",IF(AND(K109="Blocked",R109=""),"Add blocked-task notes",IF(AND(Q109&lt;&gt;"",COUNTIF('Issues Log'!$A$4:$A$153,Q109)=0),"Issue ID not found",IF(AND(OR(P109="High",G109="Critical"),Q109=""),"Add or link an issue",IF(AND(N109&lt;&gt;"",M109=""),"Missing verifier","Ready")))))))))),"Check Record")</f>
        <v/>
      </c>
    </row>
    <row r="110">
      <c r="A110" s="25" t="n"/>
      <c r="B110" s="25" t="n"/>
      <c r="C110" s="45" t="n"/>
      <c r="D110" s="25" t="n"/>
      <c r="E110" s="25" t="n"/>
      <c r="F110" s="25" t="n"/>
      <c r="G110" s="25" t="n"/>
      <c r="H110" s="27" t="n"/>
      <c r="I110" s="28" t="n"/>
      <c r="J110" s="25" t="n"/>
      <c r="K110" s="25" t="n"/>
      <c r="L110" s="46" t="n"/>
      <c r="M110" s="25" t="n"/>
      <c r="N110" s="46" t="n"/>
      <c r="O110" s="47" t="n"/>
      <c r="P110" s="25" t="n"/>
      <c r="Q110" s="25" t="n"/>
      <c r="R110" s="27" t="n"/>
      <c r="S110" s="48">
        <f>IFERROR(IF(OR(C110="",I110=""),"",C110+I110),"")</f>
        <v/>
      </c>
      <c r="T110" s="32">
        <f>IFERROR(IF(A110="","",IF(OR(K110="Completed",K110="Not Applicable"),"Closed",IF(S110="","Missing Due Time",IF(NOW()&gt;S110+('Dashboard'!$B$6/1440),"Overdue",IF(NOW()&gt;S110,"Due Now","On Track"))))),"Check Record")</f>
        <v/>
      </c>
      <c r="U110" s="32">
        <f>IFERROR(IF(A110="","",IF(C110="","Missing operating date",IF(J110="","Missing assigned employee",IF(I110="","Missing due time",IF(AND(K110="Completed",L110=""),"Missing completion timestamp",IF(AND(L110&lt;&gt;"",K110&lt;&gt;"Completed"),"Review completion status",IF(AND(K110="Blocked",R110=""),"Add blocked-task notes",IF(AND(Q110&lt;&gt;"",COUNTIF('Issues Log'!$A$4:$A$153,Q110)=0),"Issue ID not found",IF(AND(OR(P110="High",G110="Critical"),Q110=""),"Add or link an issue",IF(AND(N110&lt;&gt;"",M110=""),"Missing verifier","Ready")))))))))),"Check Record")</f>
        <v/>
      </c>
    </row>
    <row r="111">
      <c r="A111" s="25" t="n"/>
      <c r="B111" s="25" t="n"/>
      <c r="C111" s="45" t="n"/>
      <c r="D111" s="25" t="n"/>
      <c r="E111" s="25" t="n"/>
      <c r="F111" s="25" t="n"/>
      <c r="G111" s="25" t="n"/>
      <c r="H111" s="27" t="n"/>
      <c r="I111" s="28" t="n"/>
      <c r="J111" s="25" t="n"/>
      <c r="K111" s="25" t="n"/>
      <c r="L111" s="46" t="n"/>
      <c r="M111" s="25" t="n"/>
      <c r="N111" s="46" t="n"/>
      <c r="O111" s="47" t="n"/>
      <c r="P111" s="25" t="n"/>
      <c r="Q111" s="25" t="n"/>
      <c r="R111" s="27" t="n"/>
      <c r="S111" s="48">
        <f>IFERROR(IF(OR(C111="",I111=""),"",C111+I111),"")</f>
        <v/>
      </c>
      <c r="T111" s="32">
        <f>IFERROR(IF(A111="","",IF(OR(K111="Completed",K111="Not Applicable"),"Closed",IF(S111="","Missing Due Time",IF(NOW()&gt;S111+('Dashboard'!$B$6/1440),"Overdue",IF(NOW()&gt;S111,"Due Now","On Track"))))),"Check Record")</f>
        <v/>
      </c>
      <c r="U111" s="32">
        <f>IFERROR(IF(A111="","",IF(C111="","Missing operating date",IF(J111="","Missing assigned employee",IF(I111="","Missing due time",IF(AND(K111="Completed",L111=""),"Missing completion timestamp",IF(AND(L111&lt;&gt;"",K111&lt;&gt;"Completed"),"Review completion status",IF(AND(K111="Blocked",R111=""),"Add blocked-task notes",IF(AND(Q111&lt;&gt;"",COUNTIF('Issues Log'!$A$4:$A$153,Q111)=0),"Issue ID not found",IF(AND(OR(P111="High",G111="Critical"),Q111=""),"Add or link an issue",IF(AND(N111&lt;&gt;"",M111=""),"Missing verifier","Ready")))))))))),"Check Record")</f>
        <v/>
      </c>
    </row>
    <row r="112">
      <c r="A112" s="25" t="n"/>
      <c r="B112" s="25" t="n"/>
      <c r="C112" s="45" t="n"/>
      <c r="D112" s="25" t="n"/>
      <c r="E112" s="25" t="n"/>
      <c r="F112" s="25" t="n"/>
      <c r="G112" s="25" t="n"/>
      <c r="H112" s="27" t="n"/>
      <c r="I112" s="28" t="n"/>
      <c r="J112" s="25" t="n"/>
      <c r="K112" s="25" t="n"/>
      <c r="L112" s="46" t="n"/>
      <c r="M112" s="25" t="n"/>
      <c r="N112" s="46" t="n"/>
      <c r="O112" s="47" t="n"/>
      <c r="P112" s="25" t="n"/>
      <c r="Q112" s="25" t="n"/>
      <c r="R112" s="27" t="n"/>
      <c r="S112" s="48">
        <f>IFERROR(IF(OR(C112="",I112=""),"",C112+I112),"")</f>
        <v/>
      </c>
      <c r="T112" s="32">
        <f>IFERROR(IF(A112="","",IF(OR(K112="Completed",K112="Not Applicable"),"Closed",IF(S112="","Missing Due Time",IF(NOW()&gt;S112+('Dashboard'!$B$6/1440),"Overdue",IF(NOW()&gt;S112,"Due Now","On Track"))))),"Check Record")</f>
        <v/>
      </c>
      <c r="U112" s="32">
        <f>IFERROR(IF(A112="","",IF(C112="","Missing operating date",IF(J112="","Missing assigned employee",IF(I112="","Missing due time",IF(AND(K112="Completed",L112=""),"Missing completion timestamp",IF(AND(L112&lt;&gt;"",K112&lt;&gt;"Completed"),"Review completion status",IF(AND(K112="Blocked",R112=""),"Add blocked-task notes",IF(AND(Q112&lt;&gt;"",COUNTIF('Issues Log'!$A$4:$A$153,Q112)=0),"Issue ID not found",IF(AND(OR(P112="High",G112="Critical"),Q112=""),"Add or link an issue",IF(AND(N112&lt;&gt;"",M112=""),"Missing verifier","Ready")))))))))),"Check Record")</f>
        <v/>
      </c>
    </row>
    <row r="113">
      <c r="A113" s="25" t="n"/>
      <c r="B113" s="25" t="n"/>
      <c r="C113" s="45" t="n"/>
      <c r="D113" s="25" t="n"/>
      <c r="E113" s="25" t="n"/>
      <c r="F113" s="25" t="n"/>
      <c r="G113" s="25" t="n"/>
      <c r="H113" s="27" t="n"/>
      <c r="I113" s="28" t="n"/>
      <c r="J113" s="25" t="n"/>
      <c r="K113" s="25" t="n"/>
      <c r="L113" s="46" t="n"/>
      <c r="M113" s="25" t="n"/>
      <c r="N113" s="46" t="n"/>
      <c r="O113" s="47" t="n"/>
      <c r="P113" s="25" t="n"/>
      <c r="Q113" s="25" t="n"/>
      <c r="R113" s="27" t="n"/>
      <c r="S113" s="48">
        <f>IFERROR(IF(OR(C113="",I113=""),"",C113+I113),"")</f>
        <v/>
      </c>
      <c r="T113" s="32">
        <f>IFERROR(IF(A113="","",IF(OR(K113="Completed",K113="Not Applicable"),"Closed",IF(S113="","Missing Due Time",IF(NOW()&gt;S113+('Dashboard'!$B$6/1440),"Overdue",IF(NOW()&gt;S113,"Due Now","On Track"))))),"Check Record")</f>
        <v/>
      </c>
      <c r="U113" s="32">
        <f>IFERROR(IF(A113="","",IF(C113="","Missing operating date",IF(J113="","Missing assigned employee",IF(I113="","Missing due time",IF(AND(K113="Completed",L113=""),"Missing completion timestamp",IF(AND(L113&lt;&gt;"",K113&lt;&gt;"Completed"),"Review completion status",IF(AND(K113="Blocked",R113=""),"Add blocked-task notes",IF(AND(Q113&lt;&gt;"",COUNTIF('Issues Log'!$A$4:$A$153,Q113)=0),"Issue ID not found",IF(AND(OR(P113="High",G113="Critical"),Q113=""),"Add or link an issue",IF(AND(N113&lt;&gt;"",M113=""),"Missing verifier","Ready")))))))))),"Check Record")</f>
        <v/>
      </c>
    </row>
    <row r="114">
      <c r="A114" s="25" t="n"/>
      <c r="B114" s="25" t="n"/>
      <c r="C114" s="45" t="n"/>
      <c r="D114" s="25" t="n"/>
      <c r="E114" s="25" t="n"/>
      <c r="F114" s="25" t="n"/>
      <c r="G114" s="25" t="n"/>
      <c r="H114" s="27" t="n"/>
      <c r="I114" s="28" t="n"/>
      <c r="J114" s="25" t="n"/>
      <c r="K114" s="25" t="n"/>
      <c r="L114" s="46" t="n"/>
      <c r="M114" s="25" t="n"/>
      <c r="N114" s="46" t="n"/>
      <c r="O114" s="47" t="n"/>
      <c r="P114" s="25" t="n"/>
      <c r="Q114" s="25" t="n"/>
      <c r="R114" s="27" t="n"/>
      <c r="S114" s="48">
        <f>IFERROR(IF(OR(C114="",I114=""),"",C114+I114),"")</f>
        <v/>
      </c>
      <c r="T114" s="32">
        <f>IFERROR(IF(A114="","",IF(OR(K114="Completed",K114="Not Applicable"),"Closed",IF(S114="","Missing Due Time",IF(NOW()&gt;S114+('Dashboard'!$B$6/1440),"Overdue",IF(NOW()&gt;S114,"Due Now","On Track"))))),"Check Record")</f>
        <v/>
      </c>
      <c r="U114" s="32">
        <f>IFERROR(IF(A114="","",IF(C114="","Missing operating date",IF(J114="","Missing assigned employee",IF(I114="","Missing due time",IF(AND(K114="Completed",L114=""),"Missing completion timestamp",IF(AND(L114&lt;&gt;"",K114&lt;&gt;"Completed"),"Review completion status",IF(AND(K114="Blocked",R114=""),"Add blocked-task notes",IF(AND(Q114&lt;&gt;"",COUNTIF('Issues Log'!$A$4:$A$153,Q114)=0),"Issue ID not found",IF(AND(OR(P114="High",G114="Critical"),Q114=""),"Add or link an issue",IF(AND(N114&lt;&gt;"",M114=""),"Missing verifier","Ready")))))))))),"Check Record")</f>
        <v/>
      </c>
    </row>
    <row r="115">
      <c r="A115" s="25" t="n"/>
      <c r="B115" s="25" t="n"/>
      <c r="C115" s="45" t="n"/>
      <c r="D115" s="25" t="n"/>
      <c r="E115" s="25" t="n"/>
      <c r="F115" s="25" t="n"/>
      <c r="G115" s="25" t="n"/>
      <c r="H115" s="27" t="n"/>
      <c r="I115" s="28" t="n"/>
      <c r="J115" s="25" t="n"/>
      <c r="K115" s="25" t="n"/>
      <c r="L115" s="46" t="n"/>
      <c r="M115" s="25" t="n"/>
      <c r="N115" s="46" t="n"/>
      <c r="O115" s="47" t="n"/>
      <c r="P115" s="25" t="n"/>
      <c r="Q115" s="25" t="n"/>
      <c r="R115" s="27" t="n"/>
      <c r="S115" s="48">
        <f>IFERROR(IF(OR(C115="",I115=""),"",C115+I115),"")</f>
        <v/>
      </c>
      <c r="T115" s="32">
        <f>IFERROR(IF(A115="","",IF(OR(K115="Completed",K115="Not Applicable"),"Closed",IF(S115="","Missing Due Time",IF(NOW()&gt;S115+('Dashboard'!$B$6/1440),"Overdue",IF(NOW()&gt;S115,"Due Now","On Track"))))),"Check Record")</f>
        <v/>
      </c>
      <c r="U115" s="32">
        <f>IFERROR(IF(A115="","",IF(C115="","Missing operating date",IF(J115="","Missing assigned employee",IF(I115="","Missing due time",IF(AND(K115="Completed",L115=""),"Missing completion timestamp",IF(AND(L115&lt;&gt;"",K115&lt;&gt;"Completed"),"Review completion status",IF(AND(K115="Blocked",R115=""),"Add blocked-task notes",IF(AND(Q115&lt;&gt;"",COUNTIF('Issues Log'!$A$4:$A$153,Q115)=0),"Issue ID not found",IF(AND(OR(P115="High",G115="Critical"),Q115=""),"Add or link an issue",IF(AND(N115&lt;&gt;"",M115=""),"Missing verifier","Ready")))))))))),"Check Record")</f>
        <v/>
      </c>
    </row>
    <row r="116">
      <c r="A116" s="25" t="n"/>
      <c r="B116" s="25" t="n"/>
      <c r="C116" s="45" t="n"/>
      <c r="D116" s="25" t="n"/>
      <c r="E116" s="25" t="n"/>
      <c r="F116" s="25" t="n"/>
      <c r="G116" s="25" t="n"/>
      <c r="H116" s="27" t="n"/>
      <c r="I116" s="28" t="n"/>
      <c r="J116" s="25" t="n"/>
      <c r="K116" s="25" t="n"/>
      <c r="L116" s="46" t="n"/>
      <c r="M116" s="25" t="n"/>
      <c r="N116" s="46" t="n"/>
      <c r="O116" s="47" t="n"/>
      <c r="P116" s="25" t="n"/>
      <c r="Q116" s="25" t="n"/>
      <c r="R116" s="27" t="n"/>
      <c r="S116" s="48">
        <f>IFERROR(IF(OR(C116="",I116=""),"",C116+I116),"")</f>
        <v/>
      </c>
      <c r="T116" s="32">
        <f>IFERROR(IF(A116="","",IF(OR(K116="Completed",K116="Not Applicable"),"Closed",IF(S116="","Missing Due Time",IF(NOW()&gt;S116+('Dashboard'!$B$6/1440),"Overdue",IF(NOW()&gt;S116,"Due Now","On Track"))))),"Check Record")</f>
        <v/>
      </c>
      <c r="U116" s="32">
        <f>IFERROR(IF(A116="","",IF(C116="","Missing operating date",IF(J116="","Missing assigned employee",IF(I116="","Missing due time",IF(AND(K116="Completed",L116=""),"Missing completion timestamp",IF(AND(L116&lt;&gt;"",K116&lt;&gt;"Completed"),"Review completion status",IF(AND(K116="Blocked",R116=""),"Add blocked-task notes",IF(AND(Q116&lt;&gt;"",COUNTIF('Issues Log'!$A$4:$A$153,Q116)=0),"Issue ID not found",IF(AND(OR(P116="High",G116="Critical"),Q116=""),"Add or link an issue",IF(AND(N116&lt;&gt;"",M116=""),"Missing verifier","Ready")))))))))),"Check Record")</f>
        <v/>
      </c>
    </row>
    <row r="117">
      <c r="A117" s="25" t="n"/>
      <c r="B117" s="25" t="n"/>
      <c r="C117" s="45" t="n"/>
      <c r="D117" s="25" t="n"/>
      <c r="E117" s="25" t="n"/>
      <c r="F117" s="25" t="n"/>
      <c r="G117" s="25" t="n"/>
      <c r="H117" s="27" t="n"/>
      <c r="I117" s="28" t="n"/>
      <c r="J117" s="25" t="n"/>
      <c r="K117" s="25" t="n"/>
      <c r="L117" s="46" t="n"/>
      <c r="M117" s="25" t="n"/>
      <c r="N117" s="46" t="n"/>
      <c r="O117" s="47" t="n"/>
      <c r="P117" s="25" t="n"/>
      <c r="Q117" s="25" t="n"/>
      <c r="R117" s="27" t="n"/>
      <c r="S117" s="48">
        <f>IFERROR(IF(OR(C117="",I117=""),"",C117+I117),"")</f>
        <v/>
      </c>
      <c r="T117" s="32">
        <f>IFERROR(IF(A117="","",IF(OR(K117="Completed",K117="Not Applicable"),"Closed",IF(S117="","Missing Due Time",IF(NOW()&gt;S117+('Dashboard'!$B$6/1440),"Overdue",IF(NOW()&gt;S117,"Due Now","On Track"))))),"Check Record")</f>
        <v/>
      </c>
      <c r="U117" s="32">
        <f>IFERROR(IF(A117="","",IF(C117="","Missing operating date",IF(J117="","Missing assigned employee",IF(I117="","Missing due time",IF(AND(K117="Completed",L117=""),"Missing completion timestamp",IF(AND(L117&lt;&gt;"",K117&lt;&gt;"Completed"),"Review completion status",IF(AND(K117="Blocked",R117=""),"Add blocked-task notes",IF(AND(Q117&lt;&gt;"",COUNTIF('Issues Log'!$A$4:$A$153,Q117)=0),"Issue ID not found",IF(AND(OR(P117="High",G117="Critical"),Q117=""),"Add or link an issue",IF(AND(N117&lt;&gt;"",M117=""),"Missing verifier","Ready")))))))))),"Check Record")</f>
        <v/>
      </c>
    </row>
    <row r="118">
      <c r="A118" s="25" t="n"/>
      <c r="B118" s="25" t="n"/>
      <c r="C118" s="45" t="n"/>
      <c r="D118" s="25" t="n"/>
      <c r="E118" s="25" t="n"/>
      <c r="F118" s="25" t="n"/>
      <c r="G118" s="25" t="n"/>
      <c r="H118" s="27" t="n"/>
      <c r="I118" s="28" t="n"/>
      <c r="J118" s="25" t="n"/>
      <c r="K118" s="25" t="n"/>
      <c r="L118" s="46" t="n"/>
      <c r="M118" s="25" t="n"/>
      <c r="N118" s="46" t="n"/>
      <c r="O118" s="47" t="n"/>
      <c r="P118" s="25" t="n"/>
      <c r="Q118" s="25" t="n"/>
      <c r="R118" s="27" t="n"/>
      <c r="S118" s="48">
        <f>IFERROR(IF(OR(C118="",I118=""),"",C118+I118),"")</f>
        <v/>
      </c>
      <c r="T118" s="32">
        <f>IFERROR(IF(A118="","",IF(OR(K118="Completed",K118="Not Applicable"),"Closed",IF(S118="","Missing Due Time",IF(NOW()&gt;S118+('Dashboard'!$B$6/1440),"Overdue",IF(NOW()&gt;S118,"Due Now","On Track"))))),"Check Record")</f>
        <v/>
      </c>
      <c r="U118" s="32">
        <f>IFERROR(IF(A118="","",IF(C118="","Missing operating date",IF(J118="","Missing assigned employee",IF(I118="","Missing due time",IF(AND(K118="Completed",L118=""),"Missing completion timestamp",IF(AND(L118&lt;&gt;"",K118&lt;&gt;"Completed"),"Review completion status",IF(AND(K118="Blocked",R118=""),"Add blocked-task notes",IF(AND(Q118&lt;&gt;"",COUNTIF('Issues Log'!$A$4:$A$153,Q118)=0),"Issue ID not found",IF(AND(OR(P118="High",G118="Critical"),Q118=""),"Add or link an issue",IF(AND(N118&lt;&gt;"",M118=""),"Missing verifier","Ready")))))))))),"Check Record")</f>
        <v/>
      </c>
    </row>
    <row r="119">
      <c r="A119" s="25" t="n"/>
      <c r="B119" s="25" t="n"/>
      <c r="C119" s="45" t="n"/>
      <c r="D119" s="25" t="n"/>
      <c r="E119" s="25" t="n"/>
      <c r="F119" s="25" t="n"/>
      <c r="G119" s="25" t="n"/>
      <c r="H119" s="27" t="n"/>
      <c r="I119" s="28" t="n"/>
      <c r="J119" s="25" t="n"/>
      <c r="K119" s="25" t="n"/>
      <c r="L119" s="46" t="n"/>
      <c r="M119" s="25" t="n"/>
      <c r="N119" s="46" t="n"/>
      <c r="O119" s="47" t="n"/>
      <c r="P119" s="25" t="n"/>
      <c r="Q119" s="25" t="n"/>
      <c r="R119" s="27" t="n"/>
      <c r="S119" s="48">
        <f>IFERROR(IF(OR(C119="",I119=""),"",C119+I119),"")</f>
        <v/>
      </c>
      <c r="T119" s="32">
        <f>IFERROR(IF(A119="","",IF(OR(K119="Completed",K119="Not Applicable"),"Closed",IF(S119="","Missing Due Time",IF(NOW()&gt;S119+('Dashboard'!$B$6/1440),"Overdue",IF(NOW()&gt;S119,"Due Now","On Track"))))),"Check Record")</f>
        <v/>
      </c>
      <c r="U119" s="32">
        <f>IFERROR(IF(A119="","",IF(C119="","Missing operating date",IF(J119="","Missing assigned employee",IF(I119="","Missing due time",IF(AND(K119="Completed",L119=""),"Missing completion timestamp",IF(AND(L119&lt;&gt;"",K119&lt;&gt;"Completed"),"Review completion status",IF(AND(K119="Blocked",R119=""),"Add blocked-task notes",IF(AND(Q119&lt;&gt;"",COUNTIF('Issues Log'!$A$4:$A$153,Q119)=0),"Issue ID not found",IF(AND(OR(P119="High",G119="Critical"),Q119=""),"Add or link an issue",IF(AND(N119&lt;&gt;"",M119=""),"Missing verifier","Ready")))))))))),"Check Record")</f>
        <v/>
      </c>
    </row>
    <row r="120">
      <c r="A120" s="25" t="n"/>
      <c r="B120" s="25" t="n"/>
      <c r="C120" s="45" t="n"/>
      <c r="D120" s="25" t="n"/>
      <c r="E120" s="25" t="n"/>
      <c r="F120" s="25" t="n"/>
      <c r="G120" s="25" t="n"/>
      <c r="H120" s="27" t="n"/>
      <c r="I120" s="28" t="n"/>
      <c r="J120" s="25" t="n"/>
      <c r="K120" s="25" t="n"/>
      <c r="L120" s="46" t="n"/>
      <c r="M120" s="25" t="n"/>
      <c r="N120" s="46" t="n"/>
      <c r="O120" s="47" t="n"/>
      <c r="P120" s="25" t="n"/>
      <c r="Q120" s="25" t="n"/>
      <c r="R120" s="27" t="n"/>
      <c r="S120" s="48">
        <f>IFERROR(IF(OR(C120="",I120=""),"",C120+I120),"")</f>
        <v/>
      </c>
      <c r="T120" s="32">
        <f>IFERROR(IF(A120="","",IF(OR(K120="Completed",K120="Not Applicable"),"Closed",IF(S120="","Missing Due Time",IF(NOW()&gt;S120+('Dashboard'!$B$6/1440),"Overdue",IF(NOW()&gt;S120,"Due Now","On Track"))))),"Check Record")</f>
        <v/>
      </c>
      <c r="U120" s="32">
        <f>IFERROR(IF(A120="","",IF(C120="","Missing operating date",IF(J120="","Missing assigned employee",IF(I120="","Missing due time",IF(AND(K120="Completed",L120=""),"Missing completion timestamp",IF(AND(L120&lt;&gt;"",K120&lt;&gt;"Completed"),"Review completion status",IF(AND(K120="Blocked",R120=""),"Add blocked-task notes",IF(AND(Q120&lt;&gt;"",COUNTIF('Issues Log'!$A$4:$A$153,Q120)=0),"Issue ID not found",IF(AND(OR(P120="High",G120="Critical"),Q120=""),"Add or link an issue",IF(AND(N120&lt;&gt;"",M120=""),"Missing verifier","Ready")))))))))),"Check Record")</f>
        <v/>
      </c>
    </row>
    <row r="121">
      <c r="A121" s="25" t="n"/>
      <c r="B121" s="25" t="n"/>
      <c r="C121" s="45" t="n"/>
      <c r="D121" s="25" t="n"/>
      <c r="E121" s="25" t="n"/>
      <c r="F121" s="25" t="n"/>
      <c r="G121" s="25" t="n"/>
      <c r="H121" s="27" t="n"/>
      <c r="I121" s="28" t="n"/>
      <c r="J121" s="25" t="n"/>
      <c r="K121" s="25" t="n"/>
      <c r="L121" s="46" t="n"/>
      <c r="M121" s="25" t="n"/>
      <c r="N121" s="46" t="n"/>
      <c r="O121" s="47" t="n"/>
      <c r="P121" s="25" t="n"/>
      <c r="Q121" s="25" t="n"/>
      <c r="R121" s="27" t="n"/>
      <c r="S121" s="48">
        <f>IFERROR(IF(OR(C121="",I121=""),"",C121+I121),"")</f>
        <v/>
      </c>
      <c r="T121" s="32">
        <f>IFERROR(IF(A121="","",IF(OR(K121="Completed",K121="Not Applicable"),"Closed",IF(S121="","Missing Due Time",IF(NOW()&gt;S121+('Dashboard'!$B$6/1440),"Overdue",IF(NOW()&gt;S121,"Due Now","On Track"))))),"Check Record")</f>
        <v/>
      </c>
      <c r="U121" s="32">
        <f>IFERROR(IF(A121="","",IF(C121="","Missing operating date",IF(J121="","Missing assigned employee",IF(I121="","Missing due time",IF(AND(K121="Completed",L121=""),"Missing completion timestamp",IF(AND(L121&lt;&gt;"",K121&lt;&gt;"Completed"),"Review completion status",IF(AND(K121="Blocked",R121=""),"Add blocked-task notes",IF(AND(Q121&lt;&gt;"",COUNTIF('Issues Log'!$A$4:$A$153,Q121)=0),"Issue ID not found",IF(AND(OR(P121="High",G121="Critical"),Q121=""),"Add or link an issue",IF(AND(N121&lt;&gt;"",M121=""),"Missing verifier","Ready")))))))))),"Check Record")</f>
        <v/>
      </c>
    </row>
    <row r="122">
      <c r="A122" s="25" t="n"/>
      <c r="B122" s="25" t="n"/>
      <c r="C122" s="45" t="n"/>
      <c r="D122" s="25" t="n"/>
      <c r="E122" s="25" t="n"/>
      <c r="F122" s="25" t="n"/>
      <c r="G122" s="25" t="n"/>
      <c r="H122" s="27" t="n"/>
      <c r="I122" s="28" t="n"/>
      <c r="J122" s="25" t="n"/>
      <c r="K122" s="25" t="n"/>
      <c r="L122" s="46" t="n"/>
      <c r="M122" s="25" t="n"/>
      <c r="N122" s="46" t="n"/>
      <c r="O122" s="47" t="n"/>
      <c r="P122" s="25" t="n"/>
      <c r="Q122" s="25" t="n"/>
      <c r="R122" s="27" t="n"/>
      <c r="S122" s="48">
        <f>IFERROR(IF(OR(C122="",I122=""),"",C122+I122),"")</f>
        <v/>
      </c>
      <c r="T122" s="32">
        <f>IFERROR(IF(A122="","",IF(OR(K122="Completed",K122="Not Applicable"),"Closed",IF(S122="","Missing Due Time",IF(NOW()&gt;S122+('Dashboard'!$B$6/1440),"Overdue",IF(NOW()&gt;S122,"Due Now","On Track"))))),"Check Record")</f>
        <v/>
      </c>
      <c r="U122" s="32">
        <f>IFERROR(IF(A122="","",IF(C122="","Missing operating date",IF(J122="","Missing assigned employee",IF(I122="","Missing due time",IF(AND(K122="Completed",L122=""),"Missing completion timestamp",IF(AND(L122&lt;&gt;"",K122&lt;&gt;"Completed"),"Review completion status",IF(AND(K122="Blocked",R122=""),"Add blocked-task notes",IF(AND(Q122&lt;&gt;"",COUNTIF('Issues Log'!$A$4:$A$153,Q122)=0),"Issue ID not found",IF(AND(OR(P122="High",G122="Critical"),Q122=""),"Add or link an issue",IF(AND(N122&lt;&gt;"",M122=""),"Missing verifier","Ready")))))))))),"Check Record")</f>
        <v/>
      </c>
    </row>
    <row r="123">
      <c r="A123" s="25" t="n"/>
      <c r="B123" s="25" t="n"/>
      <c r="C123" s="45" t="n"/>
      <c r="D123" s="25" t="n"/>
      <c r="E123" s="25" t="n"/>
      <c r="F123" s="25" t="n"/>
      <c r="G123" s="25" t="n"/>
      <c r="H123" s="27" t="n"/>
      <c r="I123" s="28" t="n"/>
      <c r="J123" s="25" t="n"/>
      <c r="K123" s="25" t="n"/>
      <c r="L123" s="46" t="n"/>
      <c r="M123" s="25" t="n"/>
      <c r="N123" s="46" t="n"/>
      <c r="O123" s="47" t="n"/>
      <c r="P123" s="25" t="n"/>
      <c r="Q123" s="25" t="n"/>
      <c r="R123" s="27" t="n"/>
      <c r="S123" s="48">
        <f>IFERROR(IF(OR(C123="",I123=""),"",C123+I123),"")</f>
        <v/>
      </c>
      <c r="T123" s="32">
        <f>IFERROR(IF(A123="","",IF(OR(K123="Completed",K123="Not Applicable"),"Closed",IF(S123="","Missing Due Time",IF(NOW()&gt;S123+('Dashboard'!$B$6/1440),"Overdue",IF(NOW()&gt;S123,"Due Now","On Track"))))),"Check Record")</f>
        <v/>
      </c>
      <c r="U123" s="32">
        <f>IFERROR(IF(A123="","",IF(C123="","Missing operating date",IF(J123="","Missing assigned employee",IF(I123="","Missing due time",IF(AND(K123="Completed",L123=""),"Missing completion timestamp",IF(AND(L123&lt;&gt;"",K123&lt;&gt;"Completed"),"Review completion status",IF(AND(K123="Blocked",R123=""),"Add blocked-task notes",IF(AND(Q123&lt;&gt;"",COUNTIF('Issues Log'!$A$4:$A$153,Q123)=0),"Issue ID not found",IF(AND(OR(P123="High",G123="Critical"),Q123=""),"Add or link an issue",IF(AND(N123&lt;&gt;"",M123=""),"Missing verifier","Ready")))))))))),"Check Record")</f>
        <v/>
      </c>
    </row>
    <row r="124">
      <c r="A124" s="25" t="n"/>
      <c r="B124" s="25" t="n"/>
      <c r="C124" s="45" t="n"/>
      <c r="D124" s="25" t="n"/>
      <c r="E124" s="25" t="n"/>
      <c r="F124" s="25" t="n"/>
      <c r="G124" s="25" t="n"/>
      <c r="H124" s="27" t="n"/>
      <c r="I124" s="28" t="n"/>
      <c r="J124" s="25" t="n"/>
      <c r="K124" s="25" t="n"/>
      <c r="L124" s="46" t="n"/>
      <c r="M124" s="25" t="n"/>
      <c r="N124" s="46" t="n"/>
      <c r="O124" s="47" t="n"/>
      <c r="P124" s="25" t="n"/>
      <c r="Q124" s="25" t="n"/>
      <c r="R124" s="27" t="n"/>
      <c r="S124" s="48">
        <f>IFERROR(IF(OR(C124="",I124=""),"",C124+I124),"")</f>
        <v/>
      </c>
      <c r="T124" s="32">
        <f>IFERROR(IF(A124="","",IF(OR(K124="Completed",K124="Not Applicable"),"Closed",IF(S124="","Missing Due Time",IF(NOW()&gt;S124+('Dashboard'!$B$6/1440),"Overdue",IF(NOW()&gt;S124,"Due Now","On Track"))))),"Check Record")</f>
        <v/>
      </c>
      <c r="U124" s="32">
        <f>IFERROR(IF(A124="","",IF(C124="","Missing operating date",IF(J124="","Missing assigned employee",IF(I124="","Missing due time",IF(AND(K124="Completed",L124=""),"Missing completion timestamp",IF(AND(L124&lt;&gt;"",K124&lt;&gt;"Completed"),"Review completion status",IF(AND(K124="Blocked",R124=""),"Add blocked-task notes",IF(AND(Q124&lt;&gt;"",COUNTIF('Issues Log'!$A$4:$A$153,Q124)=0),"Issue ID not found",IF(AND(OR(P124="High",G124="Critical"),Q124=""),"Add or link an issue",IF(AND(N124&lt;&gt;"",M124=""),"Missing verifier","Ready")))))))))),"Check Record")</f>
        <v/>
      </c>
    </row>
    <row r="125">
      <c r="A125" s="25" t="n"/>
      <c r="B125" s="25" t="n"/>
      <c r="C125" s="45" t="n"/>
      <c r="D125" s="25" t="n"/>
      <c r="E125" s="25" t="n"/>
      <c r="F125" s="25" t="n"/>
      <c r="G125" s="25" t="n"/>
      <c r="H125" s="27" t="n"/>
      <c r="I125" s="28" t="n"/>
      <c r="J125" s="25" t="n"/>
      <c r="K125" s="25" t="n"/>
      <c r="L125" s="46" t="n"/>
      <c r="M125" s="25" t="n"/>
      <c r="N125" s="46" t="n"/>
      <c r="O125" s="47" t="n"/>
      <c r="P125" s="25" t="n"/>
      <c r="Q125" s="25" t="n"/>
      <c r="R125" s="27" t="n"/>
      <c r="S125" s="48">
        <f>IFERROR(IF(OR(C125="",I125=""),"",C125+I125),"")</f>
        <v/>
      </c>
      <c r="T125" s="32">
        <f>IFERROR(IF(A125="","",IF(OR(K125="Completed",K125="Not Applicable"),"Closed",IF(S125="","Missing Due Time",IF(NOW()&gt;S125+('Dashboard'!$B$6/1440),"Overdue",IF(NOW()&gt;S125,"Due Now","On Track"))))),"Check Record")</f>
        <v/>
      </c>
      <c r="U125" s="32">
        <f>IFERROR(IF(A125="","",IF(C125="","Missing operating date",IF(J125="","Missing assigned employee",IF(I125="","Missing due time",IF(AND(K125="Completed",L125=""),"Missing completion timestamp",IF(AND(L125&lt;&gt;"",K125&lt;&gt;"Completed"),"Review completion status",IF(AND(K125="Blocked",R125=""),"Add blocked-task notes",IF(AND(Q125&lt;&gt;"",COUNTIF('Issues Log'!$A$4:$A$153,Q125)=0),"Issue ID not found",IF(AND(OR(P125="High",G125="Critical"),Q125=""),"Add or link an issue",IF(AND(N125&lt;&gt;"",M125=""),"Missing verifier","Ready")))))))))),"Check Record")</f>
        <v/>
      </c>
    </row>
    <row r="126">
      <c r="A126" s="25" t="n"/>
      <c r="B126" s="25" t="n"/>
      <c r="C126" s="45" t="n"/>
      <c r="D126" s="25" t="n"/>
      <c r="E126" s="25" t="n"/>
      <c r="F126" s="25" t="n"/>
      <c r="G126" s="25" t="n"/>
      <c r="H126" s="27" t="n"/>
      <c r="I126" s="28" t="n"/>
      <c r="J126" s="25" t="n"/>
      <c r="K126" s="25" t="n"/>
      <c r="L126" s="46" t="n"/>
      <c r="M126" s="25" t="n"/>
      <c r="N126" s="46" t="n"/>
      <c r="O126" s="47" t="n"/>
      <c r="P126" s="25" t="n"/>
      <c r="Q126" s="25" t="n"/>
      <c r="R126" s="27" t="n"/>
      <c r="S126" s="48">
        <f>IFERROR(IF(OR(C126="",I126=""),"",C126+I126),"")</f>
        <v/>
      </c>
      <c r="T126" s="32">
        <f>IFERROR(IF(A126="","",IF(OR(K126="Completed",K126="Not Applicable"),"Closed",IF(S126="","Missing Due Time",IF(NOW()&gt;S126+('Dashboard'!$B$6/1440),"Overdue",IF(NOW()&gt;S126,"Due Now","On Track"))))),"Check Record")</f>
        <v/>
      </c>
      <c r="U126" s="32">
        <f>IFERROR(IF(A126="","",IF(C126="","Missing operating date",IF(J126="","Missing assigned employee",IF(I126="","Missing due time",IF(AND(K126="Completed",L126=""),"Missing completion timestamp",IF(AND(L126&lt;&gt;"",K126&lt;&gt;"Completed"),"Review completion status",IF(AND(K126="Blocked",R126=""),"Add blocked-task notes",IF(AND(Q126&lt;&gt;"",COUNTIF('Issues Log'!$A$4:$A$153,Q126)=0),"Issue ID not found",IF(AND(OR(P126="High",G126="Critical"),Q126=""),"Add or link an issue",IF(AND(N126&lt;&gt;"",M126=""),"Missing verifier","Ready")))))))))),"Check Record")</f>
        <v/>
      </c>
    </row>
    <row r="127">
      <c r="A127" s="25" t="n"/>
      <c r="B127" s="25" t="n"/>
      <c r="C127" s="45" t="n"/>
      <c r="D127" s="25" t="n"/>
      <c r="E127" s="25" t="n"/>
      <c r="F127" s="25" t="n"/>
      <c r="G127" s="25" t="n"/>
      <c r="H127" s="27" t="n"/>
      <c r="I127" s="28" t="n"/>
      <c r="J127" s="25" t="n"/>
      <c r="K127" s="25" t="n"/>
      <c r="L127" s="46" t="n"/>
      <c r="M127" s="25" t="n"/>
      <c r="N127" s="46" t="n"/>
      <c r="O127" s="47" t="n"/>
      <c r="P127" s="25" t="n"/>
      <c r="Q127" s="25" t="n"/>
      <c r="R127" s="27" t="n"/>
      <c r="S127" s="48">
        <f>IFERROR(IF(OR(C127="",I127=""),"",C127+I127),"")</f>
        <v/>
      </c>
      <c r="T127" s="32">
        <f>IFERROR(IF(A127="","",IF(OR(K127="Completed",K127="Not Applicable"),"Closed",IF(S127="","Missing Due Time",IF(NOW()&gt;S127+('Dashboard'!$B$6/1440),"Overdue",IF(NOW()&gt;S127,"Due Now","On Track"))))),"Check Record")</f>
        <v/>
      </c>
      <c r="U127" s="32">
        <f>IFERROR(IF(A127="","",IF(C127="","Missing operating date",IF(J127="","Missing assigned employee",IF(I127="","Missing due time",IF(AND(K127="Completed",L127=""),"Missing completion timestamp",IF(AND(L127&lt;&gt;"",K127&lt;&gt;"Completed"),"Review completion status",IF(AND(K127="Blocked",R127=""),"Add blocked-task notes",IF(AND(Q127&lt;&gt;"",COUNTIF('Issues Log'!$A$4:$A$153,Q127)=0),"Issue ID not found",IF(AND(OR(P127="High",G127="Critical"),Q127=""),"Add or link an issue",IF(AND(N127&lt;&gt;"",M127=""),"Missing verifier","Ready")))))))))),"Check Record")</f>
        <v/>
      </c>
    </row>
    <row r="128">
      <c r="A128" s="25" t="n"/>
      <c r="B128" s="25" t="n"/>
      <c r="C128" s="45" t="n"/>
      <c r="D128" s="25" t="n"/>
      <c r="E128" s="25" t="n"/>
      <c r="F128" s="25" t="n"/>
      <c r="G128" s="25" t="n"/>
      <c r="H128" s="27" t="n"/>
      <c r="I128" s="28" t="n"/>
      <c r="J128" s="25" t="n"/>
      <c r="K128" s="25" t="n"/>
      <c r="L128" s="46" t="n"/>
      <c r="M128" s="25" t="n"/>
      <c r="N128" s="46" t="n"/>
      <c r="O128" s="47" t="n"/>
      <c r="P128" s="25" t="n"/>
      <c r="Q128" s="25" t="n"/>
      <c r="R128" s="27" t="n"/>
      <c r="S128" s="48">
        <f>IFERROR(IF(OR(C128="",I128=""),"",C128+I128),"")</f>
        <v/>
      </c>
      <c r="T128" s="32">
        <f>IFERROR(IF(A128="","",IF(OR(K128="Completed",K128="Not Applicable"),"Closed",IF(S128="","Missing Due Time",IF(NOW()&gt;S128+('Dashboard'!$B$6/1440),"Overdue",IF(NOW()&gt;S128,"Due Now","On Track"))))),"Check Record")</f>
        <v/>
      </c>
      <c r="U128" s="32">
        <f>IFERROR(IF(A128="","",IF(C128="","Missing operating date",IF(J128="","Missing assigned employee",IF(I128="","Missing due time",IF(AND(K128="Completed",L128=""),"Missing completion timestamp",IF(AND(L128&lt;&gt;"",K128&lt;&gt;"Completed"),"Review completion status",IF(AND(K128="Blocked",R128=""),"Add blocked-task notes",IF(AND(Q128&lt;&gt;"",COUNTIF('Issues Log'!$A$4:$A$153,Q128)=0),"Issue ID not found",IF(AND(OR(P128="High",G128="Critical"),Q128=""),"Add or link an issue",IF(AND(N128&lt;&gt;"",M128=""),"Missing verifier","Ready")))))))))),"Check Record")</f>
        <v/>
      </c>
    </row>
    <row r="129">
      <c r="A129" s="25" t="n"/>
      <c r="B129" s="25" t="n"/>
      <c r="C129" s="45" t="n"/>
      <c r="D129" s="25" t="n"/>
      <c r="E129" s="25" t="n"/>
      <c r="F129" s="25" t="n"/>
      <c r="G129" s="25" t="n"/>
      <c r="H129" s="27" t="n"/>
      <c r="I129" s="28" t="n"/>
      <c r="J129" s="25" t="n"/>
      <c r="K129" s="25" t="n"/>
      <c r="L129" s="46" t="n"/>
      <c r="M129" s="25" t="n"/>
      <c r="N129" s="46" t="n"/>
      <c r="O129" s="47" t="n"/>
      <c r="P129" s="25" t="n"/>
      <c r="Q129" s="25" t="n"/>
      <c r="R129" s="27" t="n"/>
      <c r="S129" s="48">
        <f>IFERROR(IF(OR(C129="",I129=""),"",C129+I129),"")</f>
        <v/>
      </c>
      <c r="T129" s="32">
        <f>IFERROR(IF(A129="","",IF(OR(K129="Completed",K129="Not Applicable"),"Closed",IF(S129="","Missing Due Time",IF(NOW()&gt;S129+('Dashboard'!$B$6/1440),"Overdue",IF(NOW()&gt;S129,"Due Now","On Track"))))),"Check Record")</f>
        <v/>
      </c>
      <c r="U129" s="32">
        <f>IFERROR(IF(A129="","",IF(C129="","Missing operating date",IF(J129="","Missing assigned employee",IF(I129="","Missing due time",IF(AND(K129="Completed",L129=""),"Missing completion timestamp",IF(AND(L129&lt;&gt;"",K129&lt;&gt;"Completed"),"Review completion status",IF(AND(K129="Blocked",R129=""),"Add blocked-task notes",IF(AND(Q129&lt;&gt;"",COUNTIF('Issues Log'!$A$4:$A$153,Q129)=0),"Issue ID not found",IF(AND(OR(P129="High",G129="Critical"),Q129=""),"Add or link an issue",IF(AND(N129&lt;&gt;"",M129=""),"Missing verifier","Ready")))))))))),"Check Record")</f>
        <v/>
      </c>
    </row>
    <row r="130">
      <c r="A130" s="25" t="n"/>
      <c r="B130" s="25" t="n"/>
      <c r="C130" s="45" t="n"/>
      <c r="D130" s="25" t="n"/>
      <c r="E130" s="25" t="n"/>
      <c r="F130" s="25" t="n"/>
      <c r="G130" s="25" t="n"/>
      <c r="H130" s="27" t="n"/>
      <c r="I130" s="28" t="n"/>
      <c r="J130" s="25" t="n"/>
      <c r="K130" s="25" t="n"/>
      <c r="L130" s="46" t="n"/>
      <c r="M130" s="25" t="n"/>
      <c r="N130" s="46" t="n"/>
      <c r="O130" s="47" t="n"/>
      <c r="P130" s="25" t="n"/>
      <c r="Q130" s="25" t="n"/>
      <c r="R130" s="27" t="n"/>
      <c r="S130" s="48">
        <f>IFERROR(IF(OR(C130="",I130=""),"",C130+I130),"")</f>
        <v/>
      </c>
      <c r="T130" s="32">
        <f>IFERROR(IF(A130="","",IF(OR(K130="Completed",K130="Not Applicable"),"Closed",IF(S130="","Missing Due Time",IF(NOW()&gt;S130+('Dashboard'!$B$6/1440),"Overdue",IF(NOW()&gt;S130,"Due Now","On Track"))))),"Check Record")</f>
        <v/>
      </c>
      <c r="U130" s="32">
        <f>IFERROR(IF(A130="","",IF(C130="","Missing operating date",IF(J130="","Missing assigned employee",IF(I130="","Missing due time",IF(AND(K130="Completed",L130=""),"Missing completion timestamp",IF(AND(L130&lt;&gt;"",K130&lt;&gt;"Completed"),"Review completion status",IF(AND(K130="Blocked",R130=""),"Add blocked-task notes",IF(AND(Q130&lt;&gt;"",COUNTIF('Issues Log'!$A$4:$A$153,Q130)=0),"Issue ID not found",IF(AND(OR(P130="High",G130="Critical"),Q130=""),"Add or link an issue",IF(AND(N130&lt;&gt;"",M130=""),"Missing verifier","Ready")))))))))),"Check Record")</f>
        <v/>
      </c>
    </row>
    <row r="131">
      <c r="A131" s="25" t="n"/>
      <c r="B131" s="25" t="n"/>
      <c r="C131" s="45" t="n"/>
      <c r="D131" s="25" t="n"/>
      <c r="E131" s="25" t="n"/>
      <c r="F131" s="25" t="n"/>
      <c r="G131" s="25" t="n"/>
      <c r="H131" s="27" t="n"/>
      <c r="I131" s="28" t="n"/>
      <c r="J131" s="25" t="n"/>
      <c r="K131" s="25" t="n"/>
      <c r="L131" s="46" t="n"/>
      <c r="M131" s="25" t="n"/>
      <c r="N131" s="46" t="n"/>
      <c r="O131" s="47" t="n"/>
      <c r="P131" s="25" t="n"/>
      <c r="Q131" s="25" t="n"/>
      <c r="R131" s="27" t="n"/>
      <c r="S131" s="48">
        <f>IFERROR(IF(OR(C131="",I131=""),"",C131+I131),"")</f>
        <v/>
      </c>
      <c r="T131" s="32">
        <f>IFERROR(IF(A131="","",IF(OR(K131="Completed",K131="Not Applicable"),"Closed",IF(S131="","Missing Due Time",IF(NOW()&gt;S131+('Dashboard'!$B$6/1440),"Overdue",IF(NOW()&gt;S131,"Due Now","On Track"))))),"Check Record")</f>
        <v/>
      </c>
      <c r="U131" s="32">
        <f>IFERROR(IF(A131="","",IF(C131="","Missing operating date",IF(J131="","Missing assigned employee",IF(I131="","Missing due time",IF(AND(K131="Completed",L131=""),"Missing completion timestamp",IF(AND(L131&lt;&gt;"",K131&lt;&gt;"Completed"),"Review completion status",IF(AND(K131="Blocked",R131=""),"Add blocked-task notes",IF(AND(Q131&lt;&gt;"",COUNTIF('Issues Log'!$A$4:$A$153,Q131)=0),"Issue ID not found",IF(AND(OR(P131="High",G131="Critical"),Q131=""),"Add or link an issue",IF(AND(N131&lt;&gt;"",M131=""),"Missing verifier","Ready")))))))))),"Check Record")</f>
        <v/>
      </c>
    </row>
    <row r="132">
      <c r="A132" s="25" t="n"/>
      <c r="B132" s="25" t="n"/>
      <c r="C132" s="45" t="n"/>
      <c r="D132" s="25" t="n"/>
      <c r="E132" s="25" t="n"/>
      <c r="F132" s="25" t="n"/>
      <c r="G132" s="25" t="n"/>
      <c r="H132" s="27" t="n"/>
      <c r="I132" s="28" t="n"/>
      <c r="J132" s="25" t="n"/>
      <c r="K132" s="25" t="n"/>
      <c r="L132" s="46" t="n"/>
      <c r="M132" s="25" t="n"/>
      <c r="N132" s="46" t="n"/>
      <c r="O132" s="47" t="n"/>
      <c r="P132" s="25" t="n"/>
      <c r="Q132" s="25" t="n"/>
      <c r="R132" s="27" t="n"/>
      <c r="S132" s="48">
        <f>IFERROR(IF(OR(C132="",I132=""),"",C132+I132),"")</f>
        <v/>
      </c>
      <c r="T132" s="32">
        <f>IFERROR(IF(A132="","",IF(OR(K132="Completed",K132="Not Applicable"),"Closed",IF(S132="","Missing Due Time",IF(NOW()&gt;S132+('Dashboard'!$B$6/1440),"Overdue",IF(NOW()&gt;S132,"Due Now","On Track"))))),"Check Record")</f>
        <v/>
      </c>
      <c r="U132" s="32">
        <f>IFERROR(IF(A132="","",IF(C132="","Missing operating date",IF(J132="","Missing assigned employee",IF(I132="","Missing due time",IF(AND(K132="Completed",L132=""),"Missing completion timestamp",IF(AND(L132&lt;&gt;"",K132&lt;&gt;"Completed"),"Review completion status",IF(AND(K132="Blocked",R132=""),"Add blocked-task notes",IF(AND(Q132&lt;&gt;"",COUNTIF('Issues Log'!$A$4:$A$153,Q132)=0),"Issue ID not found",IF(AND(OR(P132="High",G132="Critical"),Q132=""),"Add or link an issue",IF(AND(N132&lt;&gt;"",M132=""),"Missing verifier","Ready")))))))))),"Check Record")</f>
        <v/>
      </c>
    </row>
    <row r="133">
      <c r="A133" s="25" t="n"/>
      <c r="B133" s="25" t="n"/>
      <c r="C133" s="45" t="n"/>
      <c r="D133" s="25" t="n"/>
      <c r="E133" s="25" t="n"/>
      <c r="F133" s="25" t="n"/>
      <c r="G133" s="25" t="n"/>
      <c r="H133" s="27" t="n"/>
      <c r="I133" s="28" t="n"/>
      <c r="J133" s="25" t="n"/>
      <c r="K133" s="25" t="n"/>
      <c r="L133" s="46" t="n"/>
      <c r="M133" s="25" t="n"/>
      <c r="N133" s="46" t="n"/>
      <c r="O133" s="47" t="n"/>
      <c r="P133" s="25" t="n"/>
      <c r="Q133" s="25" t="n"/>
      <c r="R133" s="27" t="n"/>
      <c r="S133" s="48">
        <f>IFERROR(IF(OR(C133="",I133=""),"",C133+I133),"")</f>
        <v/>
      </c>
      <c r="T133" s="32">
        <f>IFERROR(IF(A133="","",IF(OR(K133="Completed",K133="Not Applicable"),"Closed",IF(S133="","Missing Due Time",IF(NOW()&gt;S133+('Dashboard'!$B$6/1440),"Overdue",IF(NOW()&gt;S133,"Due Now","On Track"))))),"Check Record")</f>
        <v/>
      </c>
      <c r="U133" s="32">
        <f>IFERROR(IF(A133="","",IF(C133="","Missing operating date",IF(J133="","Missing assigned employee",IF(I133="","Missing due time",IF(AND(K133="Completed",L133=""),"Missing completion timestamp",IF(AND(L133&lt;&gt;"",K133&lt;&gt;"Completed"),"Review completion status",IF(AND(K133="Blocked",R133=""),"Add blocked-task notes",IF(AND(Q133&lt;&gt;"",COUNTIF('Issues Log'!$A$4:$A$153,Q133)=0),"Issue ID not found",IF(AND(OR(P133="High",G133="Critical"),Q133=""),"Add or link an issue",IF(AND(N133&lt;&gt;"",M133=""),"Missing verifier","Ready")))))))))),"Check Record")</f>
        <v/>
      </c>
    </row>
    <row r="134">
      <c r="A134" s="25" t="n"/>
      <c r="B134" s="25" t="n"/>
      <c r="C134" s="45" t="n"/>
      <c r="D134" s="25" t="n"/>
      <c r="E134" s="25" t="n"/>
      <c r="F134" s="25" t="n"/>
      <c r="G134" s="25" t="n"/>
      <c r="H134" s="27" t="n"/>
      <c r="I134" s="28" t="n"/>
      <c r="J134" s="25" t="n"/>
      <c r="K134" s="25" t="n"/>
      <c r="L134" s="46" t="n"/>
      <c r="M134" s="25" t="n"/>
      <c r="N134" s="46" t="n"/>
      <c r="O134" s="47" t="n"/>
      <c r="P134" s="25" t="n"/>
      <c r="Q134" s="25" t="n"/>
      <c r="R134" s="27" t="n"/>
      <c r="S134" s="48">
        <f>IFERROR(IF(OR(C134="",I134=""),"",C134+I134),"")</f>
        <v/>
      </c>
      <c r="T134" s="32">
        <f>IFERROR(IF(A134="","",IF(OR(K134="Completed",K134="Not Applicable"),"Closed",IF(S134="","Missing Due Time",IF(NOW()&gt;S134+('Dashboard'!$B$6/1440),"Overdue",IF(NOW()&gt;S134,"Due Now","On Track"))))),"Check Record")</f>
        <v/>
      </c>
      <c r="U134" s="32">
        <f>IFERROR(IF(A134="","",IF(C134="","Missing operating date",IF(J134="","Missing assigned employee",IF(I134="","Missing due time",IF(AND(K134="Completed",L134=""),"Missing completion timestamp",IF(AND(L134&lt;&gt;"",K134&lt;&gt;"Completed"),"Review completion status",IF(AND(K134="Blocked",R134=""),"Add blocked-task notes",IF(AND(Q134&lt;&gt;"",COUNTIF('Issues Log'!$A$4:$A$153,Q134)=0),"Issue ID not found",IF(AND(OR(P134="High",G134="Critical"),Q134=""),"Add or link an issue",IF(AND(N134&lt;&gt;"",M134=""),"Missing verifier","Ready")))))))))),"Check Record")</f>
        <v/>
      </c>
    </row>
    <row r="135">
      <c r="A135" s="25" t="n"/>
      <c r="B135" s="25" t="n"/>
      <c r="C135" s="45" t="n"/>
      <c r="D135" s="25" t="n"/>
      <c r="E135" s="25" t="n"/>
      <c r="F135" s="25" t="n"/>
      <c r="G135" s="25" t="n"/>
      <c r="H135" s="27" t="n"/>
      <c r="I135" s="28" t="n"/>
      <c r="J135" s="25" t="n"/>
      <c r="K135" s="25" t="n"/>
      <c r="L135" s="46" t="n"/>
      <c r="M135" s="25" t="n"/>
      <c r="N135" s="46" t="n"/>
      <c r="O135" s="47" t="n"/>
      <c r="P135" s="25" t="n"/>
      <c r="Q135" s="25" t="n"/>
      <c r="R135" s="27" t="n"/>
      <c r="S135" s="48">
        <f>IFERROR(IF(OR(C135="",I135=""),"",C135+I135),"")</f>
        <v/>
      </c>
      <c r="T135" s="32">
        <f>IFERROR(IF(A135="","",IF(OR(K135="Completed",K135="Not Applicable"),"Closed",IF(S135="","Missing Due Time",IF(NOW()&gt;S135+('Dashboard'!$B$6/1440),"Overdue",IF(NOW()&gt;S135,"Due Now","On Track"))))),"Check Record")</f>
        <v/>
      </c>
      <c r="U135" s="32">
        <f>IFERROR(IF(A135="","",IF(C135="","Missing operating date",IF(J135="","Missing assigned employee",IF(I135="","Missing due time",IF(AND(K135="Completed",L135=""),"Missing completion timestamp",IF(AND(L135&lt;&gt;"",K135&lt;&gt;"Completed"),"Review completion status",IF(AND(K135="Blocked",R135=""),"Add blocked-task notes",IF(AND(Q135&lt;&gt;"",COUNTIF('Issues Log'!$A$4:$A$153,Q135)=0),"Issue ID not found",IF(AND(OR(P135="High",G135="Critical"),Q135=""),"Add or link an issue",IF(AND(N135&lt;&gt;"",M135=""),"Missing verifier","Ready")))))))))),"Check Record")</f>
        <v/>
      </c>
    </row>
    <row r="136">
      <c r="A136" s="25" t="n"/>
      <c r="B136" s="25" t="n"/>
      <c r="C136" s="45" t="n"/>
      <c r="D136" s="25" t="n"/>
      <c r="E136" s="25" t="n"/>
      <c r="F136" s="25" t="n"/>
      <c r="G136" s="25" t="n"/>
      <c r="H136" s="27" t="n"/>
      <c r="I136" s="28" t="n"/>
      <c r="J136" s="25" t="n"/>
      <c r="K136" s="25" t="n"/>
      <c r="L136" s="46" t="n"/>
      <c r="M136" s="25" t="n"/>
      <c r="N136" s="46" t="n"/>
      <c r="O136" s="47" t="n"/>
      <c r="P136" s="25" t="n"/>
      <c r="Q136" s="25" t="n"/>
      <c r="R136" s="27" t="n"/>
      <c r="S136" s="48">
        <f>IFERROR(IF(OR(C136="",I136=""),"",C136+I136),"")</f>
        <v/>
      </c>
      <c r="T136" s="32">
        <f>IFERROR(IF(A136="","",IF(OR(K136="Completed",K136="Not Applicable"),"Closed",IF(S136="","Missing Due Time",IF(NOW()&gt;S136+('Dashboard'!$B$6/1440),"Overdue",IF(NOW()&gt;S136,"Due Now","On Track"))))),"Check Record")</f>
        <v/>
      </c>
      <c r="U136" s="32">
        <f>IFERROR(IF(A136="","",IF(C136="","Missing operating date",IF(J136="","Missing assigned employee",IF(I136="","Missing due time",IF(AND(K136="Completed",L136=""),"Missing completion timestamp",IF(AND(L136&lt;&gt;"",K136&lt;&gt;"Completed"),"Review completion status",IF(AND(K136="Blocked",R136=""),"Add blocked-task notes",IF(AND(Q136&lt;&gt;"",COUNTIF('Issues Log'!$A$4:$A$153,Q136)=0),"Issue ID not found",IF(AND(OR(P136="High",G136="Critical"),Q136=""),"Add or link an issue",IF(AND(N136&lt;&gt;"",M136=""),"Missing verifier","Ready")))))))))),"Check Record")</f>
        <v/>
      </c>
    </row>
    <row r="137">
      <c r="A137" s="25" t="n"/>
      <c r="B137" s="25" t="n"/>
      <c r="C137" s="45" t="n"/>
      <c r="D137" s="25" t="n"/>
      <c r="E137" s="25" t="n"/>
      <c r="F137" s="25" t="n"/>
      <c r="G137" s="25" t="n"/>
      <c r="H137" s="27" t="n"/>
      <c r="I137" s="28" t="n"/>
      <c r="J137" s="25" t="n"/>
      <c r="K137" s="25" t="n"/>
      <c r="L137" s="46" t="n"/>
      <c r="M137" s="25" t="n"/>
      <c r="N137" s="46" t="n"/>
      <c r="O137" s="47" t="n"/>
      <c r="P137" s="25" t="n"/>
      <c r="Q137" s="25" t="n"/>
      <c r="R137" s="27" t="n"/>
      <c r="S137" s="48">
        <f>IFERROR(IF(OR(C137="",I137=""),"",C137+I137),"")</f>
        <v/>
      </c>
      <c r="T137" s="32">
        <f>IFERROR(IF(A137="","",IF(OR(K137="Completed",K137="Not Applicable"),"Closed",IF(S137="","Missing Due Time",IF(NOW()&gt;S137+('Dashboard'!$B$6/1440),"Overdue",IF(NOW()&gt;S137,"Due Now","On Track"))))),"Check Record")</f>
        <v/>
      </c>
      <c r="U137" s="32">
        <f>IFERROR(IF(A137="","",IF(C137="","Missing operating date",IF(J137="","Missing assigned employee",IF(I137="","Missing due time",IF(AND(K137="Completed",L137=""),"Missing completion timestamp",IF(AND(L137&lt;&gt;"",K137&lt;&gt;"Completed"),"Review completion status",IF(AND(K137="Blocked",R137=""),"Add blocked-task notes",IF(AND(Q137&lt;&gt;"",COUNTIF('Issues Log'!$A$4:$A$153,Q137)=0),"Issue ID not found",IF(AND(OR(P137="High",G137="Critical"),Q137=""),"Add or link an issue",IF(AND(N137&lt;&gt;"",M137=""),"Missing verifier","Ready")))))))))),"Check Record")</f>
        <v/>
      </c>
    </row>
    <row r="138">
      <c r="A138" s="25" t="n"/>
      <c r="B138" s="25" t="n"/>
      <c r="C138" s="45" t="n"/>
      <c r="D138" s="25" t="n"/>
      <c r="E138" s="25" t="n"/>
      <c r="F138" s="25" t="n"/>
      <c r="G138" s="25" t="n"/>
      <c r="H138" s="27" t="n"/>
      <c r="I138" s="28" t="n"/>
      <c r="J138" s="25" t="n"/>
      <c r="K138" s="25" t="n"/>
      <c r="L138" s="46" t="n"/>
      <c r="M138" s="25" t="n"/>
      <c r="N138" s="46" t="n"/>
      <c r="O138" s="47" t="n"/>
      <c r="P138" s="25" t="n"/>
      <c r="Q138" s="25" t="n"/>
      <c r="R138" s="27" t="n"/>
      <c r="S138" s="48">
        <f>IFERROR(IF(OR(C138="",I138=""),"",C138+I138),"")</f>
        <v/>
      </c>
      <c r="T138" s="32">
        <f>IFERROR(IF(A138="","",IF(OR(K138="Completed",K138="Not Applicable"),"Closed",IF(S138="","Missing Due Time",IF(NOW()&gt;S138+('Dashboard'!$B$6/1440),"Overdue",IF(NOW()&gt;S138,"Due Now","On Track"))))),"Check Record")</f>
        <v/>
      </c>
      <c r="U138" s="32">
        <f>IFERROR(IF(A138="","",IF(C138="","Missing operating date",IF(J138="","Missing assigned employee",IF(I138="","Missing due time",IF(AND(K138="Completed",L138=""),"Missing completion timestamp",IF(AND(L138&lt;&gt;"",K138&lt;&gt;"Completed"),"Review completion status",IF(AND(K138="Blocked",R138=""),"Add blocked-task notes",IF(AND(Q138&lt;&gt;"",COUNTIF('Issues Log'!$A$4:$A$153,Q138)=0),"Issue ID not found",IF(AND(OR(P138="High",G138="Critical"),Q138=""),"Add or link an issue",IF(AND(N138&lt;&gt;"",M138=""),"Missing verifier","Ready")))))))))),"Check Record")</f>
        <v/>
      </c>
    </row>
    <row r="139">
      <c r="A139" s="25" t="n"/>
      <c r="B139" s="25" t="n"/>
      <c r="C139" s="45" t="n"/>
      <c r="D139" s="25" t="n"/>
      <c r="E139" s="25" t="n"/>
      <c r="F139" s="25" t="n"/>
      <c r="G139" s="25" t="n"/>
      <c r="H139" s="27" t="n"/>
      <c r="I139" s="28" t="n"/>
      <c r="J139" s="25" t="n"/>
      <c r="K139" s="25" t="n"/>
      <c r="L139" s="46" t="n"/>
      <c r="M139" s="25" t="n"/>
      <c r="N139" s="46" t="n"/>
      <c r="O139" s="47" t="n"/>
      <c r="P139" s="25" t="n"/>
      <c r="Q139" s="25" t="n"/>
      <c r="R139" s="27" t="n"/>
      <c r="S139" s="48">
        <f>IFERROR(IF(OR(C139="",I139=""),"",C139+I139),"")</f>
        <v/>
      </c>
      <c r="T139" s="32">
        <f>IFERROR(IF(A139="","",IF(OR(K139="Completed",K139="Not Applicable"),"Closed",IF(S139="","Missing Due Time",IF(NOW()&gt;S139+('Dashboard'!$B$6/1440),"Overdue",IF(NOW()&gt;S139,"Due Now","On Track"))))),"Check Record")</f>
        <v/>
      </c>
      <c r="U139" s="32">
        <f>IFERROR(IF(A139="","",IF(C139="","Missing operating date",IF(J139="","Missing assigned employee",IF(I139="","Missing due time",IF(AND(K139="Completed",L139=""),"Missing completion timestamp",IF(AND(L139&lt;&gt;"",K139&lt;&gt;"Completed"),"Review completion status",IF(AND(K139="Blocked",R139=""),"Add blocked-task notes",IF(AND(Q139&lt;&gt;"",COUNTIF('Issues Log'!$A$4:$A$153,Q139)=0),"Issue ID not found",IF(AND(OR(P139="High",G139="Critical"),Q139=""),"Add or link an issue",IF(AND(N139&lt;&gt;"",M139=""),"Missing verifier","Ready")))))))))),"Check Record")</f>
        <v/>
      </c>
    </row>
    <row r="140">
      <c r="A140" s="25" t="n"/>
      <c r="B140" s="25" t="n"/>
      <c r="C140" s="45" t="n"/>
      <c r="D140" s="25" t="n"/>
      <c r="E140" s="25" t="n"/>
      <c r="F140" s="25" t="n"/>
      <c r="G140" s="25" t="n"/>
      <c r="H140" s="27" t="n"/>
      <c r="I140" s="28" t="n"/>
      <c r="J140" s="25" t="n"/>
      <c r="K140" s="25" t="n"/>
      <c r="L140" s="46" t="n"/>
      <c r="M140" s="25" t="n"/>
      <c r="N140" s="46" t="n"/>
      <c r="O140" s="47" t="n"/>
      <c r="P140" s="25" t="n"/>
      <c r="Q140" s="25" t="n"/>
      <c r="R140" s="27" t="n"/>
      <c r="S140" s="48">
        <f>IFERROR(IF(OR(C140="",I140=""),"",C140+I140),"")</f>
        <v/>
      </c>
      <c r="T140" s="32">
        <f>IFERROR(IF(A140="","",IF(OR(K140="Completed",K140="Not Applicable"),"Closed",IF(S140="","Missing Due Time",IF(NOW()&gt;S140+('Dashboard'!$B$6/1440),"Overdue",IF(NOW()&gt;S140,"Due Now","On Track"))))),"Check Record")</f>
        <v/>
      </c>
      <c r="U140" s="32">
        <f>IFERROR(IF(A140="","",IF(C140="","Missing operating date",IF(J140="","Missing assigned employee",IF(I140="","Missing due time",IF(AND(K140="Completed",L140=""),"Missing completion timestamp",IF(AND(L140&lt;&gt;"",K140&lt;&gt;"Completed"),"Review completion status",IF(AND(K140="Blocked",R140=""),"Add blocked-task notes",IF(AND(Q140&lt;&gt;"",COUNTIF('Issues Log'!$A$4:$A$153,Q140)=0),"Issue ID not found",IF(AND(OR(P140="High",G140="Critical"),Q140=""),"Add or link an issue",IF(AND(N140&lt;&gt;"",M140=""),"Missing verifier","Ready")))))))))),"Check Record")</f>
        <v/>
      </c>
    </row>
    <row r="141">
      <c r="A141" s="25" t="n"/>
      <c r="B141" s="25" t="n"/>
      <c r="C141" s="45" t="n"/>
      <c r="D141" s="25" t="n"/>
      <c r="E141" s="25" t="n"/>
      <c r="F141" s="25" t="n"/>
      <c r="G141" s="25" t="n"/>
      <c r="H141" s="27" t="n"/>
      <c r="I141" s="28" t="n"/>
      <c r="J141" s="25" t="n"/>
      <c r="K141" s="25" t="n"/>
      <c r="L141" s="46" t="n"/>
      <c r="M141" s="25" t="n"/>
      <c r="N141" s="46" t="n"/>
      <c r="O141" s="47" t="n"/>
      <c r="P141" s="25" t="n"/>
      <c r="Q141" s="25" t="n"/>
      <c r="R141" s="27" t="n"/>
      <c r="S141" s="48">
        <f>IFERROR(IF(OR(C141="",I141=""),"",C141+I141),"")</f>
        <v/>
      </c>
      <c r="T141" s="32">
        <f>IFERROR(IF(A141="","",IF(OR(K141="Completed",K141="Not Applicable"),"Closed",IF(S141="","Missing Due Time",IF(NOW()&gt;S141+('Dashboard'!$B$6/1440),"Overdue",IF(NOW()&gt;S141,"Due Now","On Track"))))),"Check Record")</f>
        <v/>
      </c>
      <c r="U141" s="32">
        <f>IFERROR(IF(A141="","",IF(C141="","Missing operating date",IF(J141="","Missing assigned employee",IF(I141="","Missing due time",IF(AND(K141="Completed",L141=""),"Missing completion timestamp",IF(AND(L141&lt;&gt;"",K141&lt;&gt;"Completed"),"Review completion status",IF(AND(K141="Blocked",R141=""),"Add blocked-task notes",IF(AND(Q141&lt;&gt;"",COUNTIF('Issues Log'!$A$4:$A$153,Q141)=0),"Issue ID not found",IF(AND(OR(P141="High",G141="Critical"),Q141=""),"Add or link an issue",IF(AND(N141&lt;&gt;"",M141=""),"Missing verifier","Ready")))))))))),"Check Record")</f>
        <v/>
      </c>
    </row>
    <row r="142">
      <c r="A142" s="25" t="n"/>
      <c r="B142" s="25" t="n"/>
      <c r="C142" s="45" t="n"/>
      <c r="D142" s="25" t="n"/>
      <c r="E142" s="25" t="n"/>
      <c r="F142" s="25" t="n"/>
      <c r="G142" s="25" t="n"/>
      <c r="H142" s="27" t="n"/>
      <c r="I142" s="28" t="n"/>
      <c r="J142" s="25" t="n"/>
      <c r="K142" s="25" t="n"/>
      <c r="L142" s="46" t="n"/>
      <c r="M142" s="25" t="n"/>
      <c r="N142" s="46" t="n"/>
      <c r="O142" s="47" t="n"/>
      <c r="P142" s="25" t="n"/>
      <c r="Q142" s="25" t="n"/>
      <c r="R142" s="27" t="n"/>
      <c r="S142" s="48">
        <f>IFERROR(IF(OR(C142="",I142=""),"",C142+I142),"")</f>
        <v/>
      </c>
      <c r="T142" s="32">
        <f>IFERROR(IF(A142="","",IF(OR(K142="Completed",K142="Not Applicable"),"Closed",IF(S142="","Missing Due Time",IF(NOW()&gt;S142+('Dashboard'!$B$6/1440),"Overdue",IF(NOW()&gt;S142,"Due Now","On Track"))))),"Check Record")</f>
        <v/>
      </c>
      <c r="U142" s="32">
        <f>IFERROR(IF(A142="","",IF(C142="","Missing operating date",IF(J142="","Missing assigned employee",IF(I142="","Missing due time",IF(AND(K142="Completed",L142=""),"Missing completion timestamp",IF(AND(L142&lt;&gt;"",K142&lt;&gt;"Completed"),"Review completion status",IF(AND(K142="Blocked",R142=""),"Add blocked-task notes",IF(AND(Q142&lt;&gt;"",COUNTIF('Issues Log'!$A$4:$A$153,Q142)=0),"Issue ID not found",IF(AND(OR(P142="High",G142="Critical"),Q142=""),"Add or link an issue",IF(AND(N142&lt;&gt;"",M142=""),"Missing verifier","Ready")))))))))),"Check Record")</f>
        <v/>
      </c>
    </row>
    <row r="143">
      <c r="A143" s="25" t="n"/>
      <c r="B143" s="25" t="n"/>
      <c r="C143" s="45" t="n"/>
      <c r="D143" s="25" t="n"/>
      <c r="E143" s="25" t="n"/>
      <c r="F143" s="25" t="n"/>
      <c r="G143" s="25" t="n"/>
      <c r="H143" s="27" t="n"/>
      <c r="I143" s="28" t="n"/>
      <c r="J143" s="25" t="n"/>
      <c r="K143" s="25" t="n"/>
      <c r="L143" s="46" t="n"/>
      <c r="M143" s="25" t="n"/>
      <c r="N143" s="46" t="n"/>
      <c r="O143" s="47" t="n"/>
      <c r="P143" s="25" t="n"/>
      <c r="Q143" s="25" t="n"/>
      <c r="R143" s="27" t="n"/>
      <c r="S143" s="48">
        <f>IFERROR(IF(OR(C143="",I143=""),"",C143+I143),"")</f>
        <v/>
      </c>
      <c r="T143" s="32">
        <f>IFERROR(IF(A143="","",IF(OR(K143="Completed",K143="Not Applicable"),"Closed",IF(S143="","Missing Due Time",IF(NOW()&gt;S143+('Dashboard'!$B$6/1440),"Overdue",IF(NOW()&gt;S143,"Due Now","On Track"))))),"Check Record")</f>
        <v/>
      </c>
      <c r="U143" s="32">
        <f>IFERROR(IF(A143="","",IF(C143="","Missing operating date",IF(J143="","Missing assigned employee",IF(I143="","Missing due time",IF(AND(K143="Completed",L143=""),"Missing completion timestamp",IF(AND(L143&lt;&gt;"",K143&lt;&gt;"Completed"),"Review completion status",IF(AND(K143="Blocked",R143=""),"Add blocked-task notes",IF(AND(Q143&lt;&gt;"",COUNTIF('Issues Log'!$A$4:$A$153,Q143)=0),"Issue ID not found",IF(AND(OR(P143="High",G143="Critical"),Q143=""),"Add or link an issue",IF(AND(N143&lt;&gt;"",M143=""),"Missing verifier","Ready")))))))))),"Check Record")</f>
        <v/>
      </c>
    </row>
    <row r="144">
      <c r="A144" s="25" t="n"/>
      <c r="B144" s="25" t="n"/>
      <c r="C144" s="45" t="n"/>
      <c r="D144" s="25" t="n"/>
      <c r="E144" s="25" t="n"/>
      <c r="F144" s="25" t="n"/>
      <c r="G144" s="25" t="n"/>
      <c r="H144" s="27" t="n"/>
      <c r="I144" s="28" t="n"/>
      <c r="J144" s="25" t="n"/>
      <c r="K144" s="25" t="n"/>
      <c r="L144" s="46" t="n"/>
      <c r="M144" s="25" t="n"/>
      <c r="N144" s="46" t="n"/>
      <c r="O144" s="47" t="n"/>
      <c r="P144" s="25" t="n"/>
      <c r="Q144" s="25" t="n"/>
      <c r="R144" s="27" t="n"/>
      <c r="S144" s="48">
        <f>IFERROR(IF(OR(C144="",I144=""),"",C144+I144),"")</f>
        <v/>
      </c>
      <c r="T144" s="32">
        <f>IFERROR(IF(A144="","",IF(OR(K144="Completed",K144="Not Applicable"),"Closed",IF(S144="","Missing Due Time",IF(NOW()&gt;S144+('Dashboard'!$B$6/1440),"Overdue",IF(NOW()&gt;S144,"Due Now","On Track"))))),"Check Record")</f>
        <v/>
      </c>
      <c r="U144" s="32">
        <f>IFERROR(IF(A144="","",IF(C144="","Missing operating date",IF(J144="","Missing assigned employee",IF(I144="","Missing due time",IF(AND(K144="Completed",L144=""),"Missing completion timestamp",IF(AND(L144&lt;&gt;"",K144&lt;&gt;"Completed"),"Review completion status",IF(AND(K144="Blocked",R144=""),"Add blocked-task notes",IF(AND(Q144&lt;&gt;"",COUNTIF('Issues Log'!$A$4:$A$153,Q144)=0),"Issue ID not found",IF(AND(OR(P144="High",G144="Critical"),Q144=""),"Add or link an issue",IF(AND(N144&lt;&gt;"",M144=""),"Missing verifier","Ready")))))))))),"Check Record")</f>
        <v/>
      </c>
    </row>
    <row r="145">
      <c r="A145" s="25" t="n"/>
      <c r="B145" s="25" t="n"/>
      <c r="C145" s="45" t="n"/>
      <c r="D145" s="25" t="n"/>
      <c r="E145" s="25" t="n"/>
      <c r="F145" s="25" t="n"/>
      <c r="G145" s="25" t="n"/>
      <c r="H145" s="27" t="n"/>
      <c r="I145" s="28" t="n"/>
      <c r="J145" s="25" t="n"/>
      <c r="K145" s="25" t="n"/>
      <c r="L145" s="46" t="n"/>
      <c r="M145" s="25" t="n"/>
      <c r="N145" s="46" t="n"/>
      <c r="O145" s="47" t="n"/>
      <c r="P145" s="25" t="n"/>
      <c r="Q145" s="25" t="n"/>
      <c r="R145" s="27" t="n"/>
      <c r="S145" s="48">
        <f>IFERROR(IF(OR(C145="",I145=""),"",C145+I145),"")</f>
        <v/>
      </c>
      <c r="T145" s="32">
        <f>IFERROR(IF(A145="","",IF(OR(K145="Completed",K145="Not Applicable"),"Closed",IF(S145="","Missing Due Time",IF(NOW()&gt;S145+('Dashboard'!$B$6/1440),"Overdue",IF(NOW()&gt;S145,"Due Now","On Track"))))),"Check Record")</f>
        <v/>
      </c>
      <c r="U145" s="32">
        <f>IFERROR(IF(A145="","",IF(C145="","Missing operating date",IF(J145="","Missing assigned employee",IF(I145="","Missing due time",IF(AND(K145="Completed",L145=""),"Missing completion timestamp",IF(AND(L145&lt;&gt;"",K145&lt;&gt;"Completed"),"Review completion status",IF(AND(K145="Blocked",R145=""),"Add blocked-task notes",IF(AND(Q145&lt;&gt;"",COUNTIF('Issues Log'!$A$4:$A$153,Q145)=0),"Issue ID not found",IF(AND(OR(P145="High",G145="Critical"),Q145=""),"Add or link an issue",IF(AND(N145&lt;&gt;"",M145=""),"Missing verifier","Ready")))))))))),"Check Record")</f>
        <v/>
      </c>
    </row>
    <row r="146">
      <c r="A146" s="25" t="n"/>
      <c r="B146" s="25" t="n"/>
      <c r="C146" s="45" t="n"/>
      <c r="D146" s="25" t="n"/>
      <c r="E146" s="25" t="n"/>
      <c r="F146" s="25" t="n"/>
      <c r="G146" s="25" t="n"/>
      <c r="H146" s="27" t="n"/>
      <c r="I146" s="28" t="n"/>
      <c r="J146" s="25" t="n"/>
      <c r="K146" s="25" t="n"/>
      <c r="L146" s="46" t="n"/>
      <c r="M146" s="25" t="n"/>
      <c r="N146" s="46" t="n"/>
      <c r="O146" s="47" t="n"/>
      <c r="P146" s="25" t="n"/>
      <c r="Q146" s="25" t="n"/>
      <c r="R146" s="27" t="n"/>
      <c r="S146" s="48">
        <f>IFERROR(IF(OR(C146="",I146=""),"",C146+I146),"")</f>
        <v/>
      </c>
      <c r="T146" s="32">
        <f>IFERROR(IF(A146="","",IF(OR(K146="Completed",K146="Not Applicable"),"Closed",IF(S146="","Missing Due Time",IF(NOW()&gt;S146+('Dashboard'!$B$6/1440),"Overdue",IF(NOW()&gt;S146,"Due Now","On Track"))))),"Check Record")</f>
        <v/>
      </c>
      <c r="U146" s="32">
        <f>IFERROR(IF(A146="","",IF(C146="","Missing operating date",IF(J146="","Missing assigned employee",IF(I146="","Missing due time",IF(AND(K146="Completed",L146=""),"Missing completion timestamp",IF(AND(L146&lt;&gt;"",K146&lt;&gt;"Completed"),"Review completion status",IF(AND(K146="Blocked",R146=""),"Add blocked-task notes",IF(AND(Q146&lt;&gt;"",COUNTIF('Issues Log'!$A$4:$A$153,Q146)=0),"Issue ID not found",IF(AND(OR(P146="High",G146="Critical"),Q146=""),"Add or link an issue",IF(AND(N146&lt;&gt;"",M146=""),"Missing verifier","Ready")))))))))),"Check Record")</f>
        <v/>
      </c>
    </row>
    <row r="147">
      <c r="A147" s="25" t="n"/>
      <c r="B147" s="25" t="n"/>
      <c r="C147" s="45" t="n"/>
      <c r="D147" s="25" t="n"/>
      <c r="E147" s="25" t="n"/>
      <c r="F147" s="25" t="n"/>
      <c r="G147" s="25" t="n"/>
      <c r="H147" s="27" t="n"/>
      <c r="I147" s="28" t="n"/>
      <c r="J147" s="25" t="n"/>
      <c r="K147" s="25" t="n"/>
      <c r="L147" s="46" t="n"/>
      <c r="M147" s="25" t="n"/>
      <c r="N147" s="46" t="n"/>
      <c r="O147" s="47" t="n"/>
      <c r="P147" s="25" t="n"/>
      <c r="Q147" s="25" t="n"/>
      <c r="R147" s="27" t="n"/>
      <c r="S147" s="48">
        <f>IFERROR(IF(OR(C147="",I147=""),"",C147+I147),"")</f>
        <v/>
      </c>
      <c r="T147" s="32">
        <f>IFERROR(IF(A147="","",IF(OR(K147="Completed",K147="Not Applicable"),"Closed",IF(S147="","Missing Due Time",IF(NOW()&gt;S147+('Dashboard'!$B$6/1440),"Overdue",IF(NOW()&gt;S147,"Due Now","On Track"))))),"Check Record")</f>
        <v/>
      </c>
      <c r="U147" s="32">
        <f>IFERROR(IF(A147="","",IF(C147="","Missing operating date",IF(J147="","Missing assigned employee",IF(I147="","Missing due time",IF(AND(K147="Completed",L147=""),"Missing completion timestamp",IF(AND(L147&lt;&gt;"",K147&lt;&gt;"Completed"),"Review completion status",IF(AND(K147="Blocked",R147=""),"Add blocked-task notes",IF(AND(Q147&lt;&gt;"",COUNTIF('Issues Log'!$A$4:$A$153,Q147)=0),"Issue ID not found",IF(AND(OR(P147="High",G147="Critical"),Q147=""),"Add or link an issue",IF(AND(N147&lt;&gt;"",M147=""),"Missing verifier","Ready")))))))))),"Check Record")</f>
        <v/>
      </c>
    </row>
    <row r="148">
      <c r="A148" s="25" t="n"/>
      <c r="B148" s="25" t="n"/>
      <c r="C148" s="45" t="n"/>
      <c r="D148" s="25" t="n"/>
      <c r="E148" s="25" t="n"/>
      <c r="F148" s="25" t="n"/>
      <c r="G148" s="25" t="n"/>
      <c r="H148" s="27" t="n"/>
      <c r="I148" s="28" t="n"/>
      <c r="J148" s="25" t="n"/>
      <c r="K148" s="25" t="n"/>
      <c r="L148" s="46" t="n"/>
      <c r="M148" s="25" t="n"/>
      <c r="N148" s="46" t="n"/>
      <c r="O148" s="47" t="n"/>
      <c r="P148" s="25" t="n"/>
      <c r="Q148" s="25" t="n"/>
      <c r="R148" s="27" t="n"/>
      <c r="S148" s="48">
        <f>IFERROR(IF(OR(C148="",I148=""),"",C148+I148),"")</f>
        <v/>
      </c>
      <c r="T148" s="32">
        <f>IFERROR(IF(A148="","",IF(OR(K148="Completed",K148="Not Applicable"),"Closed",IF(S148="","Missing Due Time",IF(NOW()&gt;S148+('Dashboard'!$B$6/1440),"Overdue",IF(NOW()&gt;S148,"Due Now","On Track"))))),"Check Record")</f>
        <v/>
      </c>
      <c r="U148" s="32">
        <f>IFERROR(IF(A148="","",IF(C148="","Missing operating date",IF(J148="","Missing assigned employee",IF(I148="","Missing due time",IF(AND(K148="Completed",L148=""),"Missing completion timestamp",IF(AND(L148&lt;&gt;"",K148&lt;&gt;"Completed"),"Review completion status",IF(AND(K148="Blocked",R148=""),"Add blocked-task notes",IF(AND(Q148&lt;&gt;"",COUNTIF('Issues Log'!$A$4:$A$153,Q148)=0),"Issue ID not found",IF(AND(OR(P148="High",G148="Critical"),Q148=""),"Add or link an issue",IF(AND(N148&lt;&gt;"",M148=""),"Missing verifier","Ready")))))))))),"Check Record")</f>
        <v/>
      </c>
    </row>
    <row r="149">
      <c r="A149" s="25" t="n"/>
      <c r="B149" s="25" t="n"/>
      <c r="C149" s="45" t="n"/>
      <c r="D149" s="25" t="n"/>
      <c r="E149" s="25" t="n"/>
      <c r="F149" s="25" t="n"/>
      <c r="G149" s="25" t="n"/>
      <c r="H149" s="27" t="n"/>
      <c r="I149" s="28" t="n"/>
      <c r="J149" s="25" t="n"/>
      <c r="K149" s="25" t="n"/>
      <c r="L149" s="46" t="n"/>
      <c r="M149" s="25" t="n"/>
      <c r="N149" s="46" t="n"/>
      <c r="O149" s="47" t="n"/>
      <c r="P149" s="25" t="n"/>
      <c r="Q149" s="25" t="n"/>
      <c r="R149" s="27" t="n"/>
      <c r="S149" s="48">
        <f>IFERROR(IF(OR(C149="",I149=""),"",C149+I149),"")</f>
        <v/>
      </c>
      <c r="T149" s="32">
        <f>IFERROR(IF(A149="","",IF(OR(K149="Completed",K149="Not Applicable"),"Closed",IF(S149="","Missing Due Time",IF(NOW()&gt;S149+('Dashboard'!$B$6/1440),"Overdue",IF(NOW()&gt;S149,"Due Now","On Track"))))),"Check Record")</f>
        <v/>
      </c>
      <c r="U149" s="32">
        <f>IFERROR(IF(A149="","",IF(C149="","Missing operating date",IF(J149="","Missing assigned employee",IF(I149="","Missing due time",IF(AND(K149="Completed",L149=""),"Missing completion timestamp",IF(AND(L149&lt;&gt;"",K149&lt;&gt;"Completed"),"Review completion status",IF(AND(K149="Blocked",R149=""),"Add blocked-task notes",IF(AND(Q149&lt;&gt;"",COUNTIF('Issues Log'!$A$4:$A$153,Q149)=0),"Issue ID not found",IF(AND(OR(P149="High",G149="Critical"),Q149=""),"Add or link an issue",IF(AND(N149&lt;&gt;"",M149=""),"Missing verifier","Ready")))))))))),"Check Record")</f>
        <v/>
      </c>
    </row>
    <row r="150">
      <c r="A150" s="25" t="n"/>
      <c r="B150" s="25" t="n"/>
      <c r="C150" s="45" t="n"/>
      <c r="D150" s="25" t="n"/>
      <c r="E150" s="25" t="n"/>
      <c r="F150" s="25" t="n"/>
      <c r="G150" s="25" t="n"/>
      <c r="H150" s="27" t="n"/>
      <c r="I150" s="28" t="n"/>
      <c r="J150" s="25" t="n"/>
      <c r="K150" s="25" t="n"/>
      <c r="L150" s="46" t="n"/>
      <c r="M150" s="25" t="n"/>
      <c r="N150" s="46" t="n"/>
      <c r="O150" s="47" t="n"/>
      <c r="P150" s="25" t="n"/>
      <c r="Q150" s="25" t="n"/>
      <c r="R150" s="27" t="n"/>
      <c r="S150" s="48">
        <f>IFERROR(IF(OR(C150="",I150=""),"",C150+I150),"")</f>
        <v/>
      </c>
      <c r="T150" s="32">
        <f>IFERROR(IF(A150="","",IF(OR(K150="Completed",K150="Not Applicable"),"Closed",IF(S150="","Missing Due Time",IF(NOW()&gt;S150+('Dashboard'!$B$6/1440),"Overdue",IF(NOW()&gt;S150,"Due Now","On Track"))))),"Check Record")</f>
        <v/>
      </c>
      <c r="U150" s="32">
        <f>IFERROR(IF(A150="","",IF(C150="","Missing operating date",IF(J150="","Missing assigned employee",IF(I150="","Missing due time",IF(AND(K150="Completed",L150=""),"Missing completion timestamp",IF(AND(L150&lt;&gt;"",K150&lt;&gt;"Completed"),"Review completion status",IF(AND(K150="Blocked",R150=""),"Add blocked-task notes",IF(AND(Q150&lt;&gt;"",COUNTIF('Issues Log'!$A$4:$A$153,Q150)=0),"Issue ID not found",IF(AND(OR(P150="High",G150="Critical"),Q150=""),"Add or link an issue",IF(AND(N150&lt;&gt;"",M150=""),"Missing verifier","Ready")))))))))),"Check Record")</f>
        <v/>
      </c>
    </row>
    <row r="151">
      <c r="A151" s="25" t="n"/>
      <c r="B151" s="25" t="n"/>
      <c r="C151" s="45" t="n"/>
      <c r="D151" s="25" t="n"/>
      <c r="E151" s="25" t="n"/>
      <c r="F151" s="25" t="n"/>
      <c r="G151" s="25" t="n"/>
      <c r="H151" s="27" t="n"/>
      <c r="I151" s="28" t="n"/>
      <c r="J151" s="25" t="n"/>
      <c r="K151" s="25" t="n"/>
      <c r="L151" s="46" t="n"/>
      <c r="M151" s="25" t="n"/>
      <c r="N151" s="46" t="n"/>
      <c r="O151" s="47" t="n"/>
      <c r="P151" s="25" t="n"/>
      <c r="Q151" s="25" t="n"/>
      <c r="R151" s="27" t="n"/>
      <c r="S151" s="48">
        <f>IFERROR(IF(OR(C151="",I151=""),"",C151+I151),"")</f>
        <v/>
      </c>
      <c r="T151" s="32">
        <f>IFERROR(IF(A151="","",IF(OR(K151="Completed",K151="Not Applicable"),"Closed",IF(S151="","Missing Due Time",IF(NOW()&gt;S151+('Dashboard'!$B$6/1440),"Overdue",IF(NOW()&gt;S151,"Due Now","On Track"))))),"Check Record")</f>
        <v/>
      </c>
      <c r="U151" s="32">
        <f>IFERROR(IF(A151="","",IF(C151="","Missing operating date",IF(J151="","Missing assigned employee",IF(I151="","Missing due time",IF(AND(K151="Completed",L151=""),"Missing completion timestamp",IF(AND(L151&lt;&gt;"",K151&lt;&gt;"Completed"),"Review completion status",IF(AND(K151="Blocked",R151=""),"Add blocked-task notes",IF(AND(Q151&lt;&gt;"",COUNTIF('Issues Log'!$A$4:$A$153,Q151)=0),"Issue ID not found",IF(AND(OR(P151="High",G151="Critical"),Q151=""),"Add or link an issue",IF(AND(N151&lt;&gt;"",M151=""),"Missing verifier","Ready")))))))))),"Check Record")</f>
        <v/>
      </c>
    </row>
    <row r="152">
      <c r="A152" s="25" t="n"/>
      <c r="B152" s="25" t="n"/>
      <c r="C152" s="45" t="n"/>
      <c r="D152" s="25" t="n"/>
      <c r="E152" s="25" t="n"/>
      <c r="F152" s="25" t="n"/>
      <c r="G152" s="25" t="n"/>
      <c r="H152" s="27" t="n"/>
      <c r="I152" s="28" t="n"/>
      <c r="J152" s="25" t="n"/>
      <c r="K152" s="25" t="n"/>
      <c r="L152" s="46" t="n"/>
      <c r="M152" s="25" t="n"/>
      <c r="N152" s="46" t="n"/>
      <c r="O152" s="47" t="n"/>
      <c r="P152" s="25" t="n"/>
      <c r="Q152" s="25" t="n"/>
      <c r="R152" s="27" t="n"/>
      <c r="S152" s="48">
        <f>IFERROR(IF(OR(C152="",I152=""),"",C152+I152),"")</f>
        <v/>
      </c>
      <c r="T152" s="32">
        <f>IFERROR(IF(A152="","",IF(OR(K152="Completed",K152="Not Applicable"),"Closed",IF(S152="","Missing Due Time",IF(NOW()&gt;S152+('Dashboard'!$B$6/1440),"Overdue",IF(NOW()&gt;S152,"Due Now","On Track"))))),"Check Record")</f>
        <v/>
      </c>
      <c r="U152" s="32">
        <f>IFERROR(IF(A152="","",IF(C152="","Missing operating date",IF(J152="","Missing assigned employee",IF(I152="","Missing due time",IF(AND(K152="Completed",L152=""),"Missing completion timestamp",IF(AND(L152&lt;&gt;"",K152&lt;&gt;"Completed"),"Review completion status",IF(AND(K152="Blocked",R152=""),"Add blocked-task notes",IF(AND(Q152&lt;&gt;"",COUNTIF('Issues Log'!$A$4:$A$153,Q152)=0),"Issue ID not found",IF(AND(OR(P152="High",G152="Critical"),Q152=""),"Add or link an issue",IF(AND(N152&lt;&gt;"",M152=""),"Missing verifier","Ready")))))))))),"Check Record")</f>
        <v/>
      </c>
    </row>
    <row r="153">
      <c r="A153" s="25" t="n"/>
      <c r="B153" s="25" t="n"/>
      <c r="C153" s="45" t="n"/>
      <c r="D153" s="25" t="n"/>
      <c r="E153" s="25" t="n"/>
      <c r="F153" s="25" t="n"/>
      <c r="G153" s="25" t="n"/>
      <c r="H153" s="27" t="n"/>
      <c r="I153" s="28" t="n"/>
      <c r="J153" s="25" t="n"/>
      <c r="K153" s="25" t="n"/>
      <c r="L153" s="46" t="n"/>
      <c r="M153" s="25" t="n"/>
      <c r="N153" s="46" t="n"/>
      <c r="O153" s="47" t="n"/>
      <c r="P153" s="25" t="n"/>
      <c r="Q153" s="25" t="n"/>
      <c r="R153" s="27" t="n"/>
      <c r="S153" s="48">
        <f>IFERROR(IF(OR(C153="",I153=""),"",C153+I153),"")</f>
        <v/>
      </c>
      <c r="T153" s="32">
        <f>IFERROR(IF(A153="","",IF(OR(K153="Completed",K153="Not Applicable"),"Closed",IF(S153="","Missing Due Time",IF(NOW()&gt;S153+('Dashboard'!$B$6/1440),"Overdue",IF(NOW()&gt;S153,"Due Now","On Track"))))),"Check Record")</f>
        <v/>
      </c>
      <c r="U153" s="32">
        <f>IFERROR(IF(A153="","",IF(C153="","Missing operating date",IF(J153="","Missing assigned employee",IF(I153="","Missing due time",IF(AND(K153="Completed",L153=""),"Missing completion timestamp",IF(AND(L153&lt;&gt;"",K153&lt;&gt;"Completed"),"Review completion status",IF(AND(K153="Blocked",R153=""),"Add blocked-task notes",IF(AND(Q153&lt;&gt;"",COUNTIF('Issues Log'!$A$4:$A$153,Q153)=0),"Issue ID not found",IF(AND(OR(P153="High",G153="Critical"),Q153=""),"Add or link an issue",IF(AND(N153&lt;&gt;"",M153=""),"Missing verifier","Ready")))))))))),"Check Record")</f>
        <v/>
      </c>
    </row>
    <row r="154">
      <c r="A154" s="25" t="n"/>
      <c r="B154" s="25" t="n"/>
      <c r="C154" s="45" t="n"/>
      <c r="D154" s="25" t="n"/>
      <c r="E154" s="25" t="n"/>
      <c r="F154" s="25" t="n"/>
      <c r="G154" s="25" t="n"/>
      <c r="H154" s="27" t="n"/>
      <c r="I154" s="28" t="n"/>
      <c r="J154" s="25" t="n"/>
      <c r="K154" s="25" t="n"/>
      <c r="L154" s="46" t="n"/>
      <c r="M154" s="25" t="n"/>
      <c r="N154" s="46" t="n"/>
      <c r="O154" s="47" t="n"/>
      <c r="P154" s="25" t="n"/>
      <c r="Q154" s="25" t="n"/>
      <c r="R154" s="27" t="n"/>
      <c r="S154" s="48">
        <f>IFERROR(IF(OR(C154="",I154=""),"",C154+I154),"")</f>
        <v/>
      </c>
      <c r="T154" s="32">
        <f>IFERROR(IF(A154="","",IF(OR(K154="Completed",K154="Not Applicable"),"Closed",IF(S154="","Missing Due Time",IF(NOW()&gt;S154+('Dashboard'!$B$6/1440),"Overdue",IF(NOW()&gt;S154,"Due Now","On Track"))))),"Check Record")</f>
        <v/>
      </c>
      <c r="U154" s="32">
        <f>IFERROR(IF(A154="","",IF(C154="","Missing operating date",IF(J154="","Missing assigned employee",IF(I154="","Missing due time",IF(AND(K154="Completed",L154=""),"Missing completion timestamp",IF(AND(L154&lt;&gt;"",K154&lt;&gt;"Completed"),"Review completion status",IF(AND(K154="Blocked",R154=""),"Add blocked-task notes",IF(AND(Q154&lt;&gt;"",COUNTIF('Issues Log'!$A$4:$A$153,Q154)=0),"Issue ID not found",IF(AND(OR(P154="High",G154="Critical"),Q154=""),"Add or link an issue",IF(AND(N154&lt;&gt;"",M154=""),"Missing verifier","Ready")))))))))),"Check Record")</f>
        <v/>
      </c>
    </row>
    <row r="155">
      <c r="A155" s="25" t="n"/>
      <c r="B155" s="25" t="n"/>
      <c r="C155" s="45" t="n"/>
      <c r="D155" s="25" t="n"/>
      <c r="E155" s="25" t="n"/>
      <c r="F155" s="25" t="n"/>
      <c r="G155" s="25" t="n"/>
      <c r="H155" s="27" t="n"/>
      <c r="I155" s="28" t="n"/>
      <c r="J155" s="25" t="n"/>
      <c r="K155" s="25" t="n"/>
      <c r="L155" s="46" t="n"/>
      <c r="M155" s="25" t="n"/>
      <c r="N155" s="46" t="n"/>
      <c r="O155" s="47" t="n"/>
      <c r="P155" s="25" t="n"/>
      <c r="Q155" s="25" t="n"/>
      <c r="R155" s="27" t="n"/>
      <c r="S155" s="48">
        <f>IFERROR(IF(OR(C155="",I155=""),"",C155+I155),"")</f>
        <v/>
      </c>
      <c r="T155" s="32">
        <f>IFERROR(IF(A155="","",IF(OR(K155="Completed",K155="Not Applicable"),"Closed",IF(S155="","Missing Due Time",IF(NOW()&gt;S155+('Dashboard'!$B$6/1440),"Overdue",IF(NOW()&gt;S155,"Due Now","On Track"))))),"Check Record")</f>
        <v/>
      </c>
      <c r="U155" s="32">
        <f>IFERROR(IF(A155="","",IF(C155="","Missing operating date",IF(J155="","Missing assigned employee",IF(I155="","Missing due time",IF(AND(K155="Completed",L155=""),"Missing completion timestamp",IF(AND(L155&lt;&gt;"",K155&lt;&gt;"Completed"),"Review completion status",IF(AND(K155="Blocked",R155=""),"Add blocked-task notes",IF(AND(Q155&lt;&gt;"",COUNTIF('Issues Log'!$A$4:$A$153,Q155)=0),"Issue ID not found",IF(AND(OR(P155="High",G155="Critical"),Q155=""),"Add or link an issue",IF(AND(N155&lt;&gt;"",M155=""),"Missing verifier","Ready")))))))))),"Check Record")</f>
        <v/>
      </c>
    </row>
    <row r="156">
      <c r="A156" s="25" t="n"/>
      <c r="B156" s="25" t="n"/>
      <c r="C156" s="45" t="n"/>
      <c r="D156" s="25" t="n"/>
      <c r="E156" s="25" t="n"/>
      <c r="F156" s="25" t="n"/>
      <c r="G156" s="25" t="n"/>
      <c r="H156" s="27" t="n"/>
      <c r="I156" s="28" t="n"/>
      <c r="J156" s="25" t="n"/>
      <c r="K156" s="25" t="n"/>
      <c r="L156" s="46" t="n"/>
      <c r="M156" s="25" t="n"/>
      <c r="N156" s="46" t="n"/>
      <c r="O156" s="47" t="n"/>
      <c r="P156" s="25" t="n"/>
      <c r="Q156" s="25" t="n"/>
      <c r="R156" s="27" t="n"/>
      <c r="S156" s="48">
        <f>IFERROR(IF(OR(C156="",I156=""),"",C156+I156),"")</f>
        <v/>
      </c>
      <c r="T156" s="32">
        <f>IFERROR(IF(A156="","",IF(OR(K156="Completed",K156="Not Applicable"),"Closed",IF(S156="","Missing Due Time",IF(NOW()&gt;S156+('Dashboard'!$B$6/1440),"Overdue",IF(NOW()&gt;S156,"Due Now","On Track"))))),"Check Record")</f>
        <v/>
      </c>
      <c r="U156" s="32">
        <f>IFERROR(IF(A156="","",IF(C156="","Missing operating date",IF(J156="","Missing assigned employee",IF(I156="","Missing due time",IF(AND(K156="Completed",L156=""),"Missing completion timestamp",IF(AND(L156&lt;&gt;"",K156&lt;&gt;"Completed"),"Review completion status",IF(AND(K156="Blocked",R156=""),"Add blocked-task notes",IF(AND(Q156&lt;&gt;"",COUNTIF('Issues Log'!$A$4:$A$153,Q156)=0),"Issue ID not found",IF(AND(OR(P156="High",G156="Critical"),Q156=""),"Add or link an issue",IF(AND(N156&lt;&gt;"",M156=""),"Missing verifier","Ready")))))))))),"Check Record")</f>
        <v/>
      </c>
    </row>
    <row r="157">
      <c r="A157" s="25" t="n"/>
      <c r="B157" s="25" t="n"/>
      <c r="C157" s="45" t="n"/>
      <c r="D157" s="25" t="n"/>
      <c r="E157" s="25" t="n"/>
      <c r="F157" s="25" t="n"/>
      <c r="G157" s="25" t="n"/>
      <c r="H157" s="27" t="n"/>
      <c r="I157" s="28" t="n"/>
      <c r="J157" s="25" t="n"/>
      <c r="K157" s="25" t="n"/>
      <c r="L157" s="46" t="n"/>
      <c r="M157" s="25" t="n"/>
      <c r="N157" s="46" t="n"/>
      <c r="O157" s="47" t="n"/>
      <c r="P157" s="25" t="n"/>
      <c r="Q157" s="25" t="n"/>
      <c r="R157" s="27" t="n"/>
      <c r="S157" s="48">
        <f>IFERROR(IF(OR(C157="",I157=""),"",C157+I157),"")</f>
        <v/>
      </c>
      <c r="T157" s="32">
        <f>IFERROR(IF(A157="","",IF(OR(K157="Completed",K157="Not Applicable"),"Closed",IF(S157="","Missing Due Time",IF(NOW()&gt;S157+('Dashboard'!$B$6/1440),"Overdue",IF(NOW()&gt;S157,"Due Now","On Track"))))),"Check Record")</f>
        <v/>
      </c>
      <c r="U157" s="32">
        <f>IFERROR(IF(A157="","",IF(C157="","Missing operating date",IF(J157="","Missing assigned employee",IF(I157="","Missing due time",IF(AND(K157="Completed",L157=""),"Missing completion timestamp",IF(AND(L157&lt;&gt;"",K157&lt;&gt;"Completed"),"Review completion status",IF(AND(K157="Blocked",R157=""),"Add blocked-task notes",IF(AND(Q157&lt;&gt;"",COUNTIF('Issues Log'!$A$4:$A$153,Q157)=0),"Issue ID not found",IF(AND(OR(P157="High",G157="Critical"),Q157=""),"Add or link an issue",IF(AND(N157&lt;&gt;"",M157=""),"Missing verifier","Ready")))))))))),"Check Record")</f>
        <v/>
      </c>
    </row>
    <row r="158">
      <c r="A158" s="25" t="n"/>
      <c r="B158" s="25" t="n"/>
      <c r="C158" s="45" t="n"/>
      <c r="D158" s="25" t="n"/>
      <c r="E158" s="25" t="n"/>
      <c r="F158" s="25" t="n"/>
      <c r="G158" s="25" t="n"/>
      <c r="H158" s="27" t="n"/>
      <c r="I158" s="28" t="n"/>
      <c r="J158" s="25" t="n"/>
      <c r="K158" s="25" t="n"/>
      <c r="L158" s="46" t="n"/>
      <c r="M158" s="25" t="n"/>
      <c r="N158" s="46" t="n"/>
      <c r="O158" s="47" t="n"/>
      <c r="P158" s="25" t="n"/>
      <c r="Q158" s="25" t="n"/>
      <c r="R158" s="27" t="n"/>
      <c r="S158" s="48">
        <f>IFERROR(IF(OR(C158="",I158=""),"",C158+I158),"")</f>
        <v/>
      </c>
      <c r="T158" s="32">
        <f>IFERROR(IF(A158="","",IF(OR(K158="Completed",K158="Not Applicable"),"Closed",IF(S158="","Missing Due Time",IF(NOW()&gt;S158+('Dashboard'!$B$6/1440),"Overdue",IF(NOW()&gt;S158,"Due Now","On Track"))))),"Check Record")</f>
        <v/>
      </c>
      <c r="U158" s="32">
        <f>IFERROR(IF(A158="","",IF(C158="","Missing operating date",IF(J158="","Missing assigned employee",IF(I158="","Missing due time",IF(AND(K158="Completed",L158=""),"Missing completion timestamp",IF(AND(L158&lt;&gt;"",K158&lt;&gt;"Completed"),"Review completion status",IF(AND(K158="Blocked",R158=""),"Add blocked-task notes",IF(AND(Q158&lt;&gt;"",COUNTIF('Issues Log'!$A$4:$A$153,Q158)=0),"Issue ID not found",IF(AND(OR(P158="High",G158="Critical"),Q158=""),"Add or link an issue",IF(AND(N158&lt;&gt;"",M158=""),"Missing verifier","Ready")))))))))),"Check Record")</f>
        <v/>
      </c>
    </row>
    <row r="159">
      <c r="A159" s="25" t="n"/>
      <c r="B159" s="25" t="n"/>
      <c r="C159" s="45" t="n"/>
      <c r="D159" s="25" t="n"/>
      <c r="E159" s="25" t="n"/>
      <c r="F159" s="25" t="n"/>
      <c r="G159" s="25" t="n"/>
      <c r="H159" s="27" t="n"/>
      <c r="I159" s="28" t="n"/>
      <c r="J159" s="25" t="n"/>
      <c r="K159" s="25" t="n"/>
      <c r="L159" s="46" t="n"/>
      <c r="M159" s="25" t="n"/>
      <c r="N159" s="46" t="n"/>
      <c r="O159" s="47" t="n"/>
      <c r="P159" s="25" t="n"/>
      <c r="Q159" s="25" t="n"/>
      <c r="R159" s="27" t="n"/>
      <c r="S159" s="48">
        <f>IFERROR(IF(OR(C159="",I159=""),"",C159+I159),"")</f>
        <v/>
      </c>
      <c r="T159" s="32">
        <f>IFERROR(IF(A159="","",IF(OR(K159="Completed",K159="Not Applicable"),"Closed",IF(S159="","Missing Due Time",IF(NOW()&gt;S159+('Dashboard'!$B$6/1440),"Overdue",IF(NOW()&gt;S159,"Due Now","On Track"))))),"Check Record")</f>
        <v/>
      </c>
      <c r="U159" s="32">
        <f>IFERROR(IF(A159="","",IF(C159="","Missing operating date",IF(J159="","Missing assigned employee",IF(I159="","Missing due time",IF(AND(K159="Completed",L159=""),"Missing completion timestamp",IF(AND(L159&lt;&gt;"",K159&lt;&gt;"Completed"),"Review completion status",IF(AND(K159="Blocked",R159=""),"Add blocked-task notes",IF(AND(Q159&lt;&gt;"",COUNTIF('Issues Log'!$A$4:$A$153,Q159)=0),"Issue ID not found",IF(AND(OR(P159="High",G159="Critical"),Q159=""),"Add or link an issue",IF(AND(N159&lt;&gt;"",M159=""),"Missing verifier","Ready")))))))))),"Check Record")</f>
        <v/>
      </c>
    </row>
    <row r="160">
      <c r="A160" s="25" t="n"/>
      <c r="B160" s="25" t="n"/>
      <c r="C160" s="45" t="n"/>
      <c r="D160" s="25" t="n"/>
      <c r="E160" s="25" t="n"/>
      <c r="F160" s="25" t="n"/>
      <c r="G160" s="25" t="n"/>
      <c r="H160" s="27" t="n"/>
      <c r="I160" s="28" t="n"/>
      <c r="J160" s="25" t="n"/>
      <c r="K160" s="25" t="n"/>
      <c r="L160" s="46" t="n"/>
      <c r="M160" s="25" t="n"/>
      <c r="N160" s="46" t="n"/>
      <c r="O160" s="47" t="n"/>
      <c r="P160" s="25" t="n"/>
      <c r="Q160" s="25" t="n"/>
      <c r="R160" s="27" t="n"/>
      <c r="S160" s="48">
        <f>IFERROR(IF(OR(C160="",I160=""),"",C160+I160),"")</f>
        <v/>
      </c>
      <c r="T160" s="32">
        <f>IFERROR(IF(A160="","",IF(OR(K160="Completed",K160="Not Applicable"),"Closed",IF(S160="","Missing Due Time",IF(NOW()&gt;S160+('Dashboard'!$B$6/1440),"Overdue",IF(NOW()&gt;S160,"Due Now","On Track"))))),"Check Record")</f>
        <v/>
      </c>
      <c r="U160" s="32">
        <f>IFERROR(IF(A160="","",IF(C160="","Missing operating date",IF(J160="","Missing assigned employee",IF(I160="","Missing due time",IF(AND(K160="Completed",L160=""),"Missing completion timestamp",IF(AND(L160&lt;&gt;"",K160&lt;&gt;"Completed"),"Review completion status",IF(AND(K160="Blocked",R160=""),"Add blocked-task notes",IF(AND(Q160&lt;&gt;"",COUNTIF('Issues Log'!$A$4:$A$153,Q160)=0),"Issue ID not found",IF(AND(OR(P160="High",G160="Critical"),Q160=""),"Add or link an issue",IF(AND(N160&lt;&gt;"",M160=""),"Missing verifier","Ready")))))))))),"Check Record")</f>
        <v/>
      </c>
    </row>
    <row r="161">
      <c r="A161" s="25" t="n"/>
      <c r="B161" s="25" t="n"/>
      <c r="C161" s="45" t="n"/>
      <c r="D161" s="25" t="n"/>
      <c r="E161" s="25" t="n"/>
      <c r="F161" s="25" t="n"/>
      <c r="G161" s="25" t="n"/>
      <c r="H161" s="27" t="n"/>
      <c r="I161" s="28" t="n"/>
      <c r="J161" s="25" t="n"/>
      <c r="K161" s="25" t="n"/>
      <c r="L161" s="46" t="n"/>
      <c r="M161" s="25" t="n"/>
      <c r="N161" s="46" t="n"/>
      <c r="O161" s="47" t="n"/>
      <c r="P161" s="25" t="n"/>
      <c r="Q161" s="25" t="n"/>
      <c r="R161" s="27" t="n"/>
      <c r="S161" s="48">
        <f>IFERROR(IF(OR(C161="",I161=""),"",C161+I161),"")</f>
        <v/>
      </c>
      <c r="T161" s="32">
        <f>IFERROR(IF(A161="","",IF(OR(K161="Completed",K161="Not Applicable"),"Closed",IF(S161="","Missing Due Time",IF(NOW()&gt;S161+('Dashboard'!$B$6/1440),"Overdue",IF(NOW()&gt;S161,"Due Now","On Track"))))),"Check Record")</f>
        <v/>
      </c>
      <c r="U161" s="32">
        <f>IFERROR(IF(A161="","",IF(C161="","Missing operating date",IF(J161="","Missing assigned employee",IF(I161="","Missing due time",IF(AND(K161="Completed",L161=""),"Missing completion timestamp",IF(AND(L161&lt;&gt;"",K161&lt;&gt;"Completed"),"Review completion status",IF(AND(K161="Blocked",R161=""),"Add blocked-task notes",IF(AND(Q161&lt;&gt;"",COUNTIF('Issues Log'!$A$4:$A$153,Q161)=0),"Issue ID not found",IF(AND(OR(P161="High",G161="Critical"),Q161=""),"Add or link an issue",IF(AND(N161&lt;&gt;"",M161=""),"Missing verifier","Ready")))))))))),"Check Record")</f>
        <v/>
      </c>
    </row>
    <row r="162">
      <c r="A162" s="25" t="n"/>
      <c r="B162" s="25" t="n"/>
      <c r="C162" s="45" t="n"/>
      <c r="D162" s="25" t="n"/>
      <c r="E162" s="25" t="n"/>
      <c r="F162" s="25" t="n"/>
      <c r="G162" s="25" t="n"/>
      <c r="H162" s="27" t="n"/>
      <c r="I162" s="28" t="n"/>
      <c r="J162" s="25" t="n"/>
      <c r="K162" s="25" t="n"/>
      <c r="L162" s="46" t="n"/>
      <c r="M162" s="25" t="n"/>
      <c r="N162" s="46" t="n"/>
      <c r="O162" s="47" t="n"/>
      <c r="P162" s="25" t="n"/>
      <c r="Q162" s="25" t="n"/>
      <c r="R162" s="27" t="n"/>
      <c r="S162" s="48">
        <f>IFERROR(IF(OR(C162="",I162=""),"",C162+I162),"")</f>
        <v/>
      </c>
      <c r="T162" s="32">
        <f>IFERROR(IF(A162="","",IF(OR(K162="Completed",K162="Not Applicable"),"Closed",IF(S162="","Missing Due Time",IF(NOW()&gt;S162+('Dashboard'!$B$6/1440),"Overdue",IF(NOW()&gt;S162,"Due Now","On Track"))))),"Check Record")</f>
        <v/>
      </c>
      <c r="U162" s="32">
        <f>IFERROR(IF(A162="","",IF(C162="","Missing operating date",IF(J162="","Missing assigned employee",IF(I162="","Missing due time",IF(AND(K162="Completed",L162=""),"Missing completion timestamp",IF(AND(L162&lt;&gt;"",K162&lt;&gt;"Completed"),"Review completion status",IF(AND(K162="Blocked",R162=""),"Add blocked-task notes",IF(AND(Q162&lt;&gt;"",COUNTIF('Issues Log'!$A$4:$A$153,Q162)=0),"Issue ID not found",IF(AND(OR(P162="High",G162="Critical"),Q162=""),"Add or link an issue",IF(AND(N162&lt;&gt;"",M162=""),"Missing verifier","Ready")))))))))),"Check Record")</f>
        <v/>
      </c>
    </row>
    <row r="163">
      <c r="A163" s="25" t="n"/>
      <c r="B163" s="25" t="n"/>
      <c r="C163" s="45" t="n"/>
      <c r="D163" s="25" t="n"/>
      <c r="E163" s="25" t="n"/>
      <c r="F163" s="25" t="n"/>
      <c r="G163" s="25" t="n"/>
      <c r="H163" s="27" t="n"/>
      <c r="I163" s="28" t="n"/>
      <c r="J163" s="25" t="n"/>
      <c r="K163" s="25" t="n"/>
      <c r="L163" s="46" t="n"/>
      <c r="M163" s="25" t="n"/>
      <c r="N163" s="46" t="n"/>
      <c r="O163" s="47" t="n"/>
      <c r="P163" s="25" t="n"/>
      <c r="Q163" s="25" t="n"/>
      <c r="R163" s="27" t="n"/>
      <c r="S163" s="48">
        <f>IFERROR(IF(OR(C163="",I163=""),"",C163+I163),"")</f>
        <v/>
      </c>
      <c r="T163" s="32">
        <f>IFERROR(IF(A163="","",IF(OR(K163="Completed",K163="Not Applicable"),"Closed",IF(S163="","Missing Due Time",IF(NOW()&gt;S163+('Dashboard'!$B$6/1440),"Overdue",IF(NOW()&gt;S163,"Due Now","On Track"))))),"Check Record")</f>
        <v/>
      </c>
      <c r="U163" s="32">
        <f>IFERROR(IF(A163="","",IF(C163="","Missing operating date",IF(J163="","Missing assigned employee",IF(I163="","Missing due time",IF(AND(K163="Completed",L163=""),"Missing completion timestamp",IF(AND(L163&lt;&gt;"",K163&lt;&gt;"Completed"),"Review completion status",IF(AND(K163="Blocked",R163=""),"Add blocked-task notes",IF(AND(Q163&lt;&gt;"",COUNTIF('Issues Log'!$A$4:$A$153,Q163)=0),"Issue ID not found",IF(AND(OR(P163="High",G163="Critical"),Q163=""),"Add or link an issue",IF(AND(N163&lt;&gt;"",M163=""),"Missing verifier","Ready")))))))))),"Check Record")</f>
        <v/>
      </c>
    </row>
    <row r="164">
      <c r="A164" s="25" t="n"/>
      <c r="B164" s="25" t="n"/>
      <c r="C164" s="45" t="n"/>
      <c r="D164" s="25" t="n"/>
      <c r="E164" s="25" t="n"/>
      <c r="F164" s="25" t="n"/>
      <c r="G164" s="25" t="n"/>
      <c r="H164" s="27" t="n"/>
      <c r="I164" s="28" t="n"/>
      <c r="J164" s="25" t="n"/>
      <c r="K164" s="25" t="n"/>
      <c r="L164" s="46" t="n"/>
      <c r="M164" s="25" t="n"/>
      <c r="N164" s="46" t="n"/>
      <c r="O164" s="47" t="n"/>
      <c r="P164" s="25" t="n"/>
      <c r="Q164" s="25" t="n"/>
      <c r="R164" s="27" t="n"/>
      <c r="S164" s="48">
        <f>IFERROR(IF(OR(C164="",I164=""),"",C164+I164),"")</f>
        <v/>
      </c>
      <c r="T164" s="32">
        <f>IFERROR(IF(A164="","",IF(OR(K164="Completed",K164="Not Applicable"),"Closed",IF(S164="","Missing Due Time",IF(NOW()&gt;S164+('Dashboard'!$B$6/1440),"Overdue",IF(NOW()&gt;S164,"Due Now","On Track"))))),"Check Record")</f>
        <v/>
      </c>
      <c r="U164" s="32">
        <f>IFERROR(IF(A164="","",IF(C164="","Missing operating date",IF(J164="","Missing assigned employee",IF(I164="","Missing due time",IF(AND(K164="Completed",L164=""),"Missing completion timestamp",IF(AND(L164&lt;&gt;"",K164&lt;&gt;"Completed"),"Review completion status",IF(AND(K164="Blocked",R164=""),"Add blocked-task notes",IF(AND(Q164&lt;&gt;"",COUNTIF('Issues Log'!$A$4:$A$153,Q164)=0),"Issue ID not found",IF(AND(OR(P164="High",G164="Critical"),Q164=""),"Add or link an issue",IF(AND(N164&lt;&gt;"",M164=""),"Missing verifier","Ready")))))))))),"Check Record")</f>
        <v/>
      </c>
    </row>
    <row r="165">
      <c r="A165" s="25" t="n"/>
      <c r="B165" s="25" t="n"/>
      <c r="C165" s="45" t="n"/>
      <c r="D165" s="25" t="n"/>
      <c r="E165" s="25" t="n"/>
      <c r="F165" s="25" t="n"/>
      <c r="G165" s="25" t="n"/>
      <c r="H165" s="27" t="n"/>
      <c r="I165" s="28" t="n"/>
      <c r="J165" s="25" t="n"/>
      <c r="K165" s="25" t="n"/>
      <c r="L165" s="46" t="n"/>
      <c r="M165" s="25" t="n"/>
      <c r="N165" s="46" t="n"/>
      <c r="O165" s="47" t="n"/>
      <c r="P165" s="25" t="n"/>
      <c r="Q165" s="25" t="n"/>
      <c r="R165" s="27" t="n"/>
      <c r="S165" s="48">
        <f>IFERROR(IF(OR(C165="",I165=""),"",C165+I165),"")</f>
        <v/>
      </c>
      <c r="T165" s="32">
        <f>IFERROR(IF(A165="","",IF(OR(K165="Completed",K165="Not Applicable"),"Closed",IF(S165="","Missing Due Time",IF(NOW()&gt;S165+('Dashboard'!$B$6/1440),"Overdue",IF(NOW()&gt;S165,"Due Now","On Track"))))),"Check Record")</f>
        <v/>
      </c>
      <c r="U165" s="32">
        <f>IFERROR(IF(A165="","",IF(C165="","Missing operating date",IF(J165="","Missing assigned employee",IF(I165="","Missing due time",IF(AND(K165="Completed",L165=""),"Missing completion timestamp",IF(AND(L165&lt;&gt;"",K165&lt;&gt;"Completed"),"Review completion status",IF(AND(K165="Blocked",R165=""),"Add blocked-task notes",IF(AND(Q165&lt;&gt;"",COUNTIF('Issues Log'!$A$4:$A$153,Q165)=0),"Issue ID not found",IF(AND(OR(P165="High",G165="Critical"),Q165=""),"Add or link an issue",IF(AND(N165&lt;&gt;"",M165=""),"Missing verifier","Ready")))))))))),"Check Record")</f>
        <v/>
      </c>
    </row>
    <row r="166">
      <c r="A166" s="25" t="n"/>
      <c r="B166" s="25" t="n"/>
      <c r="C166" s="45" t="n"/>
      <c r="D166" s="25" t="n"/>
      <c r="E166" s="25" t="n"/>
      <c r="F166" s="25" t="n"/>
      <c r="G166" s="25" t="n"/>
      <c r="H166" s="27" t="n"/>
      <c r="I166" s="28" t="n"/>
      <c r="J166" s="25" t="n"/>
      <c r="K166" s="25" t="n"/>
      <c r="L166" s="46" t="n"/>
      <c r="M166" s="25" t="n"/>
      <c r="N166" s="46" t="n"/>
      <c r="O166" s="47" t="n"/>
      <c r="P166" s="25" t="n"/>
      <c r="Q166" s="25" t="n"/>
      <c r="R166" s="27" t="n"/>
      <c r="S166" s="48">
        <f>IFERROR(IF(OR(C166="",I166=""),"",C166+I166),"")</f>
        <v/>
      </c>
      <c r="T166" s="32">
        <f>IFERROR(IF(A166="","",IF(OR(K166="Completed",K166="Not Applicable"),"Closed",IF(S166="","Missing Due Time",IF(NOW()&gt;S166+('Dashboard'!$B$6/1440),"Overdue",IF(NOW()&gt;S166,"Due Now","On Track"))))),"Check Record")</f>
        <v/>
      </c>
      <c r="U166" s="32">
        <f>IFERROR(IF(A166="","",IF(C166="","Missing operating date",IF(J166="","Missing assigned employee",IF(I166="","Missing due time",IF(AND(K166="Completed",L166=""),"Missing completion timestamp",IF(AND(L166&lt;&gt;"",K166&lt;&gt;"Completed"),"Review completion status",IF(AND(K166="Blocked",R166=""),"Add blocked-task notes",IF(AND(Q166&lt;&gt;"",COUNTIF('Issues Log'!$A$4:$A$153,Q166)=0),"Issue ID not found",IF(AND(OR(P166="High",G166="Critical"),Q166=""),"Add or link an issue",IF(AND(N166&lt;&gt;"",M166=""),"Missing verifier","Ready")))))))))),"Check Record")</f>
        <v/>
      </c>
    </row>
    <row r="167">
      <c r="A167" s="25" t="n"/>
      <c r="B167" s="25" t="n"/>
      <c r="C167" s="45" t="n"/>
      <c r="D167" s="25" t="n"/>
      <c r="E167" s="25" t="n"/>
      <c r="F167" s="25" t="n"/>
      <c r="G167" s="25" t="n"/>
      <c r="H167" s="27" t="n"/>
      <c r="I167" s="28" t="n"/>
      <c r="J167" s="25" t="n"/>
      <c r="K167" s="25" t="n"/>
      <c r="L167" s="46" t="n"/>
      <c r="M167" s="25" t="n"/>
      <c r="N167" s="46" t="n"/>
      <c r="O167" s="47" t="n"/>
      <c r="P167" s="25" t="n"/>
      <c r="Q167" s="25" t="n"/>
      <c r="R167" s="27" t="n"/>
      <c r="S167" s="48">
        <f>IFERROR(IF(OR(C167="",I167=""),"",C167+I167),"")</f>
        <v/>
      </c>
      <c r="T167" s="32">
        <f>IFERROR(IF(A167="","",IF(OR(K167="Completed",K167="Not Applicable"),"Closed",IF(S167="","Missing Due Time",IF(NOW()&gt;S167+('Dashboard'!$B$6/1440),"Overdue",IF(NOW()&gt;S167,"Due Now","On Track"))))),"Check Record")</f>
        <v/>
      </c>
      <c r="U167" s="32">
        <f>IFERROR(IF(A167="","",IF(C167="","Missing operating date",IF(J167="","Missing assigned employee",IF(I167="","Missing due time",IF(AND(K167="Completed",L167=""),"Missing completion timestamp",IF(AND(L167&lt;&gt;"",K167&lt;&gt;"Completed"),"Review completion status",IF(AND(K167="Blocked",R167=""),"Add blocked-task notes",IF(AND(Q167&lt;&gt;"",COUNTIF('Issues Log'!$A$4:$A$153,Q167)=0),"Issue ID not found",IF(AND(OR(P167="High",G167="Critical"),Q167=""),"Add or link an issue",IF(AND(N167&lt;&gt;"",M167=""),"Missing verifier","Ready")))))))))),"Check Record")</f>
        <v/>
      </c>
    </row>
    <row r="168">
      <c r="A168" s="25" t="n"/>
      <c r="B168" s="25" t="n"/>
      <c r="C168" s="45" t="n"/>
      <c r="D168" s="25" t="n"/>
      <c r="E168" s="25" t="n"/>
      <c r="F168" s="25" t="n"/>
      <c r="G168" s="25" t="n"/>
      <c r="H168" s="27" t="n"/>
      <c r="I168" s="28" t="n"/>
      <c r="J168" s="25" t="n"/>
      <c r="K168" s="25" t="n"/>
      <c r="L168" s="46" t="n"/>
      <c r="M168" s="25" t="n"/>
      <c r="N168" s="46" t="n"/>
      <c r="O168" s="47" t="n"/>
      <c r="P168" s="25" t="n"/>
      <c r="Q168" s="25" t="n"/>
      <c r="R168" s="27" t="n"/>
      <c r="S168" s="48">
        <f>IFERROR(IF(OR(C168="",I168=""),"",C168+I168),"")</f>
        <v/>
      </c>
      <c r="T168" s="32">
        <f>IFERROR(IF(A168="","",IF(OR(K168="Completed",K168="Not Applicable"),"Closed",IF(S168="","Missing Due Time",IF(NOW()&gt;S168+('Dashboard'!$B$6/1440),"Overdue",IF(NOW()&gt;S168,"Due Now","On Track"))))),"Check Record")</f>
        <v/>
      </c>
      <c r="U168" s="32">
        <f>IFERROR(IF(A168="","",IF(C168="","Missing operating date",IF(J168="","Missing assigned employee",IF(I168="","Missing due time",IF(AND(K168="Completed",L168=""),"Missing completion timestamp",IF(AND(L168&lt;&gt;"",K168&lt;&gt;"Completed"),"Review completion status",IF(AND(K168="Blocked",R168=""),"Add blocked-task notes",IF(AND(Q168&lt;&gt;"",COUNTIF('Issues Log'!$A$4:$A$153,Q168)=0),"Issue ID not found",IF(AND(OR(P168="High",G168="Critical"),Q168=""),"Add or link an issue",IF(AND(N168&lt;&gt;"",M168=""),"Missing verifier","Ready")))))))))),"Check Record")</f>
        <v/>
      </c>
    </row>
    <row r="169">
      <c r="A169" s="25" t="n"/>
      <c r="B169" s="25" t="n"/>
      <c r="C169" s="45" t="n"/>
      <c r="D169" s="25" t="n"/>
      <c r="E169" s="25" t="n"/>
      <c r="F169" s="25" t="n"/>
      <c r="G169" s="25" t="n"/>
      <c r="H169" s="27" t="n"/>
      <c r="I169" s="28" t="n"/>
      <c r="J169" s="25" t="n"/>
      <c r="K169" s="25" t="n"/>
      <c r="L169" s="46" t="n"/>
      <c r="M169" s="25" t="n"/>
      <c r="N169" s="46" t="n"/>
      <c r="O169" s="47" t="n"/>
      <c r="P169" s="25" t="n"/>
      <c r="Q169" s="25" t="n"/>
      <c r="R169" s="27" t="n"/>
      <c r="S169" s="48">
        <f>IFERROR(IF(OR(C169="",I169=""),"",C169+I169),"")</f>
        <v/>
      </c>
      <c r="T169" s="32">
        <f>IFERROR(IF(A169="","",IF(OR(K169="Completed",K169="Not Applicable"),"Closed",IF(S169="","Missing Due Time",IF(NOW()&gt;S169+('Dashboard'!$B$6/1440),"Overdue",IF(NOW()&gt;S169,"Due Now","On Track"))))),"Check Record")</f>
        <v/>
      </c>
      <c r="U169" s="32">
        <f>IFERROR(IF(A169="","",IF(C169="","Missing operating date",IF(J169="","Missing assigned employee",IF(I169="","Missing due time",IF(AND(K169="Completed",L169=""),"Missing completion timestamp",IF(AND(L169&lt;&gt;"",K169&lt;&gt;"Completed"),"Review completion status",IF(AND(K169="Blocked",R169=""),"Add blocked-task notes",IF(AND(Q169&lt;&gt;"",COUNTIF('Issues Log'!$A$4:$A$153,Q169)=0),"Issue ID not found",IF(AND(OR(P169="High",G169="Critical"),Q169=""),"Add or link an issue",IF(AND(N169&lt;&gt;"",M169=""),"Missing verifier","Ready")))))))))),"Check Record")</f>
        <v/>
      </c>
    </row>
    <row r="170">
      <c r="A170" s="25" t="n"/>
      <c r="B170" s="25" t="n"/>
      <c r="C170" s="45" t="n"/>
      <c r="D170" s="25" t="n"/>
      <c r="E170" s="25" t="n"/>
      <c r="F170" s="25" t="n"/>
      <c r="G170" s="25" t="n"/>
      <c r="H170" s="27" t="n"/>
      <c r="I170" s="28" t="n"/>
      <c r="J170" s="25" t="n"/>
      <c r="K170" s="25" t="n"/>
      <c r="L170" s="46" t="n"/>
      <c r="M170" s="25" t="n"/>
      <c r="N170" s="46" t="n"/>
      <c r="O170" s="47" t="n"/>
      <c r="P170" s="25" t="n"/>
      <c r="Q170" s="25" t="n"/>
      <c r="R170" s="27" t="n"/>
      <c r="S170" s="48">
        <f>IFERROR(IF(OR(C170="",I170=""),"",C170+I170),"")</f>
        <v/>
      </c>
      <c r="T170" s="32">
        <f>IFERROR(IF(A170="","",IF(OR(K170="Completed",K170="Not Applicable"),"Closed",IF(S170="","Missing Due Time",IF(NOW()&gt;S170+('Dashboard'!$B$6/1440),"Overdue",IF(NOW()&gt;S170,"Due Now","On Track"))))),"Check Record")</f>
        <v/>
      </c>
      <c r="U170" s="32">
        <f>IFERROR(IF(A170="","",IF(C170="","Missing operating date",IF(J170="","Missing assigned employee",IF(I170="","Missing due time",IF(AND(K170="Completed",L170=""),"Missing completion timestamp",IF(AND(L170&lt;&gt;"",K170&lt;&gt;"Completed"),"Review completion status",IF(AND(K170="Blocked",R170=""),"Add blocked-task notes",IF(AND(Q170&lt;&gt;"",COUNTIF('Issues Log'!$A$4:$A$153,Q170)=0),"Issue ID not found",IF(AND(OR(P170="High",G170="Critical"),Q170=""),"Add or link an issue",IF(AND(N170&lt;&gt;"",M170=""),"Missing verifier","Ready")))))))))),"Check Record")</f>
        <v/>
      </c>
    </row>
    <row r="171">
      <c r="A171" s="25" t="n"/>
      <c r="B171" s="25" t="n"/>
      <c r="C171" s="45" t="n"/>
      <c r="D171" s="25" t="n"/>
      <c r="E171" s="25" t="n"/>
      <c r="F171" s="25" t="n"/>
      <c r="G171" s="25" t="n"/>
      <c r="H171" s="27" t="n"/>
      <c r="I171" s="28" t="n"/>
      <c r="J171" s="25" t="n"/>
      <c r="K171" s="25" t="n"/>
      <c r="L171" s="46" t="n"/>
      <c r="M171" s="25" t="n"/>
      <c r="N171" s="46" t="n"/>
      <c r="O171" s="47" t="n"/>
      <c r="P171" s="25" t="n"/>
      <c r="Q171" s="25" t="n"/>
      <c r="R171" s="27" t="n"/>
      <c r="S171" s="48">
        <f>IFERROR(IF(OR(C171="",I171=""),"",C171+I171),"")</f>
        <v/>
      </c>
      <c r="T171" s="32">
        <f>IFERROR(IF(A171="","",IF(OR(K171="Completed",K171="Not Applicable"),"Closed",IF(S171="","Missing Due Time",IF(NOW()&gt;S171+('Dashboard'!$B$6/1440),"Overdue",IF(NOW()&gt;S171,"Due Now","On Track"))))),"Check Record")</f>
        <v/>
      </c>
      <c r="U171" s="32">
        <f>IFERROR(IF(A171="","",IF(C171="","Missing operating date",IF(J171="","Missing assigned employee",IF(I171="","Missing due time",IF(AND(K171="Completed",L171=""),"Missing completion timestamp",IF(AND(L171&lt;&gt;"",K171&lt;&gt;"Completed"),"Review completion status",IF(AND(K171="Blocked",R171=""),"Add blocked-task notes",IF(AND(Q171&lt;&gt;"",COUNTIF('Issues Log'!$A$4:$A$153,Q171)=0),"Issue ID not found",IF(AND(OR(P171="High",G171="Critical"),Q171=""),"Add or link an issue",IF(AND(N171&lt;&gt;"",M171=""),"Missing verifier","Ready")))))))))),"Check Record")</f>
        <v/>
      </c>
    </row>
    <row r="172">
      <c r="A172" s="25" t="n"/>
      <c r="B172" s="25" t="n"/>
      <c r="C172" s="45" t="n"/>
      <c r="D172" s="25" t="n"/>
      <c r="E172" s="25" t="n"/>
      <c r="F172" s="25" t="n"/>
      <c r="G172" s="25" t="n"/>
      <c r="H172" s="27" t="n"/>
      <c r="I172" s="28" t="n"/>
      <c r="J172" s="25" t="n"/>
      <c r="K172" s="25" t="n"/>
      <c r="L172" s="46" t="n"/>
      <c r="M172" s="25" t="n"/>
      <c r="N172" s="46" t="n"/>
      <c r="O172" s="47" t="n"/>
      <c r="P172" s="25" t="n"/>
      <c r="Q172" s="25" t="n"/>
      <c r="R172" s="27" t="n"/>
      <c r="S172" s="48">
        <f>IFERROR(IF(OR(C172="",I172=""),"",C172+I172),"")</f>
        <v/>
      </c>
      <c r="T172" s="32">
        <f>IFERROR(IF(A172="","",IF(OR(K172="Completed",K172="Not Applicable"),"Closed",IF(S172="","Missing Due Time",IF(NOW()&gt;S172+('Dashboard'!$B$6/1440),"Overdue",IF(NOW()&gt;S172,"Due Now","On Track"))))),"Check Record")</f>
        <v/>
      </c>
      <c r="U172" s="32">
        <f>IFERROR(IF(A172="","",IF(C172="","Missing operating date",IF(J172="","Missing assigned employee",IF(I172="","Missing due time",IF(AND(K172="Completed",L172=""),"Missing completion timestamp",IF(AND(L172&lt;&gt;"",K172&lt;&gt;"Completed"),"Review completion status",IF(AND(K172="Blocked",R172=""),"Add blocked-task notes",IF(AND(Q172&lt;&gt;"",COUNTIF('Issues Log'!$A$4:$A$153,Q172)=0),"Issue ID not found",IF(AND(OR(P172="High",G172="Critical"),Q172=""),"Add or link an issue",IF(AND(N172&lt;&gt;"",M172=""),"Missing verifier","Ready")))))))))),"Check Record")</f>
        <v/>
      </c>
    </row>
    <row r="173">
      <c r="A173" s="25" t="n"/>
      <c r="B173" s="25" t="n"/>
      <c r="C173" s="45" t="n"/>
      <c r="D173" s="25" t="n"/>
      <c r="E173" s="25" t="n"/>
      <c r="F173" s="25" t="n"/>
      <c r="G173" s="25" t="n"/>
      <c r="H173" s="27" t="n"/>
      <c r="I173" s="28" t="n"/>
      <c r="J173" s="25" t="n"/>
      <c r="K173" s="25" t="n"/>
      <c r="L173" s="46" t="n"/>
      <c r="M173" s="25" t="n"/>
      <c r="N173" s="46" t="n"/>
      <c r="O173" s="47" t="n"/>
      <c r="P173" s="25" t="n"/>
      <c r="Q173" s="25" t="n"/>
      <c r="R173" s="27" t="n"/>
      <c r="S173" s="48">
        <f>IFERROR(IF(OR(C173="",I173=""),"",C173+I173),"")</f>
        <v/>
      </c>
      <c r="T173" s="32">
        <f>IFERROR(IF(A173="","",IF(OR(K173="Completed",K173="Not Applicable"),"Closed",IF(S173="","Missing Due Time",IF(NOW()&gt;S173+('Dashboard'!$B$6/1440),"Overdue",IF(NOW()&gt;S173,"Due Now","On Track"))))),"Check Record")</f>
        <v/>
      </c>
      <c r="U173" s="32">
        <f>IFERROR(IF(A173="","",IF(C173="","Missing operating date",IF(J173="","Missing assigned employee",IF(I173="","Missing due time",IF(AND(K173="Completed",L173=""),"Missing completion timestamp",IF(AND(L173&lt;&gt;"",K173&lt;&gt;"Completed"),"Review completion status",IF(AND(K173="Blocked",R173=""),"Add blocked-task notes",IF(AND(Q173&lt;&gt;"",COUNTIF('Issues Log'!$A$4:$A$153,Q173)=0),"Issue ID not found",IF(AND(OR(P173="High",G173="Critical"),Q173=""),"Add or link an issue",IF(AND(N173&lt;&gt;"",M173=""),"Missing verifier","Ready")))))))))),"Check Record")</f>
        <v/>
      </c>
    </row>
    <row r="174">
      <c r="A174" s="25" t="n"/>
      <c r="B174" s="25" t="n"/>
      <c r="C174" s="45" t="n"/>
      <c r="D174" s="25" t="n"/>
      <c r="E174" s="25" t="n"/>
      <c r="F174" s="25" t="n"/>
      <c r="G174" s="25" t="n"/>
      <c r="H174" s="27" t="n"/>
      <c r="I174" s="28" t="n"/>
      <c r="J174" s="25" t="n"/>
      <c r="K174" s="25" t="n"/>
      <c r="L174" s="46" t="n"/>
      <c r="M174" s="25" t="n"/>
      <c r="N174" s="46" t="n"/>
      <c r="O174" s="47" t="n"/>
      <c r="P174" s="25" t="n"/>
      <c r="Q174" s="25" t="n"/>
      <c r="R174" s="27" t="n"/>
      <c r="S174" s="48">
        <f>IFERROR(IF(OR(C174="",I174=""),"",C174+I174),"")</f>
        <v/>
      </c>
      <c r="T174" s="32">
        <f>IFERROR(IF(A174="","",IF(OR(K174="Completed",K174="Not Applicable"),"Closed",IF(S174="","Missing Due Time",IF(NOW()&gt;S174+('Dashboard'!$B$6/1440),"Overdue",IF(NOW()&gt;S174,"Due Now","On Track"))))),"Check Record")</f>
        <v/>
      </c>
      <c r="U174" s="32">
        <f>IFERROR(IF(A174="","",IF(C174="","Missing operating date",IF(J174="","Missing assigned employee",IF(I174="","Missing due time",IF(AND(K174="Completed",L174=""),"Missing completion timestamp",IF(AND(L174&lt;&gt;"",K174&lt;&gt;"Completed"),"Review completion status",IF(AND(K174="Blocked",R174=""),"Add blocked-task notes",IF(AND(Q174&lt;&gt;"",COUNTIF('Issues Log'!$A$4:$A$153,Q174)=0),"Issue ID not found",IF(AND(OR(P174="High",G174="Critical"),Q174=""),"Add or link an issue",IF(AND(N174&lt;&gt;"",M174=""),"Missing verifier","Ready")))))))))),"Check Record")</f>
        <v/>
      </c>
    </row>
    <row r="175">
      <c r="A175" s="25" t="n"/>
      <c r="B175" s="25" t="n"/>
      <c r="C175" s="45" t="n"/>
      <c r="D175" s="25" t="n"/>
      <c r="E175" s="25" t="n"/>
      <c r="F175" s="25" t="n"/>
      <c r="G175" s="25" t="n"/>
      <c r="H175" s="27" t="n"/>
      <c r="I175" s="28" t="n"/>
      <c r="J175" s="25" t="n"/>
      <c r="K175" s="25" t="n"/>
      <c r="L175" s="46" t="n"/>
      <c r="M175" s="25" t="n"/>
      <c r="N175" s="46" t="n"/>
      <c r="O175" s="47" t="n"/>
      <c r="P175" s="25" t="n"/>
      <c r="Q175" s="25" t="n"/>
      <c r="R175" s="27" t="n"/>
      <c r="S175" s="48">
        <f>IFERROR(IF(OR(C175="",I175=""),"",C175+I175),"")</f>
        <v/>
      </c>
      <c r="T175" s="32">
        <f>IFERROR(IF(A175="","",IF(OR(K175="Completed",K175="Not Applicable"),"Closed",IF(S175="","Missing Due Time",IF(NOW()&gt;S175+('Dashboard'!$B$6/1440),"Overdue",IF(NOW()&gt;S175,"Due Now","On Track"))))),"Check Record")</f>
        <v/>
      </c>
      <c r="U175" s="32">
        <f>IFERROR(IF(A175="","",IF(C175="","Missing operating date",IF(J175="","Missing assigned employee",IF(I175="","Missing due time",IF(AND(K175="Completed",L175=""),"Missing completion timestamp",IF(AND(L175&lt;&gt;"",K175&lt;&gt;"Completed"),"Review completion status",IF(AND(K175="Blocked",R175=""),"Add blocked-task notes",IF(AND(Q175&lt;&gt;"",COUNTIF('Issues Log'!$A$4:$A$153,Q175)=0),"Issue ID not found",IF(AND(OR(P175="High",G175="Critical"),Q175=""),"Add or link an issue",IF(AND(N175&lt;&gt;"",M175=""),"Missing verifier","Ready")))))))))),"Check Record")</f>
        <v/>
      </c>
    </row>
    <row r="176">
      <c r="A176" s="25" t="n"/>
      <c r="B176" s="25" t="n"/>
      <c r="C176" s="45" t="n"/>
      <c r="D176" s="25" t="n"/>
      <c r="E176" s="25" t="n"/>
      <c r="F176" s="25" t="n"/>
      <c r="G176" s="25" t="n"/>
      <c r="H176" s="27" t="n"/>
      <c r="I176" s="28" t="n"/>
      <c r="J176" s="25" t="n"/>
      <c r="K176" s="25" t="n"/>
      <c r="L176" s="46" t="n"/>
      <c r="M176" s="25" t="n"/>
      <c r="N176" s="46" t="n"/>
      <c r="O176" s="47" t="n"/>
      <c r="P176" s="25" t="n"/>
      <c r="Q176" s="25" t="n"/>
      <c r="R176" s="27" t="n"/>
      <c r="S176" s="48">
        <f>IFERROR(IF(OR(C176="",I176=""),"",C176+I176),"")</f>
        <v/>
      </c>
      <c r="T176" s="32">
        <f>IFERROR(IF(A176="","",IF(OR(K176="Completed",K176="Not Applicable"),"Closed",IF(S176="","Missing Due Time",IF(NOW()&gt;S176+('Dashboard'!$B$6/1440),"Overdue",IF(NOW()&gt;S176,"Due Now","On Track"))))),"Check Record")</f>
        <v/>
      </c>
      <c r="U176" s="32">
        <f>IFERROR(IF(A176="","",IF(C176="","Missing operating date",IF(J176="","Missing assigned employee",IF(I176="","Missing due time",IF(AND(K176="Completed",L176=""),"Missing completion timestamp",IF(AND(L176&lt;&gt;"",K176&lt;&gt;"Completed"),"Review completion status",IF(AND(K176="Blocked",R176=""),"Add blocked-task notes",IF(AND(Q176&lt;&gt;"",COUNTIF('Issues Log'!$A$4:$A$153,Q176)=0),"Issue ID not found",IF(AND(OR(P176="High",G176="Critical"),Q176=""),"Add or link an issue",IF(AND(N176&lt;&gt;"",M176=""),"Missing verifier","Ready")))))))))),"Check Record")</f>
        <v/>
      </c>
    </row>
    <row r="177">
      <c r="A177" s="25" t="n"/>
      <c r="B177" s="25" t="n"/>
      <c r="C177" s="45" t="n"/>
      <c r="D177" s="25" t="n"/>
      <c r="E177" s="25" t="n"/>
      <c r="F177" s="25" t="n"/>
      <c r="G177" s="25" t="n"/>
      <c r="H177" s="27" t="n"/>
      <c r="I177" s="28" t="n"/>
      <c r="J177" s="25" t="n"/>
      <c r="K177" s="25" t="n"/>
      <c r="L177" s="46" t="n"/>
      <c r="M177" s="25" t="n"/>
      <c r="N177" s="46" t="n"/>
      <c r="O177" s="47" t="n"/>
      <c r="P177" s="25" t="n"/>
      <c r="Q177" s="25" t="n"/>
      <c r="R177" s="27" t="n"/>
      <c r="S177" s="48">
        <f>IFERROR(IF(OR(C177="",I177=""),"",C177+I177),"")</f>
        <v/>
      </c>
      <c r="T177" s="32">
        <f>IFERROR(IF(A177="","",IF(OR(K177="Completed",K177="Not Applicable"),"Closed",IF(S177="","Missing Due Time",IF(NOW()&gt;S177+('Dashboard'!$B$6/1440),"Overdue",IF(NOW()&gt;S177,"Due Now","On Track"))))),"Check Record")</f>
        <v/>
      </c>
      <c r="U177" s="32">
        <f>IFERROR(IF(A177="","",IF(C177="","Missing operating date",IF(J177="","Missing assigned employee",IF(I177="","Missing due time",IF(AND(K177="Completed",L177=""),"Missing completion timestamp",IF(AND(L177&lt;&gt;"",K177&lt;&gt;"Completed"),"Review completion status",IF(AND(K177="Blocked",R177=""),"Add blocked-task notes",IF(AND(Q177&lt;&gt;"",COUNTIF('Issues Log'!$A$4:$A$153,Q177)=0),"Issue ID not found",IF(AND(OR(P177="High",G177="Critical"),Q177=""),"Add or link an issue",IF(AND(N177&lt;&gt;"",M177=""),"Missing verifier","Ready")))))))))),"Check Record")</f>
        <v/>
      </c>
    </row>
    <row r="178">
      <c r="A178" s="25" t="n"/>
      <c r="B178" s="25" t="n"/>
      <c r="C178" s="45" t="n"/>
      <c r="D178" s="25" t="n"/>
      <c r="E178" s="25" t="n"/>
      <c r="F178" s="25" t="n"/>
      <c r="G178" s="25" t="n"/>
      <c r="H178" s="27" t="n"/>
      <c r="I178" s="28" t="n"/>
      <c r="J178" s="25" t="n"/>
      <c r="K178" s="25" t="n"/>
      <c r="L178" s="46" t="n"/>
      <c r="M178" s="25" t="n"/>
      <c r="N178" s="46" t="n"/>
      <c r="O178" s="47" t="n"/>
      <c r="P178" s="25" t="n"/>
      <c r="Q178" s="25" t="n"/>
      <c r="R178" s="27" t="n"/>
      <c r="S178" s="48">
        <f>IFERROR(IF(OR(C178="",I178=""),"",C178+I178),"")</f>
        <v/>
      </c>
      <c r="T178" s="32">
        <f>IFERROR(IF(A178="","",IF(OR(K178="Completed",K178="Not Applicable"),"Closed",IF(S178="","Missing Due Time",IF(NOW()&gt;S178+('Dashboard'!$B$6/1440),"Overdue",IF(NOW()&gt;S178,"Due Now","On Track"))))),"Check Record")</f>
        <v/>
      </c>
      <c r="U178" s="32">
        <f>IFERROR(IF(A178="","",IF(C178="","Missing operating date",IF(J178="","Missing assigned employee",IF(I178="","Missing due time",IF(AND(K178="Completed",L178=""),"Missing completion timestamp",IF(AND(L178&lt;&gt;"",K178&lt;&gt;"Completed"),"Review completion status",IF(AND(K178="Blocked",R178=""),"Add blocked-task notes",IF(AND(Q178&lt;&gt;"",COUNTIF('Issues Log'!$A$4:$A$153,Q178)=0),"Issue ID not found",IF(AND(OR(P178="High",G178="Critical"),Q178=""),"Add or link an issue",IF(AND(N178&lt;&gt;"",M178=""),"Missing verifier","Ready")))))))))),"Check Record")</f>
        <v/>
      </c>
    </row>
    <row r="179">
      <c r="A179" s="25" t="n"/>
      <c r="B179" s="25" t="n"/>
      <c r="C179" s="45" t="n"/>
      <c r="D179" s="25" t="n"/>
      <c r="E179" s="25" t="n"/>
      <c r="F179" s="25" t="n"/>
      <c r="G179" s="25" t="n"/>
      <c r="H179" s="27" t="n"/>
      <c r="I179" s="28" t="n"/>
      <c r="J179" s="25" t="n"/>
      <c r="K179" s="25" t="n"/>
      <c r="L179" s="46" t="n"/>
      <c r="M179" s="25" t="n"/>
      <c r="N179" s="46" t="n"/>
      <c r="O179" s="47" t="n"/>
      <c r="P179" s="25" t="n"/>
      <c r="Q179" s="25" t="n"/>
      <c r="R179" s="27" t="n"/>
      <c r="S179" s="48">
        <f>IFERROR(IF(OR(C179="",I179=""),"",C179+I179),"")</f>
        <v/>
      </c>
      <c r="T179" s="32">
        <f>IFERROR(IF(A179="","",IF(OR(K179="Completed",K179="Not Applicable"),"Closed",IF(S179="","Missing Due Time",IF(NOW()&gt;S179+('Dashboard'!$B$6/1440),"Overdue",IF(NOW()&gt;S179,"Due Now","On Track"))))),"Check Record")</f>
        <v/>
      </c>
      <c r="U179" s="32">
        <f>IFERROR(IF(A179="","",IF(C179="","Missing operating date",IF(J179="","Missing assigned employee",IF(I179="","Missing due time",IF(AND(K179="Completed",L179=""),"Missing completion timestamp",IF(AND(L179&lt;&gt;"",K179&lt;&gt;"Completed"),"Review completion status",IF(AND(K179="Blocked",R179=""),"Add blocked-task notes",IF(AND(Q179&lt;&gt;"",COUNTIF('Issues Log'!$A$4:$A$153,Q179)=0),"Issue ID not found",IF(AND(OR(P179="High",G179="Critical"),Q179=""),"Add or link an issue",IF(AND(N179&lt;&gt;"",M179=""),"Missing verifier","Ready")))))))))),"Check Record")</f>
        <v/>
      </c>
    </row>
    <row r="180">
      <c r="A180" s="25" t="n"/>
      <c r="B180" s="25" t="n"/>
      <c r="C180" s="45" t="n"/>
      <c r="D180" s="25" t="n"/>
      <c r="E180" s="25" t="n"/>
      <c r="F180" s="25" t="n"/>
      <c r="G180" s="25" t="n"/>
      <c r="H180" s="27" t="n"/>
      <c r="I180" s="28" t="n"/>
      <c r="J180" s="25" t="n"/>
      <c r="K180" s="25" t="n"/>
      <c r="L180" s="46" t="n"/>
      <c r="M180" s="25" t="n"/>
      <c r="N180" s="46" t="n"/>
      <c r="O180" s="47" t="n"/>
      <c r="P180" s="25" t="n"/>
      <c r="Q180" s="25" t="n"/>
      <c r="R180" s="27" t="n"/>
      <c r="S180" s="48">
        <f>IFERROR(IF(OR(C180="",I180=""),"",C180+I180),"")</f>
        <v/>
      </c>
      <c r="T180" s="32">
        <f>IFERROR(IF(A180="","",IF(OR(K180="Completed",K180="Not Applicable"),"Closed",IF(S180="","Missing Due Time",IF(NOW()&gt;S180+('Dashboard'!$B$6/1440),"Overdue",IF(NOW()&gt;S180,"Due Now","On Track"))))),"Check Record")</f>
        <v/>
      </c>
      <c r="U180" s="32">
        <f>IFERROR(IF(A180="","",IF(C180="","Missing operating date",IF(J180="","Missing assigned employee",IF(I180="","Missing due time",IF(AND(K180="Completed",L180=""),"Missing completion timestamp",IF(AND(L180&lt;&gt;"",K180&lt;&gt;"Completed"),"Review completion status",IF(AND(K180="Blocked",R180=""),"Add blocked-task notes",IF(AND(Q180&lt;&gt;"",COUNTIF('Issues Log'!$A$4:$A$153,Q180)=0),"Issue ID not found",IF(AND(OR(P180="High",G180="Critical"),Q180=""),"Add or link an issue",IF(AND(N180&lt;&gt;"",M180=""),"Missing verifier","Ready")))))))))),"Check Record")</f>
        <v/>
      </c>
    </row>
    <row r="181">
      <c r="A181" s="25" t="n"/>
      <c r="B181" s="25" t="n"/>
      <c r="C181" s="45" t="n"/>
      <c r="D181" s="25" t="n"/>
      <c r="E181" s="25" t="n"/>
      <c r="F181" s="25" t="n"/>
      <c r="G181" s="25" t="n"/>
      <c r="H181" s="27" t="n"/>
      <c r="I181" s="28" t="n"/>
      <c r="J181" s="25" t="n"/>
      <c r="K181" s="25" t="n"/>
      <c r="L181" s="46" t="n"/>
      <c r="M181" s="25" t="n"/>
      <c r="N181" s="46" t="n"/>
      <c r="O181" s="47" t="n"/>
      <c r="P181" s="25" t="n"/>
      <c r="Q181" s="25" t="n"/>
      <c r="R181" s="27" t="n"/>
      <c r="S181" s="48">
        <f>IFERROR(IF(OR(C181="",I181=""),"",C181+I181),"")</f>
        <v/>
      </c>
      <c r="T181" s="32">
        <f>IFERROR(IF(A181="","",IF(OR(K181="Completed",K181="Not Applicable"),"Closed",IF(S181="","Missing Due Time",IF(NOW()&gt;S181+('Dashboard'!$B$6/1440),"Overdue",IF(NOW()&gt;S181,"Due Now","On Track"))))),"Check Record")</f>
        <v/>
      </c>
      <c r="U181" s="32">
        <f>IFERROR(IF(A181="","",IF(C181="","Missing operating date",IF(J181="","Missing assigned employee",IF(I181="","Missing due time",IF(AND(K181="Completed",L181=""),"Missing completion timestamp",IF(AND(L181&lt;&gt;"",K181&lt;&gt;"Completed"),"Review completion status",IF(AND(K181="Blocked",R181=""),"Add blocked-task notes",IF(AND(Q181&lt;&gt;"",COUNTIF('Issues Log'!$A$4:$A$153,Q181)=0),"Issue ID not found",IF(AND(OR(P181="High",G181="Critical"),Q181=""),"Add or link an issue",IF(AND(N181&lt;&gt;"",M181=""),"Missing verifier","Ready")))))))))),"Check Record")</f>
        <v/>
      </c>
    </row>
    <row r="182">
      <c r="A182" s="25" t="n"/>
      <c r="B182" s="25" t="n"/>
      <c r="C182" s="45" t="n"/>
      <c r="D182" s="25" t="n"/>
      <c r="E182" s="25" t="n"/>
      <c r="F182" s="25" t="n"/>
      <c r="G182" s="25" t="n"/>
      <c r="H182" s="27" t="n"/>
      <c r="I182" s="28" t="n"/>
      <c r="J182" s="25" t="n"/>
      <c r="K182" s="25" t="n"/>
      <c r="L182" s="46" t="n"/>
      <c r="M182" s="25" t="n"/>
      <c r="N182" s="46" t="n"/>
      <c r="O182" s="47" t="n"/>
      <c r="P182" s="25" t="n"/>
      <c r="Q182" s="25" t="n"/>
      <c r="R182" s="27" t="n"/>
      <c r="S182" s="48">
        <f>IFERROR(IF(OR(C182="",I182=""),"",C182+I182),"")</f>
        <v/>
      </c>
      <c r="T182" s="32">
        <f>IFERROR(IF(A182="","",IF(OR(K182="Completed",K182="Not Applicable"),"Closed",IF(S182="","Missing Due Time",IF(NOW()&gt;S182+('Dashboard'!$B$6/1440),"Overdue",IF(NOW()&gt;S182,"Due Now","On Track"))))),"Check Record")</f>
        <v/>
      </c>
      <c r="U182" s="32">
        <f>IFERROR(IF(A182="","",IF(C182="","Missing operating date",IF(J182="","Missing assigned employee",IF(I182="","Missing due time",IF(AND(K182="Completed",L182=""),"Missing completion timestamp",IF(AND(L182&lt;&gt;"",K182&lt;&gt;"Completed"),"Review completion status",IF(AND(K182="Blocked",R182=""),"Add blocked-task notes",IF(AND(Q182&lt;&gt;"",COUNTIF('Issues Log'!$A$4:$A$153,Q182)=0),"Issue ID not found",IF(AND(OR(P182="High",G182="Critical"),Q182=""),"Add or link an issue",IF(AND(N182&lt;&gt;"",M182=""),"Missing verifier","Ready")))))))))),"Check Record")</f>
        <v/>
      </c>
    </row>
    <row r="183">
      <c r="A183" s="25" t="n"/>
      <c r="B183" s="25" t="n"/>
      <c r="C183" s="45" t="n"/>
      <c r="D183" s="25" t="n"/>
      <c r="E183" s="25" t="n"/>
      <c r="F183" s="25" t="n"/>
      <c r="G183" s="25" t="n"/>
      <c r="H183" s="27" t="n"/>
      <c r="I183" s="28" t="n"/>
      <c r="J183" s="25" t="n"/>
      <c r="K183" s="25" t="n"/>
      <c r="L183" s="46" t="n"/>
      <c r="M183" s="25" t="n"/>
      <c r="N183" s="46" t="n"/>
      <c r="O183" s="47" t="n"/>
      <c r="P183" s="25" t="n"/>
      <c r="Q183" s="25" t="n"/>
      <c r="R183" s="27" t="n"/>
      <c r="S183" s="48">
        <f>IFERROR(IF(OR(C183="",I183=""),"",C183+I183),"")</f>
        <v/>
      </c>
      <c r="T183" s="32">
        <f>IFERROR(IF(A183="","",IF(OR(K183="Completed",K183="Not Applicable"),"Closed",IF(S183="","Missing Due Time",IF(NOW()&gt;S183+('Dashboard'!$B$6/1440),"Overdue",IF(NOW()&gt;S183,"Due Now","On Track"))))),"Check Record")</f>
        <v/>
      </c>
      <c r="U183" s="32">
        <f>IFERROR(IF(A183="","",IF(C183="","Missing operating date",IF(J183="","Missing assigned employee",IF(I183="","Missing due time",IF(AND(K183="Completed",L183=""),"Missing completion timestamp",IF(AND(L183&lt;&gt;"",K183&lt;&gt;"Completed"),"Review completion status",IF(AND(K183="Blocked",R183=""),"Add blocked-task notes",IF(AND(Q183&lt;&gt;"",COUNTIF('Issues Log'!$A$4:$A$153,Q183)=0),"Issue ID not found",IF(AND(OR(P183="High",G183="Critical"),Q183=""),"Add or link an issue",IF(AND(N183&lt;&gt;"",M183=""),"Missing verifier","Ready")))))))))),"Check Record")</f>
        <v/>
      </c>
    </row>
    <row r="184">
      <c r="A184" s="25" t="n"/>
      <c r="B184" s="25" t="n"/>
      <c r="C184" s="45" t="n"/>
      <c r="D184" s="25" t="n"/>
      <c r="E184" s="25" t="n"/>
      <c r="F184" s="25" t="n"/>
      <c r="G184" s="25" t="n"/>
      <c r="H184" s="27" t="n"/>
      <c r="I184" s="28" t="n"/>
      <c r="J184" s="25" t="n"/>
      <c r="K184" s="25" t="n"/>
      <c r="L184" s="46" t="n"/>
      <c r="M184" s="25" t="n"/>
      <c r="N184" s="46" t="n"/>
      <c r="O184" s="47" t="n"/>
      <c r="P184" s="25" t="n"/>
      <c r="Q184" s="25" t="n"/>
      <c r="R184" s="27" t="n"/>
      <c r="S184" s="48">
        <f>IFERROR(IF(OR(C184="",I184=""),"",C184+I184),"")</f>
        <v/>
      </c>
      <c r="T184" s="32">
        <f>IFERROR(IF(A184="","",IF(OR(K184="Completed",K184="Not Applicable"),"Closed",IF(S184="","Missing Due Time",IF(NOW()&gt;S184+('Dashboard'!$B$6/1440),"Overdue",IF(NOW()&gt;S184,"Due Now","On Track"))))),"Check Record")</f>
        <v/>
      </c>
      <c r="U184" s="32">
        <f>IFERROR(IF(A184="","",IF(C184="","Missing operating date",IF(J184="","Missing assigned employee",IF(I184="","Missing due time",IF(AND(K184="Completed",L184=""),"Missing completion timestamp",IF(AND(L184&lt;&gt;"",K184&lt;&gt;"Completed"),"Review completion status",IF(AND(K184="Blocked",R184=""),"Add blocked-task notes",IF(AND(Q184&lt;&gt;"",COUNTIF('Issues Log'!$A$4:$A$153,Q184)=0),"Issue ID not found",IF(AND(OR(P184="High",G184="Critical"),Q184=""),"Add or link an issue",IF(AND(N184&lt;&gt;"",M184=""),"Missing verifier","Ready")))))))))),"Check Record")</f>
        <v/>
      </c>
    </row>
    <row r="185">
      <c r="A185" s="25" t="n"/>
      <c r="B185" s="25" t="n"/>
      <c r="C185" s="45" t="n"/>
      <c r="D185" s="25" t="n"/>
      <c r="E185" s="25" t="n"/>
      <c r="F185" s="25" t="n"/>
      <c r="G185" s="25" t="n"/>
      <c r="H185" s="27" t="n"/>
      <c r="I185" s="28" t="n"/>
      <c r="J185" s="25" t="n"/>
      <c r="K185" s="25" t="n"/>
      <c r="L185" s="46" t="n"/>
      <c r="M185" s="25" t="n"/>
      <c r="N185" s="46" t="n"/>
      <c r="O185" s="47" t="n"/>
      <c r="P185" s="25" t="n"/>
      <c r="Q185" s="25" t="n"/>
      <c r="R185" s="27" t="n"/>
      <c r="S185" s="48">
        <f>IFERROR(IF(OR(C185="",I185=""),"",C185+I185),"")</f>
        <v/>
      </c>
      <c r="T185" s="32">
        <f>IFERROR(IF(A185="","",IF(OR(K185="Completed",K185="Not Applicable"),"Closed",IF(S185="","Missing Due Time",IF(NOW()&gt;S185+('Dashboard'!$B$6/1440),"Overdue",IF(NOW()&gt;S185,"Due Now","On Track"))))),"Check Record")</f>
        <v/>
      </c>
      <c r="U185" s="32">
        <f>IFERROR(IF(A185="","",IF(C185="","Missing operating date",IF(J185="","Missing assigned employee",IF(I185="","Missing due time",IF(AND(K185="Completed",L185=""),"Missing completion timestamp",IF(AND(L185&lt;&gt;"",K185&lt;&gt;"Completed"),"Review completion status",IF(AND(K185="Blocked",R185=""),"Add blocked-task notes",IF(AND(Q185&lt;&gt;"",COUNTIF('Issues Log'!$A$4:$A$153,Q185)=0),"Issue ID not found",IF(AND(OR(P185="High",G185="Critical"),Q185=""),"Add or link an issue",IF(AND(N185&lt;&gt;"",M185=""),"Missing verifier","Ready")))))))))),"Check Record")</f>
        <v/>
      </c>
    </row>
    <row r="186">
      <c r="A186" s="25" t="n"/>
      <c r="B186" s="25" t="n"/>
      <c r="C186" s="45" t="n"/>
      <c r="D186" s="25" t="n"/>
      <c r="E186" s="25" t="n"/>
      <c r="F186" s="25" t="n"/>
      <c r="G186" s="25" t="n"/>
      <c r="H186" s="27" t="n"/>
      <c r="I186" s="28" t="n"/>
      <c r="J186" s="25" t="n"/>
      <c r="K186" s="25" t="n"/>
      <c r="L186" s="46" t="n"/>
      <c r="M186" s="25" t="n"/>
      <c r="N186" s="46" t="n"/>
      <c r="O186" s="47" t="n"/>
      <c r="P186" s="25" t="n"/>
      <c r="Q186" s="25" t="n"/>
      <c r="R186" s="27" t="n"/>
      <c r="S186" s="48">
        <f>IFERROR(IF(OR(C186="",I186=""),"",C186+I186),"")</f>
        <v/>
      </c>
      <c r="T186" s="32">
        <f>IFERROR(IF(A186="","",IF(OR(K186="Completed",K186="Not Applicable"),"Closed",IF(S186="","Missing Due Time",IF(NOW()&gt;S186+('Dashboard'!$B$6/1440),"Overdue",IF(NOW()&gt;S186,"Due Now","On Track"))))),"Check Record")</f>
        <v/>
      </c>
      <c r="U186" s="32">
        <f>IFERROR(IF(A186="","",IF(C186="","Missing operating date",IF(J186="","Missing assigned employee",IF(I186="","Missing due time",IF(AND(K186="Completed",L186=""),"Missing completion timestamp",IF(AND(L186&lt;&gt;"",K186&lt;&gt;"Completed"),"Review completion status",IF(AND(K186="Blocked",R186=""),"Add blocked-task notes",IF(AND(Q186&lt;&gt;"",COUNTIF('Issues Log'!$A$4:$A$153,Q186)=0),"Issue ID not found",IF(AND(OR(P186="High",G186="Critical"),Q186=""),"Add or link an issue",IF(AND(N186&lt;&gt;"",M186=""),"Missing verifier","Ready")))))))))),"Check Record")</f>
        <v/>
      </c>
    </row>
    <row r="187">
      <c r="A187" s="25" t="n"/>
      <c r="B187" s="25" t="n"/>
      <c r="C187" s="45" t="n"/>
      <c r="D187" s="25" t="n"/>
      <c r="E187" s="25" t="n"/>
      <c r="F187" s="25" t="n"/>
      <c r="G187" s="25" t="n"/>
      <c r="H187" s="27" t="n"/>
      <c r="I187" s="28" t="n"/>
      <c r="J187" s="25" t="n"/>
      <c r="K187" s="25" t="n"/>
      <c r="L187" s="46" t="n"/>
      <c r="M187" s="25" t="n"/>
      <c r="N187" s="46" t="n"/>
      <c r="O187" s="47" t="n"/>
      <c r="P187" s="25" t="n"/>
      <c r="Q187" s="25" t="n"/>
      <c r="R187" s="27" t="n"/>
      <c r="S187" s="48">
        <f>IFERROR(IF(OR(C187="",I187=""),"",C187+I187),"")</f>
        <v/>
      </c>
      <c r="T187" s="32">
        <f>IFERROR(IF(A187="","",IF(OR(K187="Completed",K187="Not Applicable"),"Closed",IF(S187="","Missing Due Time",IF(NOW()&gt;S187+('Dashboard'!$B$6/1440),"Overdue",IF(NOW()&gt;S187,"Due Now","On Track"))))),"Check Record")</f>
        <v/>
      </c>
      <c r="U187" s="32">
        <f>IFERROR(IF(A187="","",IF(C187="","Missing operating date",IF(J187="","Missing assigned employee",IF(I187="","Missing due time",IF(AND(K187="Completed",L187=""),"Missing completion timestamp",IF(AND(L187&lt;&gt;"",K187&lt;&gt;"Completed"),"Review completion status",IF(AND(K187="Blocked",R187=""),"Add blocked-task notes",IF(AND(Q187&lt;&gt;"",COUNTIF('Issues Log'!$A$4:$A$153,Q187)=0),"Issue ID not found",IF(AND(OR(P187="High",G187="Critical"),Q187=""),"Add or link an issue",IF(AND(N187&lt;&gt;"",M187=""),"Missing verifier","Ready")))))))))),"Check Record")</f>
        <v/>
      </c>
    </row>
    <row r="188">
      <c r="A188" s="25" t="n"/>
      <c r="B188" s="25" t="n"/>
      <c r="C188" s="45" t="n"/>
      <c r="D188" s="25" t="n"/>
      <c r="E188" s="25" t="n"/>
      <c r="F188" s="25" t="n"/>
      <c r="G188" s="25" t="n"/>
      <c r="H188" s="27" t="n"/>
      <c r="I188" s="28" t="n"/>
      <c r="J188" s="25" t="n"/>
      <c r="K188" s="25" t="n"/>
      <c r="L188" s="46" t="n"/>
      <c r="M188" s="25" t="n"/>
      <c r="N188" s="46" t="n"/>
      <c r="O188" s="47" t="n"/>
      <c r="P188" s="25" t="n"/>
      <c r="Q188" s="25" t="n"/>
      <c r="R188" s="27" t="n"/>
      <c r="S188" s="48">
        <f>IFERROR(IF(OR(C188="",I188=""),"",C188+I188),"")</f>
        <v/>
      </c>
      <c r="T188" s="32">
        <f>IFERROR(IF(A188="","",IF(OR(K188="Completed",K188="Not Applicable"),"Closed",IF(S188="","Missing Due Time",IF(NOW()&gt;S188+('Dashboard'!$B$6/1440),"Overdue",IF(NOW()&gt;S188,"Due Now","On Track"))))),"Check Record")</f>
        <v/>
      </c>
      <c r="U188" s="32">
        <f>IFERROR(IF(A188="","",IF(C188="","Missing operating date",IF(J188="","Missing assigned employee",IF(I188="","Missing due time",IF(AND(K188="Completed",L188=""),"Missing completion timestamp",IF(AND(L188&lt;&gt;"",K188&lt;&gt;"Completed"),"Review completion status",IF(AND(K188="Blocked",R188=""),"Add blocked-task notes",IF(AND(Q188&lt;&gt;"",COUNTIF('Issues Log'!$A$4:$A$153,Q188)=0),"Issue ID not found",IF(AND(OR(P188="High",G188="Critical"),Q188=""),"Add or link an issue",IF(AND(N188&lt;&gt;"",M188=""),"Missing verifier","Ready")))))))))),"Check Record")</f>
        <v/>
      </c>
    </row>
    <row r="189">
      <c r="A189" s="25" t="n"/>
      <c r="B189" s="25" t="n"/>
      <c r="C189" s="45" t="n"/>
      <c r="D189" s="25" t="n"/>
      <c r="E189" s="25" t="n"/>
      <c r="F189" s="25" t="n"/>
      <c r="G189" s="25" t="n"/>
      <c r="H189" s="27" t="n"/>
      <c r="I189" s="28" t="n"/>
      <c r="J189" s="25" t="n"/>
      <c r="K189" s="25" t="n"/>
      <c r="L189" s="46" t="n"/>
      <c r="M189" s="25" t="n"/>
      <c r="N189" s="46" t="n"/>
      <c r="O189" s="47" t="n"/>
      <c r="P189" s="25" t="n"/>
      <c r="Q189" s="25" t="n"/>
      <c r="R189" s="27" t="n"/>
      <c r="S189" s="48">
        <f>IFERROR(IF(OR(C189="",I189=""),"",C189+I189),"")</f>
        <v/>
      </c>
      <c r="T189" s="32">
        <f>IFERROR(IF(A189="","",IF(OR(K189="Completed",K189="Not Applicable"),"Closed",IF(S189="","Missing Due Time",IF(NOW()&gt;S189+('Dashboard'!$B$6/1440),"Overdue",IF(NOW()&gt;S189,"Due Now","On Track"))))),"Check Record")</f>
        <v/>
      </c>
      <c r="U189" s="32">
        <f>IFERROR(IF(A189="","",IF(C189="","Missing operating date",IF(J189="","Missing assigned employee",IF(I189="","Missing due time",IF(AND(K189="Completed",L189=""),"Missing completion timestamp",IF(AND(L189&lt;&gt;"",K189&lt;&gt;"Completed"),"Review completion status",IF(AND(K189="Blocked",R189=""),"Add blocked-task notes",IF(AND(Q189&lt;&gt;"",COUNTIF('Issues Log'!$A$4:$A$153,Q189)=0),"Issue ID not found",IF(AND(OR(P189="High",G189="Critical"),Q189=""),"Add or link an issue",IF(AND(N189&lt;&gt;"",M189=""),"Missing verifier","Ready")))))))))),"Check Record")</f>
        <v/>
      </c>
    </row>
    <row r="190">
      <c r="A190" s="25" t="n"/>
      <c r="B190" s="25" t="n"/>
      <c r="C190" s="45" t="n"/>
      <c r="D190" s="25" t="n"/>
      <c r="E190" s="25" t="n"/>
      <c r="F190" s="25" t="n"/>
      <c r="G190" s="25" t="n"/>
      <c r="H190" s="27" t="n"/>
      <c r="I190" s="28" t="n"/>
      <c r="J190" s="25" t="n"/>
      <c r="K190" s="25" t="n"/>
      <c r="L190" s="46" t="n"/>
      <c r="M190" s="25" t="n"/>
      <c r="N190" s="46" t="n"/>
      <c r="O190" s="47" t="n"/>
      <c r="P190" s="25" t="n"/>
      <c r="Q190" s="25" t="n"/>
      <c r="R190" s="27" t="n"/>
      <c r="S190" s="48">
        <f>IFERROR(IF(OR(C190="",I190=""),"",C190+I190),"")</f>
        <v/>
      </c>
      <c r="T190" s="32">
        <f>IFERROR(IF(A190="","",IF(OR(K190="Completed",K190="Not Applicable"),"Closed",IF(S190="","Missing Due Time",IF(NOW()&gt;S190+('Dashboard'!$B$6/1440),"Overdue",IF(NOW()&gt;S190,"Due Now","On Track"))))),"Check Record")</f>
        <v/>
      </c>
      <c r="U190" s="32">
        <f>IFERROR(IF(A190="","",IF(C190="","Missing operating date",IF(J190="","Missing assigned employee",IF(I190="","Missing due time",IF(AND(K190="Completed",L190=""),"Missing completion timestamp",IF(AND(L190&lt;&gt;"",K190&lt;&gt;"Completed"),"Review completion status",IF(AND(K190="Blocked",R190=""),"Add blocked-task notes",IF(AND(Q190&lt;&gt;"",COUNTIF('Issues Log'!$A$4:$A$153,Q190)=0),"Issue ID not found",IF(AND(OR(P190="High",G190="Critical"),Q190=""),"Add or link an issue",IF(AND(N190&lt;&gt;"",M190=""),"Missing verifier","Ready")))))))))),"Check Record")</f>
        <v/>
      </c>
    </row>
    <row r="191">
      <c r="A191" s="25" t="n"/>
      <c r="B191" s="25" t="n"/>
      <c r="C191" s="45" t="n"/>
      <c r="D191" s="25" t="n"/>
      <c r="E191" s="25" t="n"/>
      <c r="F191" s="25" t="n"/>
      <c r="G191" s="25" t="n"/>
      <c r="H191" s="27" t="n"/>
      <c r="I191" s="28" t="n"/>
      <c r="J191" s="25" t="n"/>
      <c r="K191" s="25" t="n"/>
      <c r="L191" s="46" t="n"/>
      <c r="M191" s="25" t="n"/>
      <c r="N191" s="46" t="n"/>
      <c r="O191" s="47" t="n"/>
      <c r="P191" s="25" t="n"/>
      <c r="Q191" s="25" t="n"/>
      <c r="R191" s="27" t="n"/>
      <c r="S191" s="48">
        <f>IFERROR(IF(OR(C191="",I191=""),"",C191+I191),"")</f>
        <v/>
      </c>
      <c r="T191" s="32">
        <f>IFERROR(IF(A191="","",IF(OR(K191="Completed",K191="Not Applicable"),"Closed",IF(S191="","Missing Due Time",IF(NOW()&gt;S191+('Dashboard'!$B$6/1440),"Overdue",IF(NOW()&gt;S191,"Due Now","On Track"))))),"Check Record")</f>
        <v/>
      </c>
      <c r="U191" s="32">
        <f>IFERROR(IF(A191="","",IF(C191="","Missing operating date",IF(J191="","Missing assigned employee",IF(I191="","Missing due time",IF(AND(K191="Completed",L191=""),"Missing completion timestamp",IF(AND(L191&lt;&gt;"",K191&lt;&gt;"Completed"),"Review completion status",IF(AND(K191="Blocked",R191=""),"Add blocked-task notes",IF(AND(Q191&lt;&gt;"",COUNTIF('Issues Log'!$A$4:$A$153,Q191)=0),"Issue ID not found",IF(AND(OR(P191="High",G191="Critical"),Q191=""),"Add or link an issue",IF(AND(N191&lt;&gt;"",M191=""),"Missing verifier","Ready")))))))))),"Check Record")</f>
        <v/>
      </c>
    </row>
    <row r="192">
      <c r="A192" s="25" t="n"/>
      <c r="B192" s="25" t="n"/>
      <c r="C192" s="45" t="n"/>
      <c r="D192" s="25" t="n"/>
      <c r="E192" s="25" t="n"/>
      <c r="F192" s="25" t="n"/>
      <c r="G192" s="25" t="n"/>
      <c r="H192" s="27" t="n"/>
      <c r="I192" s="28" t="n"/>
      <c r="J192" s="25" t="n"/>
      <c r="K192" s="25" t="n"/>
      <c r="L192" s="46" t="n"/>
      <c r="M192" s="25" t="n"/>
      <c r="N192" s="46" t="n"/>
      <c r="O192" s="47" t="n"/>
      <c r="P192" s="25" t="n"/>
      <c r="Q192" s="25" t="n"/>
      <c r="R192" s="27" t="n"/>
      <c r="S192" s="48">
        <f>IFERROR(IF(OR(C192="",I192=""),"",C192+I192),"")</f>
        <v/>
      </c>
      <c r="T192" s="32">
        <f>IFERROR(IF(A192="","",IF(OR(K192="Completed",K192="Not Applicable"),"Closed",IF(S192="","Missing Due Time",IF(NOW()&gt;S192+('Dashboard'!$B$6/1440),"Overdue",IF(NOW()&gt;S192,"Due Now","On Track"))))),"Check Record")</f>
        <v/>
      </c>
      <c r="U192" s="32">
        <f>IFERROR(IF(A192="","",IF(C192="","Missing operating date",IF(J192="","Missing assigned employee",IF(I192="","Missing due time",IF(AND(K192="Completed",L192=""),"Missing completion timestamp",IF(AND(L192&lt;&gt;"",K192&lt;&gt;"Completed"),"Review completion status",IF(AND(K192="Blocked",R192=""),"Add blocked-task notes",IF(AND(Q192&lt;&gt;"",COUNTIF('Issues Log'!$A$4:$A$153,Q192)=0),"Issue ID not found",IF(AND(OR(P192="High",G192="Critical"),Q192=""),"Add or link an issue",IF(AND(N192&lt;&gt;"",M192=""),"Missing verifier","Ready")))))))))),"Check Record")</f>
        <v/>
      </c>
    </row>
    <row r="193">
      <c r="A193" s="25" t="n"/>
      <c r="B193" s="25" t="n"/>
      <c r="C193" s="45" t="n"/>
      <c r="D193" s="25" t="n"/>
      <c r="E193" s="25" t="n"/>
      <c r="F193" s="25" t="n"/>
      <c r="G193" s="25" t="n"/>
      <c r="H193" s="27" t="n"/>
      <c r="I193" s="28" t="n"/>
      <c r="J193" s="25" t="n"/>
      <c r="K193" s="25" t="n"/>
      <c r="L193" s="46" t="n"/>
      <c r="M193" s="25" t="n"/>
      <c r="N193" s="46" t="n"/>
      <c r="O193" s="47" t="n"/>
      <c r="P193" s="25" t="n"/>
      <c r="Q193" s="25" t="n"/>
      <c r="R193" s="27" t="n"/>
      <c r="S193" s="48">
        <f>IFERROR(IF(OR(C193="",I193=""),"",C193+I193),"")</f>
        <v/>
      </c>
      <c r="T193" s="32">
        <f>IFERROR(IF(A193="","",IF(OR(K193="Completed",K193="Not Applicable"),"Closed",IF(S193="","Missing Due Time",IF(NOW()&gt;S193+('Dashboard'!$B$6/1440),"Overdue",IF(NOW()&gt;S193,"Due Now","On Track"))))),"Check Record")</f>
        <v/>
      </c>
      <c r="U193" s="32">
        <f>IFERROR(IF(A193="","",IF(C193="","Missing operating date",IF(J193="","Missing assigned employee",IF(I193="","Missing due time",IF(AND(K193="Completed",L193=""),"Missing completion timestamp",IF(AND(L193&lt;&gt;"",K193&lt;&gt;"Completed"),"Review completion status",IF(AND(K193="Blocked",R193=""),"Add blocked-task notes",IF(AND(Q193&lt;&gt;"",COUNTIF('Issues Log'!$A$4:$A$153,Q193)=0),"Issue ID not found",IF(AND(OR(P193="High",G193="Critical"),Q193=""),"Add or link an issue",IF(AND(N193&lt;&gt;"",M193=""),"Missing verifier","Ready")))))))))),"Check Record")</f>
        <v/>
      </c>
    </row>
    <row r="194">
      <c r="A194" s="25" t="n"/>
      <c r="B194" s="25" t="n"/>
      <c r="C194" s="45" t="n"/>
      <c r="D194" s="25" t="n"/>
      <c r="E194" s="25" t="n"/>
      <c r="F194" s="25" t="n"/>
      <c r="G194" s="25" t="n"/>
      <c r="H194" s="27" t="n"/>
      <c r="I194" s="28" t="n"/>
      <c r="J194" s="25" t="n"/>
      <c r="K194" s="25" t="n"/>
      <c r="L194" s="46" t="n"/>
      <c r="M194" s="25" t="n"/>
      <c r="N194" s="46" t="n"/>
      <c r="O194" s="47" t="n"/>
      <c r="P194" s="25" t="n"/>
      <c r="Q194" s="25" t="n"/>
      <c r="R194" s="27" t="n"/>
      <c r="S194" s="48">
        <f>IFERROR(IF(OR(C194="",I194=""),"",C194+I194),"")</f>
        <v/>
      </c>
      <c r="T194" s="32">
        <f>IFERROR(IF(A194="","",IF(OR(K194="Completed",K194="Not Applicable"),"Closed",IF(S194="","Missing Due Time",IF(NOW()&gt;S194+('Dashboard'!$B$6/1440),"Overdue",IF(NOW()&gt;S194,"Due Now","On Track"))))),"Check Record")</f>
        <v/>
      </c>
      <c r="U194" s="32">
        <f>IFERROR(IF(A194="","",IF(C194="","Missing operating date",IF(J194="","Missing assigned employee",IF(I194="","Missing due time",IF(AND(K194="Completed",L194=""),"Missing completion timestamp",IF(AND(L194&lt;&gt;"",K194&lt;&gt;"Completed"),"Review completion status",IF(AND(K194="Blocked",R194=""),"Add blocked-task notes",IF(AND(Q194&lt;&gt;"",COUNTIF('Issues Log'!$A$4:$A$153,Q194)=0),"Issue ID not found",IF(AND(OR(P194="High",G194="Critical"),Q194=""),"Add or link an issue",IF(AND(N194&lt;&gt;"",M194=""),"Missing verifier","Ready")))))))))),"Check Record")</f>
        <v/>
      </c>
    </row>
    <row r="195">
      <c r="A195" s="25" t="n"/>
      <c r="B195" s="25" t="n"/>
      <c r="C195" s="45" t="n"/>
      <c r="D195" s="25" t="n"/>
      <c r="E195" s="25" t="n"/>
      <c r="F195" s="25" t="n"/>
      <c r="G195" s="25" t="n"/>
      <c r="H195" s="27" t="n"/>
      <c r="I195" s="28" t="n"/>
      <c r="J195" s="25" t="n"/>
      <c r="K195" s="25" t="n"/>
      <c r="L195" s="46" t="n"/>
      <c r="M195" s="25" t="n"/>
      <c r="N195" s="46" t="n"/>
      <c r="O195" s="47" t="n"/>
      <c r="P195" s="25" t="n"/>
      <c r="Q195" s="25" t="n"/>
      <c r="R195" s="27" t="n"/>
      <c r="S195" s="48">
        <f>IFERROR(IF(OR(C195="",I195=""),"",C195+I195),"")</f>
        <v/>
      </c>
      <c r="T195" s="32">
        <f>IFERROR(IF(A195="","",IF(OR(K195="Completed",K195="Not Applicable"),"Closed",IF(S195="","Missing Due Time",IF(NOW()&gt;S195+('Dashboard'!$B$6/1440),"Overdue",IF(NOW()&gt;S195,"Due Now","On Track"))))),"Check Record")</f>
        <v/>
      </c>
      <c r="U195" s="32">
        <f>IFERROR(IF(A195="","",IF(C195="","Missing operating date",IF(J195="","Missing assigned employee",IF(I195="","Missing due time",IF(AND(K195="Completed",L195=""),"Missing completion timestamp",IF(AND(L195&lt;&gt;"",K195&lt;&gt;"Completed"),"Review completion status",IF(AND(K195="Blocked",R195=""),"Add blocked-task notes",IF(AND(Q195&lt;&gt;"",COUNTIF('Issues Log'!$A$4:$A$153,Q195)=0),"Issue ID not found",IF(AND(OR(P195="High",G195="Critical"),Q195=""),"Add or link an issue",IF(AND(N195&lt;&gt;"",M195=""),"Missing verifier","Ready")))))))))),"Check Record")</f>
        <v/>
      </c>
    </row>
    <row r="196">
      <c r="A196" s="25" t="n"/>
      <c r="B196" s="25" t="n"/>
      <c r="C196" s="45" t="n"/>
      <c r="D196" s="25" t="n"/>
      <c r="E196" s="25" t="n"/>
      <c r="F196" s="25" t="n"/>
      <c r="G196" s="25" t="n"/>
      <c r="H196" s="27" t="n"/>
      <c r="I196" s="28" t="n"/>
      <c r="J196" s="25" t="n"/>
      <c r="K196" s="25" t="n"/>
      <c r="L196" s="46" t="n"/>
      <c r="M196" s="25" t="n"/>
      <c r="N196" s="46" t="n"/>
      <c r="O196" s="47" t="n"/>
      <c r="P196" s="25" t="n"/>
      <c r="Q196" s="25" t="n"/>
      <c r="R196" s="27" t="n"/>
      <c r="S196" s="48">
        <f>IFERROR(IF(OR(C196="",I196=""),"",C196+I196),"")</f>
        <v/>
      </c>
      <c r="T196" s="32">
        <f>IFERROR(IF(A196="","",IF(OR(K196="Completed",K196="Not Applicable"),"Closed",IF(S196="","Missing Due Time",IF(NOW()&gt;S196+('Dashboard'!$B$6/1440),"Overdue",IF(NOW()&gt;S196,"Due Now","On Track"))))),"Check Record")</f>
        <v/>
      </c>
      <c r="U196" s="32">
        <f>IFERROR(IF(A196="","",IF(C196="","Missing operating date",IF(J196="","Missing assigned employee",IF(I196="","Missing due time",IF(AND(K196="Completed",L196=""),"Missing completion timestamp",IF(AND(L196&lt;&gt;"",K196&lt;&gt;"Completed"),"Review completion status",IF(AND(K196="Blocked",R196=""),"Add blocked-task notes",IF(AND(Q196&lt;&gt;"",COUNTIF('Issues Log'!$A$4:$A$153,Q196)=0),"Issue ID not found",IF(AND(OR(P196="High",G196="Critical"),Q196=""),"Add or link an issue",IF(AND(N196&lt;&gt;"",M196=""),"Missing verifier","Ready")))))))))),"Check Record")</f>
        <v/>
      </c>
    </row>
    <row r="197">
      <c r="A197" s="25" t="n"/>
      <c r="B197" s="25" t="n"/>
      <c r="C197" s="45" t="n"/>
      <c r="D197" s="25" t="n"/>
      <c r="E197" s="25" t="n"/>
      <c r="F197" s="25" t="n"/>
      <c r="G197" s="25" t="n"/>
      <c r="H197" s="27" t="n"/>
      <c r="I197" s="28" t="n"/>
      <c r="J197" s="25" t="n"/>
      <c r="K197" s="25" t="n"/>
      <c r="L197" s="46" t="n"/>
      <c r="M197" s="25" t="n"/>
      <c r="N197" s="46" t="n"/>
      <c r="O197" s="47" t="n"/>
      <c r="P197" s="25" t="n"/>
      <c r="Q197" s="25" t="n"/>
      <c r="R197" s="27" t="n"/>
      <c r="S197" s="48">
        <f>IFERROR(IF(OR(C197="",I197=""),"",C197+I197),"")</f>
        <v/>
      </c>
      <c r="T197" s="32">
        <f>IFERROR(IF(A197="","",IF(OR(K197="Completed",K197="Not Applicable"),"Closed",IF(S197="","Missing Due Time",IF(NOW()&gt;S197+('Dashboard'!$B$6/1440),"Overdue",IF(NOW()&gt;S197,"Due Now","On Track"))))),"Check Record")</f>
        <v/>
      </c>
      <c r="U197" s="32">
        <f>IFERROR(IF(A197="","",IF(C197="","Missing operating date",IF(J197="","Missing assigned employee",IF(I197="","Missing due time",IF(AND(K197="Completed",L197=""),"Missing completion timestamp",IF(AND(L197&lt;&gt;"",K197&lt;&gt;"Completed"),"Review completion status",IF(AND(K197="Blocked",R197=""),"Add blocked-task notes",IF(AND(Q197&lt;&gt;"",COUNTIF('Issues Log'!$A$4:$A$153,Q197)=0),"Issue ID not found",IF(AND(OR(P197="High",G197="Critical"),Q197=""),"Add or link an issue",IF(AND(N197&lt;&gt;"",M197=""),"Missing verifier","Ready")))))))))),"Check Record")</f>
        <v/>
      </c>
    </row>
    <row r="198">
      <c r="A198" s="25" t="n"/>
      <c r="B198" s="25" t="n"/>
      <c r="C198" s="45" t="n"/>
      <c r="D198" s="25" t="n"/>
      <c r="E198" s="25" t="n"/>
      <c r="F198" s="25" t="n"/>
      <c r="G198" s="25" t="n"/>
      <c r="H198" s="27" t="n"/>
      <c r="I198" s="28" t="n"/>
      <c r="J198" s="25" t="n"/>
      <c r="K198" s="25" t="n"/>
      <c r="L198" s="46" t="n"/>
      <c r="M198" s="25" t="n"/>
      <c r="N198" s="46" t="n"/>
      <c r="O198" s="47" t="n"/>
      <c r="P198" s="25" t="n"/>
      <c r="Q198" s="25" t="n"/>
      <c r="R198" s="27" t="n"/>
      <c r="S198" s="48">
        <f>IFERROR(IF(OR(C198="",I198=""),"",C198+I198),"")</f>
        <v/>
      </c>
      <c r="T198" s="32">
        <f>IFERROR(IF(A198="","",IF(OR(K198="Completed",K198="Not Applicable"),"Closed",IF(S198="","Missing Due Time",IF(NOW()&gt;S198+('Dashboard'!$B$6/1440),"Overdue",IF(NOW()&gt;S198,"Due Now","On Track"))))),"Check Record")</f>
        <v/>
      </c>
      <c r="U198" s="32">
        <f>IFERROR(IF(A198="","",IF(C198="","Missing operating date",IF(J198="","Missing assigned employee",IF(I198="","Missing due time",IF(AND(K198="Completed",L198=""),"Missing completion timestamp",IF(AND(L198&lt;&gt;"",K198&lt;&gt;"Completed"),"Review completion status",IF(AND(K198="Blocked",R198=""),"Add blocked-task notes",IF(AND(Q198&lt;&gt;"",COUNTIF('Issues Log'!$A$4:$A$153,Q198)=0),"Issue ID not found",IF(AND(OR(P198="High",G198="Critical"),Q198=""),"Add or link an issue",IF(AND(N198&lt;&gt;"",M198=""),"Missing verifier","Ready")))))))))),"Check Record")</f>
        <v/>
      </c>
    </row>
    <row r="199">
      <c r="A199" s="25" t="n"/>
      <c r="B199" s="25" t="n"/>
      <c r="C199" s="45" t="n"/>
      <c r="D199" s="25" t="n"/>
      <c r="E199" s="25" t="n"/>
      <c r="F199" s="25" t="n"/>
      <c r="G199" s="25" t="n"/>
      <c r="H199" s="27" t="n"/>
      <c r="I199" s="28" t="n"/>
      <c r="J199" s="25" t="n"/>
      <c r="K199" s="25" t="n"/>
      <c r="L199" s="46" t="n"/>
      <c r="M199" s="25" t="n"/>
      <c r="N199" s="46" t="n"/>
      <c r="O199" s="47" t="n"/>
      <c r="P199" s="25" t="n"/>
      <c r="Q199" s="25" t="n"/>
      <c r="R199" s="27" t="n"/>
      <c r="S199" s="48">
        <f>IFERROR(IF(OR(C199="",I199=""),"",C199+I199),"")</f>
        <v/>
      </c>
      <c r="T199" s="32">
        <f>IFERROR(IF(A199="","",IF(OR(K199="Completed",K199="Not Applicable"),"Closed",IF(S199="","Missing Due Time",IF(NOW()&gt;S199+('Dashboard'!$B$6/1440),"Overdue",IF(NOW()&gt;S199,"Due Now","On Track"))))),"Check Record")</f>
        <v/>
      </c>
      <c r="U199" s="32">
        <f>IFERROR(IF(A199="","",IF(C199="","Missing operating date",IF(J199="","Missing assigned employee",IF(I199="","Missing due time",IF(AND(K199="Completed",L199=""),"Missing completion timestamp",IF(AND(L199&lt;&gt;"",K199&lt;&gt;"Completed"),"Review completion status",IF(AND(K199="Blocked",R199=""),"Add blocked-task notes",IF(AND(Q199&lt;&gt;"",COUNTIF('Issues Log'!$A$4:$A$153,Q199)=0),"Issue ID not found",IF(AND(OR(P199="High",G199="Critical"),Q199=""),"Add or link an issue",IF(AND(N199&lt;&gt;"",M199=""),"Missing verifier","Ready")))))))))),"Check Record")</f>
        <v/>
      </c>
    </row>
    <row r="200">
      <c r="A200" s="25" t="n"/>
      <c r="B200" s="25" t="n"/>
      <c r="C200" s="45" t="n"/>
      <c r="D200" s="25" t="n"/>
      <c r="E200" s="25" t="n"/>
      <c r="F200" s="25" t="n"/>
      <c r="G200" s="25" t="n"/>
      <c r="H200" s="27" t="n"/>
      <c r="I200" s="28" t="n"/>
      <c r="J200" s="25" t="n"/>
      <c r="K200" s="25" t="n"/>
      <c r="L200" s="46" t="n"/>
      <c r="M200" s="25" t="n"/>
      <c r="N200" s="46" t="n"/>
      <c r="O200" s="47" t="n"/>
      <c r="P200" s="25" t="n"/>
      <c r="Q200" s="25" t="n"/>
      <c r="R200" s="27" t="n"/>
      <c r="S200" s="48">
        <f>IFERROR(IF(OR(C200="",I200=""),"",C200+I200),"")</f>
        <v/>
      </c>
      <c r="T200" s="32">
        <f>IFERROR(IF(A200="","",IF(OR(K200="Completed",K200="Not Applicable"),"Closed",IF(S200="","Missing Due Time",IF(NOW()&gt;S200+('Dashboard'!$B$6/1440),"Overdue",IF(NOW()&gt;S200,"Due Now","On Track"))))),"Check Record")</f>
        <v/>
      </c>
      <c r="U200" s="32">
        <f>IFERROR(IF(A200="","",IF(C200="","Missing operating date",IF(J200="","Missing assigned employee",IF(I200="","Missing due time",IF(AND(K200="Completed",L200=""),"Missing completion timestamp",IF(AND(L200&lt;&gt;"",K200&lt;&gt;"Completed"),"Review completion status",IF(AND(K200="Blocked",R200=""),"Add blocked-task notes",IF(AND(Q200&lt;&gt;"",COUNTIF('Issues Log'!$A$4:$A$153,Q200)=0),"Issue ID not found",IF(AND(OR(P200="High",G200="Critical"),Q200=""),"Add or link an issue",IF(AND(N200&lt;&gt;"",M200=""),"Missing verifier","Ready")))))))))),"Check Record")</f>
        <v/>
      </c>
    </row>
    <row r="201">
      <c r="A201" s="25" t="n"/>
      <c r="B201" s="25" t="n"/>
      <c r="C201" s="45" t="n"/>
      <c r="D201" s="25" t="n"/>
      <c r="E201" s="25" t="n"/>
      <c r="F201" s="25" t="n"/>
      <c r="G201" s="25" t="n"/>
      <c r="H201" s="27" t="n"/>
      <c r="I201" s="28" t="n"/>
      <c r="J201" s="25" t="n"/>
      <c r="K201" s="25" t="n"/>
      <c r="L201" s="46" t="n"/>
      <c r="M201" s="25" t="n"/>
      <c r="N201" s="46" t="n"/>
      <c r="O201" s="47" t="n"/>
      <c r="P201" s="25" t="n"/>
      <c r="Q201" s="25" t="n"/>
      <c r="R201" s="27" t="n"/>
      <c r="S201" s="48">
        <f>IFERROR(IF(OR(C201="",I201=""),"",C201+I201),"")</f>
        <v/>
      </c>
      <c r="T201" s="32">
        <f>IFERROR(IF(A201="","",IF(OR(K201="Completed",K201="Not Applicable"),"Closed",IF(S201="","Missing Due Time",IF(NOW()&gt;S201+('Dashboard'!$B$6/1440),"Overdue",IF(NOW()&gt;S201,"Due Now","On Track"))))),"Check Record")</f>
        <v/>
      </c>
      <c r="U201" s="32">
        <f>IFERROR(IF(A201="","",IF(C201="","Missing operating date",IF(J201="","Missing assigned employee",IF(I201="","Missing due time",IF(AND(K201="Completed",L201=""),"Missing completion timestamp",IF(AND(L201&lt;&gt;"",K201&lt;&gt;"Completed"),"Review completion status",IF(AND(K201="Blocked",R201=""),"Add blocked-task notes",IF(AND(Q201&lt;&gt;"",COUNTIF('Issues Log'!$A$4:$A$153,Q201)=0),"Issue ID not found",IF(AND(OR(P201="High",G201="Critical"),Q201=""),"Add or link an issue",IF(AND(N201&lt;&gt;"",M201=""),"Missing verifier","Ready")))))))))),"Check Record")</f>
        <v/>
      </c>
    </row>
    <row r="202">
      <c r="A202" s="25" t="n"/>
      <c r="B202" s="25" t="n"/>
      <c r="C202" s="45" t="n"/>
      <c r="D202" s="25" t="n"/>
      <c r="E202" s="25" t="n"/>
      <c r="F202" s="25" t="n"/>
      <c r="G202" s="25" t="n"/>
      <c r="H202" s="27" t="n"/>
      <c r="I202" s="28" t="n"/>
      <c r="J202" s="25" t="n"/>
      <c r="K202" s="25" t="n"/>
      <c r="L202" s="46" t="n"/>
      <c r="M202" s="25" t="n"/>
      <c r="N202" s="46" t="n"/>
      <c r="O202" s="47" t="n"/>
      <c r="P202" s="25" t="n"/>
      <c r="Q202" s="25" t="n"/>
      <c r="R202" s="27" t="n"/>
      <c r="S202" s="48">
        <f>IFERROR(IF(OR(C202="",I202=""),"",C202+I202),"")</f>
        <v/>
      </c>
      <c r="T202" s="32">
        <f>IFERROR(IF(A202="","",IF(OR(K202="Completed",K202="Not Applicable"),"Closed",IF(S202="","Missing Due Time",IF(NOW()&gt;S202+('Dashboard'!$B$6/1440),"Overdue",IF(NOW()&gt;S202,"Due Now","On Track"))))),"Check Record")</f>
        <v/>
      </c>
      <c r="U202" s="32">
        <f>IFERROR(IF(A202="","",IF(C202="","Missing operating date",IF(J202="","Missing assigned employee",IF(I202="","Missing due time",IF(AND(K202="Completed",L202=""),"Missing completion timestamp",IF(AND(L202&lt;&gt;"",K202&lt;&gt;"Completed"),"Review completion status",IF(AND(K202="Blocked",R202=""),"Add blocked-task notes",IF(AND(Q202&lt;&gt;"",COUNTIF('Issues Log'!$A$4:$A$153,Q202)=0),"Issue ID not found",IF(AND(OR(P202="High",G202="Critical"),Q202=""),"Add or link an issue",IF(AND(N202&lt;&gt;"",M202=""),"Missing verifier","Ready")))))))))),"Check Record")</f>
        <v/>
      </c>
    </row>
    <row r="203">
      <c r="A203" s="25" t="n"/>
      <c r="B203" s="25" t="n"/>
      <c r="C203" s="45" t="n"/>
      <c r="D203" s="25" t="n"/>
      <c r="E203" s="25" t="n"/>
      <c r="F203" s="25" t="n"/>
      <c r="G203" s="25" t="n"/>
      <c r="H203" s="27" t="n"/>
      <c r="I203" s="28" t="n"/>
      <c r="J203" s="25" t="n"/>
      <c r="K203" s="25" t="n"/>
      <c r="L203" s="46" t="n"/>
      <c r="M203" s="25" t="n"/>
      <c r="N203" s="46" t="n"/>
      <c r="O203" s="47" t="n"/>
      <c r="P203" s="25" t="n"/>
      <c r="Q203" s="25" t="n"/>
      <c r="R203" s="27" t="n"/>
      <c r="S203" s="48">
        <f>IFERROR(IF(OR(C203="",I203=""),"",C203+I203),"")</f>
        <v/>
      </c>
      <c r="T203" s="32">
        <f>IFERROR(IF(A203="","",IF(OR(K203="Completed",K203="Not Applicable"),"Closed",IF(S203="","Missing Due Time",IF(NOW()&gt;S203+('Dashboard'!$B$6/1440),"Overdue",IF(NOW()&gt;S203,"Due Now","On Track"))))),"Check Record")</f>
        <v/>
      </c>
      <c r="U203" s="32">
        <f>IFERROR(IF(A203="","",IF(C203="","Missing operating date",IF(J203="","Missing assigned employee",IF(I203="","Missing due time",IF(AND(K203="Completed",L203=""),"Missing completion timestamp",IF(AND(L203&lt;&gt;"",K203&lt;&gt;"Completed"),"Review completion status",IF(AND(K203="Blocked",R203=""),"Add blocked-task notes",IF(AND(Q203&lt;&gt;"",COUNTIF('Issues Log'!$A$4:$A$153,Q203)=0),"Issue ID not found",IF(AND(OR(P203="High",G203="Critical"),Q203=""),"Add or link an issue",IF(AND(N203&lt;&gt;"",M203=""),"Missing verifier","Ready")))))))))),"Check Record")</f>
        <v/>
      </c>
    </row>
    <row r="204">
      <c r="A204" s="25" t="n"/>
      <c r="B204" s="25" t="n"/>
      <c r="C204" s="45" t="n"/>
      <c r="D204" s="25" t="n"/>
      <c r="E204" s="25" t="n"/>
      <c r="F204" s="25" t="n"/>
      <c r="G204" s="25" t="n"/>
      <c r="H204" s="27" t="n"/>
      <c r="I204" s="28" t="n"/>
      <c r="J204" s="25" t="n"/>
      <c r="K204" s="25" t="n"/>
      <c r="L204" s="46" t="n"/>
      <c r="M204" s="25" t="n"/>
      <c r="N204" s="46" t="n"/>
      <c r="O204" s="47" t="n"/>
      <c r="P204" s="25" t="n"/>
      <c r="Q204" s="25" t="n"/>
      <c r="R204" s="27" t="n"/>
      <c r="S204" s="48">
        <f>IFERROR(IF(OR(C204="",I204=""),"",C204+I204),"")</f>
        <v/>
      </c>
      <c r="T204" s="32">
        <f>IFERROR(IF(A204="","",IF(OR(K204="Completed",K204="Not Applicable"),"Closed",IF(S204="","Missing Due Time",IF(NOW()&gt;S204+('Dashboard'!$B$6/1440),"Overdue",IF(NOW()&gt;S204,"Due Now","On Track"))))),"Check Record")</f>
        <v/>
      </c>
      <c r="U204" s="32">
        <f>IFERROR(IF(A204="","",IF(C204="","Missing operating date",IF(J204="","Missing assigned employee",IF(I204="","Missing due time",IF(AND(K204="Completed",L204=""),"Missing completion timestamp",IF(AND(L204&lt;&gt;"",K204&lt;&gt;"Completed"),"Review completion status",IF(AND(K204="Blocked",R204=""),"Add blocked-task notes",IF(AND(Q204&lt;&gt;"",COUNTIF('Issues Log'!$A$4:$A$153,Q204)=0),"Issue ID not found",IF(AND(OR(P204="High",G204="Critical"),Q204=""),"Add or link an issue",IF(AND(N204&lt;&gt;"",M204=""),"Missing verifier","Ready")))))))))),"Check Record")</f>
        <v/>
      </c>
    </row>
    <row r="205">
      <c r="A205" s="25" t="n"/>
      <c r="B205" s="25" t="n"/>
      <c r="C205" s="45" t="n"/>
      <c r="D205" s="25" t="n"/>
      <c r="E205" s="25" t="n"/>
      <c r="F205" s="25" t="n"/>
      <c r="G205" s="25" t="n"/>
      <c r="H205" s="27" t="n"/>
      <c r="I205" s="28" t="n"/>
      <c r="J205" s="25" t="n"/>
      <c r="K205" s="25" t="n"/>
      <c r="L205" s="46" t="n"/>
      <c r="M205" s="25" t="n"/>
      <c r="N205" s="46" t="n"/>
      <c r="O205" s="47" t="n"/>
      <c r="P205" s="25" t="n"/>
      <c r="Q205" s="25" t="n"/>
      <c r="R205" s="27" t="n"/>
      <c r="S205" s="48">
        <f>IFERROR(IF(OR(C205="",I205=""),"",C205+I205),"")</f>
        <v/>
      </c>
      <c r="T205" s="32">
        <f>IFERROR(IF(A205="","",IF(OR(K205="Completed",K205="Not Applicable"),"Closed",IF(S205="","Missing Due Time",IF(NOW()&gt;S205+('Dashboard'!$B$6/1440),"Overdue",IF(NOW()&gt;S205,"Due Now","On Track"))))),"Check Record")</f>
        <v/>
      </c>
      <c r="U205" s="32">
        <f>IFERROR(IF(A205="","",IF(C205="","Missing operating date",IF(J205="","Missing assigned employee",IF(I205="","Missing due time",IF(AND(K205="Completed",L205=""),"Missing completion timestamp",IF(AND(L205&lt;&gt;"",K205&lt;&gt;"Completed"),"Review completion status",IF(AND(K205="Blocked",R205=""),"Add blocked-task notes",IF(AND(Q205&lt;&gt;"",COUNTIF('Issues Log'!$A$4:$A$153,Q205)=0),"Issue ID not found",IF(AND(OR(P205="High",G205="Critical"),Q205=""),"Add or link an issue",IF(AND(N205&lt;&gt;"",M205=""),"Missing verifier","Ready")))))))))),"Check Record")</f>
        <v/>
      </c>
    </row>
    <row r="206">
      <c r="A206" s="25" t="n"/>
      <c r="B206" s="25" t="n"/>
      <c r="C206" s="45" t="n"/>
      <c r="D206" s="25" t="n"/>
      <c r="E206" s="25" t="n"/>
      <c r="F206" s="25" t="n"/>
      <c r="G206" s="25" t="n"/>
      <c r="H206" s="27" t="n"/>
      <c r="I206" s="28" t="n"/>
      <c r="J206" s="25" t="n"/>
      <c r="K206" s="25" t="n"/>
      <c r="L206" s="46" t="n"/>
      <c r="M206" s="25" t="n"/>
      <c r="N206" s="46" t="n"/>
      <c r="O206" s="47" t="n"/>
      <c r="P206" s="25" t="n"/>
      <c r="Q206" s="25" t="n"/>
      <c r="R206" s="27" t="n"/>
      <c r="S206" s="48">
        <f>IFERROR(IF(OR(C206="",I206=""),"",C206+I206),"")</f>
        <v/>
      </c>
      <c r="T206" s="32">
        <f>IFERROR(IF(A206="","",IF(OR(K206="Completed",K206="Not Applicable"),"Closed",IF(S206="","Missing Due Time",IF(NOW()&gt;S206+('Dashboard'!$B$6/1440),"Overdue",IF(NOW()&gt;S206,"Due Now","On Track"))))),"Check Record")</f>
        <v/>
      </c>
      <c r="U206" s="32">
        <f>IFERROR(IF(A206="","",IF(C206="","Missing operating date",IF(J206="","Missing assigned employee",IF(I206="","Missing due time",IF(AND(K206="Completed",L206=""),"Missing completion timestamp",IF(AND(L206&lt;&gt;"",K206&lt;&gt;"Completed"),"Review completion status",IF(AND(K206="Blocked",R206=""),"Add blocked-task notes",IF(AND(Q206&lt;&gt;"",COUNTIF('Issues Log'!$A$4:$A$153,Q206)=0),"Issue ID not found",IF(AND(OR(P206="High",G206="Critical"),Q206=""),"Add or link an issue",IF(AND(N206&lt;&gt;"",M206=""),"Missing verifier","Ready")))))))))),"Check Record")</f>
        <v/>
      </c>
    </row>
    <row r="207">
      <c r="A207" s="25" t="n"/>
      <c r="B207" s="25" t="n"/>
      <c r="C207" s="45" t="n"/>
      <c r="D207" s="25" t="n"/>
      <c r="E207" s="25" t="n"/>
      <c r="F207" s="25" t="n"/>
      <c r="G207" s="25" t="n"/>
      <c r="H207" s="27" t="n"/>
      <c r="I207" s="28" t="n"/>
      <c r="J207" s="25" t="n"/>
      <c r="K207" s="25" t="n"/>
      <c r="L207" s="46" t="n"/>
      <c r="M207" s="25" t="n"/>
      <c r="N207" s="46" t="n"/>
      <c r="O207" s="47" t="n"/>
      <c r="P207" s="25" t="n"/>
      <c r="Q207" s="25" t="n"/>
      <c r="R207" s="27" t="n"/>
      <c r="S207" s="48">
        <f>IFERROR(IF(OR(C207="",I207=""),"",C207+I207),"")</f>
        <v/>
      </c>
      <c r="T207" s="32">
        <f>IFERROR(IF(A207="","",IF(OR(K207="Completed",K207="Not Applicable"),"Closed",IF(S207="","Missing Due Time",IF(NOW()&gt;S207+('Dashboard'!$B$6/1440),"Overdue",IF(NOW()&gt;S207,"Due Now","On Track"))))),"Check Record")</f>
        <v/>
      </c>
      <c r="U207" s="32">
        <f>IFERROR(IF(A207="","",IF(C207="","Missing operating date",IF(J207="","Missing assigned employee",IF(I207="","Missing due time",IF(AND(K207="Completed",L207=""),"Missing completion timestamp",IF(AND(L207&lt;&gt;"",K207&lt;&gt;"Completed"),"Review completion status",IF(AND(K207="Blocked",R207=""),"Add blocked-task notes",IF(AND(Q207&lt;&gt;"",COUNTIF('Issues Log'!$A$4:$A$153,Q207)=0),"Issue ID not found",IF(AND(OR(P207="High",G207="Critical"),Q207=""),"Add or link an issue",IF(AND(N207&lt;&gt;"",M207=""),"Missing verifier","Ready")))))))))),"Check Record")</f>
        <v/>
      </c>
    </row>
    <row r="208">
      <c r="A208" s="25" t="n"/>
      <c r="B208" s="25" t="n"/>
      <c r="C208" s="45" t="n"/>
      <c r="D208" s="25" t="n"/>
      <c r="E208" s="25" t="n"/>
      <c r="F208" s="25" t="n"/>
      <c r="G208" s="25" t="n"/>
      <c r="H208" s="27" t="n"/>
      <c r="I208" s="28" t="n"/>
      <c r="J208" s="25" t="n"/>
      <c r="K208" s="25" t="n"/>
      <c r="L208" s="46" t="n"/>
      <c r="M208" s="25" t="n"/>
      <c r="N208" s="46" t="n"/>
      <c r="O208" s="47" t="n"/>
      <c r="P208" s="25" t="n"/>
      <c r="Q208" s="25" t="n"/>
      <c r="R208" s="27" t="n"/>
      <c r="S208" s="48">
        <f>IFERROR(IF(OR(C208="",I208=""),"",C208+I208),"")</f>
        <v/>
      </c>
      <c r="T208" s="32">
        <f>IFERROR(IF(A208="","",IF(OR(K208="Completed",K208="Not Applicable"),"Closed",IF(S208="","Missing Due Time",IF(NOW()&gt;S208+('Dashboard'!$B$6/1440),"Overdue",IF(NOW()&gt;S208,"Due Now","On Track"))))),"Check Record")</f>
        <v/>
      </c>
      <c r="U208" s="32">
        <f>IFERROR(IF(A208="","",IF(C208="","Missing operating date",IF(J208="","Missing assigned employee",IF(I208="","Missing due time",IF(AND(K208="Completed",L208=""),"Missing completion timestamp",IF(AND(L208&lt;&gt;"",K208&lt;&gt;"Completed"),"Review completion status",IF(AND(K208="Blocked",R208=""),"Add blocked-task notes",IF(AND(Q208&lt;&gt;"",COUNTIF('Issues Log'!$A$4:$A$153,Q208)=0),"Issue ID not found",IF(AND(OR(P208="High",G208="Critical"),Q208=""),"Add or link an issue",IF(AND(N208&lt;&gt;"",M208=""),"Missing verifier","Ready")))))))))),"Check Record")</f>
        <v/>
      </c>
    </row>
    <row r="209">
      <c r="A209" s="25" t="n"/>
      <c r="B209" s="25" t="n"/>
      <c r="C209" s="45" t="n"/>
      <c r="D209" s="25" t="n"/>
      <c r="E209" s="25" t="n"/>
      <c r="F209" s="25" t="n"/>
      <c r="G209" s="25" t="n"/>
      <c r="H209" s="27" t="n"/>
      <c r="I209" s="28" t="n"/>
      <c r="J209" s="25" t="n"/>
      <c r="K209" s="25" t="n"/>
      <c r="L209" s="46" t="n"/>
      <c r="M209" s="25" t="n"/>
      <c r="N209" s="46" t="n"/>
      <c r="O209" s="47" t="n"/>
      <c r="P209" s="25" t="n"/>
      <c r="Q209" s="25" t="n"/>
      <c r="R209" s="27" t="n"/>
      <c r="S209" s="48">
        <f>IFERROR(IF(OR(C209="",I209=""),"",C209+I209),"")</f>
        <v/>
      </c>
      <c r="T209" s="32">
        <f>IFERROR(IF(A209="","",IF(OR(K209="Completed",K209="Not Applicable"),"Closed",IF(S209="","Missing Due Time",IF(NOW()&gt;S209+('Dashboard'!$B$6/1440),"Overdue",IF(NOW()&gt;S209,"Due Now","On Track"))))),"Check Record")</f>
        <v/>
      </c>
      <c r="U209" s="32">
        <f>IFERROR(IF(A209="","",IF(C209="","Missing operating date",IF(J209="","Missing assigned employee",IF(I209="","Missing due time",IF(AND(K209="Completed",L209=""),"Missing completion timestamp",IF(AND(L209&lt;&gt;"",K209&lt;&gt;"Completed"),"Review completion status",IF(AND(K209="Blocked",R209=""),"Add blocked-task notes",IF(AND(Q209&lt;&gt;"",COUNTIF('Issues Log'!$A$4:$A$153,Q209)=0),"Issue ID not found",IF(AND(OR(P209="High",G209="Critical"),Q209=""),"Add or link an issue",IF(AND(N209&lt;&gt;"",M209=""),"Missing verifier","Ready")))))))))),"Check Record")</f>
        <v/>
      </c>
    </row>
    <row r="210">
      <c r="A210" s="25" t="n"/>
      <c r="B210" s="25" t="n"/>
      <c r="C210" s="45" t="n"/>
      <c r="D210" s="25" t="n"/>
      <c r="E210" s="25" t="n"/>
      <c r="F210" s="25" t="n"/>
      <c r="G210" s="25" t="n"/>
      <c r="H210" s="27" t="n"/>
      <c r="I210" s="28" t="n"/>
      <c r="J210" s="25" t="n"/>
      <c r="K210" s="25" t="n"/>
      <c r="L210" s="46" t="n"/>
      <c r="M210" s="25" t="n"/>
      <c r="N210" s="46" t="n"/>
      <c r="O210" s="47" t="n"/>
      <c r="P210" s="25" t="n"/>
      <c r="Q210" s="25" t="n"/>
      <c r="R210" s="27" t="n"/>
      <c r="S210" s="48">
        <f>IFERROR(IF(OR(C210="",I210=""),"",C210+I210),"")</f>
        <v/>
      </c>
      <c r="T210" s="32">
        <f>IFERROR(IF(A210="","",IF(OR(K210="Completed",K210="Not Applicable"),"Closed",IF(S210="","Missing Due Time",IF(NOW()&gt;S210+('Dashboard'!$B$6/1440),"Overdue",IF(NOW()&gt;S210,"Due Now","On Track"))))),"Check Record")</f>
        <v/>
      </c>
      <c r="U210" s="32">
        <f>IFERROR(IF(A210="","",IF(C210="","Missing operating date",IF(J210="","Missing assigned employee",IF(I210="","Missing due time",IF(AND(K210="Completed",L210=""),"Missing completion timestamp",IF(AND(L210&lt;&gt;"",K210&lt;&gt;"Completed"),"Review completion status",IF(AND(K210="Blocked",R210=""),"Add blocked-task notes",IF(AND(Q210&lt;&gt;"",COUNTIF('Issues Log'!$A$4:$A$153,Q210)=0),"Issue ID not found",IF(AND(OR(P210="High",G210="Critical"),Q210=""),"Add or link an issue",IF(AND(N210&lt;&gt;"",M210=""),"Missing verifier","Ready")))))))))),"Check Record")</f>
        <v/>
      </c>
    </row>
    <row r="211">
      <c r="A211" s="25" t="n"/>
      <c r="B211" s="25" t="n"/>
      <c r="C211" s="45" t="n"/>
      <c r="D211" s="25" t="n"/>
      <c r="E211" s="25" t="n"/>
      <c r="F211" s="25" t="n"/>
      <c r="G211" s="25" t="n"/>
      <c r="H211" s="27" t="n"/>
      <c r="I211" s="28" t="n"/>
      <c r="J211" s="25" t="n"/>
      <c r="K211" s="25" t="n"/>
      <c r="L211" s="46" t="n"/>
      <c r="M211" s="25" t="n"/>
      <c r="N211" s="46" t="n"/>
      <c r="O211" s="47" t="n"/>
      <c r="P211" s="25" t="n"/>
      <c r="Q211" s="25" t="n"/>
      <c r="R211" s="27" t="n"/>
      <c r="S211" s="48">
        <f>IFERROR(IF(OR(C211="",I211=""),"",C211+I211),"")</f>
        <v/>
      </c>
      <c r="T211" s="32">
        <f>IFERROR(IF(A211="","",IF(OR(K211="Completed",K211="Not Applicable"),"Closed",IF(S211="","Missing Due Time",IF(NOW()&gt;S211+('Dashboard'!$B$6/1440),"Overdue",IF(NOW()&gt;S211,"Due Now","On Track"))))),"Check Record")</f>
        <v/>
      </c>
      <c r="U211" s="32">
        <f>IFERROR(IF(A211="","",IF(C211="","Missing operating date",IF(J211="","Missing assigned employee",IF(I211="","Missing due time",IF(AND(K211="Completed",L211=""),"Missing completion timestamp",IF(AND(L211&lt;&gt;"",K211&lt;&gt;"Completed"),"Review completion status",IF(AND(K211="Blocked",R211=""),"Add blocked-task notes",IF(AND(Q211&lt;&gt;"",COUNTIF('Issues Log'!$A$4:$A$153,Q211)=0),"Issue ID not found",IF(AND(OR(P211="High",G211="Critical"),Q211=""),"Add or link an issue",IF(AND(N211&lt;&gt;"",M211=""),"Missing verifier","Ready")))))))))),"Check Record")</f>
        <v/>
      </c>
    </row>
    <row r="212">
      <c r="A212" s="25" t="n"/>
      <c r="B212" s="25" t="n"/>
      <c r="C212" s="45" t="n"/>
      <c r="D212" s="25" t="n"/>
      <c r="E212" s="25" t="n"/>
      <c r="F212" s="25" t="n"/>
      <c r="G212" s="25" t="n"/>
      <c r="H212" s="27" t="n"/>
      <c r="I212" s="28" t="n"/>
      <c r="J212" s="25" t="n"/>
      <c r="K212" s="25" t="n"/>
      <c r="L212" s="46" t="n"/>
      <c r="M212" s="25" t="n"/>
      <c r="N212" s="46" t="n"/>
      <c r="O212" s="47" t="n"/>
      <c r="P212" s="25" t="n"/>
      <c r="Q212" s="25" t="n"/>
      <c r="R212" s="27" t="n"/>
      <c r="S212" s="48">
        <f>IFERROR(IF(OR(C212="",I212=""),"",C212+I212),"")</f>
        <v/>
      </c>
      <c r="T212" s="32">
        <f>IFERROR(IF(A212="","",IF(OR(K212="Completed",K212="Not Applicable"),"Closed",IF(S212="","Missing Due Time",IF(NOW()&gt;S212+('Dashboard'!$B$6/1440),"Overdue",IF(NOW()&gt;S212,"Due Now","On Track"))))),"Check Record")</f>
        <v/>
      </c>
      <c r="U212" s="32">
        <f>IFERROR(IF(A212="","",IF(C212="","Missing operating date",IF(J212="","Missing assigned employee",IF(I212="","Missing due time",IF(AND(K212="Completed",L212=""),"Missing completion timestamp",IF(AND(L212&lt;&gt;"",K212&lt;&gt;"Completed"),"Review completion status",IF(AND(K212="Blocked",R212=""),"Add blocked-task notes",IF(AND(Q212&lt;&gt;"",COUNTIF('Issues Log'!$A$4:$A$153,Q212)=0),"Issue ID not found",IF(AND(OR(P212="High",G212="Critical"),Q212=""),"Add or link an issue",IF(AND(N212&lt;&gt;"",M212=""),"Missing verifier","Ready")))))))))),"Check Record")</f>
        <v/>
      </c>
    </row>
    <row r="213">
      <c r="A213" s="25" t="n"/>
      <c r="B213" s="25" t="n"/>
      <c r="C213" s="45" t="n"/>
      <c r="D213" s="25" t="n"/>
      <c r="E213" s="25" t="n"/>
      <c r="F213" s="25" t="n"/>
      <c r="G213" s="25" t="n"/>
      <c r="H213" s="27" t="n"/>
      <c r="I213" s="28" t="n"/>
      <c r="J213" s="25" t="n"/>
      <c r="K213" s="25" t="n"/>
      <c r="L213" s="46" t="n"/>
      <c r="M213" s="25" t="n"/>
      <c r="N213" s="46" t="n"/>
      <c r="O213" s="47" t="n"/>
      <c r="P213" s="25" t="n"/>
      <c r="Q213" s="25" t="n"/>
      <c r="R213" s="27" t="n"/>
      <c r="S213" s="48">
        <f>IFERROR(IF(OR(C213="",I213=""),"",C213+I213),"")</f>
        <v/>
      </c>
      <c r="T213" s="32">
        <f>IFERROR(IF(A213="","",IF(OR(K213="Completed",K213="Not Applicable"),"Closed",IF(S213="","Missing Due Time",IF(NOW()&gt;S213+('Dashboard'!$B$6/1440),"Overdue",IF(NOW()&gt;S213,"Due Now","On Track"))))),"Check Record")</f>
        <v/>
      </c>
      <c r="U213" s="32">
        <f>IFERROR(IF(A213="","",IF(C213="","Missing operating date",IF(J213="","Missing assigned employee",IF(I213="","Missing due time",IF(AND(K213="Completed",L213=""),"Missing completion timestamp",IF(AND(L213&lt;&gt;"",K213&lt;&gt;"Completed"),"Review completion status",IF(AND(K213="Blocked",R213=""),"Add blocked-task notes",IF(AND(Q213&lt;&gt;"",COUNTIF('Issues Log'!$A$4:$A$153,Q213)=0),"Issue ID not found",IF(AND(OR(P213="High",G213="Critical"),Q213=""),"Add or link an issue",IF(AND(N213&lt;&gt;"",M213=""),"Missing verifier","Ready")))))))))),"Check Record")</f>
        <v/>
      </c>
    </row>
    <row r="214">
      <c r="A214" s="25" t="n"/>
      <c r="B214" s="25" t="n"/>
      <c r="C214" s="45" t="n"/>
      <c r="D214" s="25" t="n"/>
      <c r="E214" s="25" t="n"/>
      <c r="F214" s="25" t="n"/>
      <c r="G214" s="25" t="n"/>
      <c r="H214" s="27" t="n"/>
      <c r="I214" s="28" t="n"/>
      <c r="J214" s="25" t="n"/>
      <c r="K214" s="25" t="n"/>
      <c r="L214" s="46" t="n"/>
      <c r="M214" s="25" t="n"/>
      <c r="N214" s="46" t="n"/>
      <c r="O214" s="47" t="n"/>
      <c r="P214" s="25" t="n"/>
      <c r="Q214" s="25" t="n"/>
      <c r="R214" s="27" t="n"/>
      <c r="S214" s="48">
        <f>IFERROR(IF(OR(C214="",I214=""),"",C214+I214),"")</f>
        <v/>
      </c>
      <c r="T214" s="32">
        <f>IFERROR(IF(A214="","",IF(OR(K214="Completed",K214="Not Applicable"),"Closed",IF(S214="","Missing Due Time",IF(NOW()&gt;S214+('Dashboard'!$B$6/1440),"Overdue",IF(NOW()&gt;S214,"Due Now","On Track"))))),"Check Record")</f>
        <v/>
      </c>
      <c r="U214" s="32">
        <f>IFERROR(IF(A214="","",IF(C214="","Missing operating date",IF(J214="","Missing assigned employee",IF(I214="","Missing due time",IF(AND(K214="Completed",L214=""),"Missing completion timestamp",IF(AND(L214&lt;&gt;"",K214&lt;&gt;"Completed"),"Review completion status",IF(AND(K214="Blocked",R214=""),"Add blocked-task notes",IF(AND(Q214&lt;&gt;"",COUNTIF('Issues Log'!$A$4:$A$153,Q214)=0),"Issue ID not found",IF(AND(OR(P214="High",G214="Critical"),Q214=""),"Add or link an issue",IF(AND(N214&lt;&gt;"",M214=""),"Missing verifier","Ready")))))))))),"Check Record")</f>
        <v/>
      </c>
    </row>
    <row r="215">
      <c r="A215" s="25" t="n"/>
      <c r="B215" s="25" t="n"/>
      <c r="C215" s="45" t="n"/>
      <c r="D215" s="25" t="n"/>
      <c r="E215" s="25" t="n"/>
      <c r="F215" s="25" t="n"/>
      <c r="G215" s="25" t="n"/>
      <c r="H215" s="27" t="n"/>
      <c r="I215" s="28" t="n"/>
      <c r="J215" s="25" t="n"/>
      <c r="K215" s="25" t="n"/>
      <c r="L215" s="46" t="n"/>
      <c r="M215" s="25" t="n"/>
      <c r="N215" s="46" t="n"/>
      <c r="O215" s="47" t="n"/>
      <c r="P215" s="25" t="n"/>
      <c r="Q215" s="25" t="n"/>
      <c r="R215" s="27" t="n"/>
      <c r="S215" s="48">
        <f>IFERROR(IF(OR(C215="",I215=""),"",C215+I215),"")</f>
        <v/>
      </c>
      <c r="T215" s="32">
        <f>IFERROR(IF(A215="","",IF(OR(K215="Completed",K215="Not Applicable"),"Closed",IF(S215="","Missing Due Time",IF(NOW()&gt;S215+('Dashboard'!$B$6/1440),"Overdue",IF(NOW()&gt;S215,"Due Now","On Track"))))),"Check Record")</f>
        <v/>
      </c>
      <c r="U215" s="32">
        <f>IFERROR(IF(A215="","",IF(C215="","Missing operating date",IF(J215="","Missing assigned employee",IF(I215="","Missing due time",IF(AND(K215="Completed",L215=""),"Missing completion timestamp",IF(AND(L215&lt;&gt;"",K215&lt;&gt;"Completed"),"Review completion status",IF(AND(K215="Blocked",R215=""),"Add blocked-task notes",IF(AND(Q215&lt;&gt;"",COUNTIF('Issues Log'!$A$4:$A$153,Q215)=0),"Issue ID not found",IF(AND(OR(P215="High",G215="Critical"),Q215=""),"Add or link an issue",IF(AND(N215&lt;&gt;"",M215=""),"Missing verifier","Ready")))))))))),"Check Record")</f>
        <v/>
      </c>
    </row>
    <row r="216">
      <c r="A216" s="25" t="n"/>
      <c r="B216" s="25" t="n"/>
      <c r="C216" s="45" t="n"/>
      <c r="D216" s="25" t="n"/>
      <c r="E216" s="25" t="n"/>
      <c r="F216" s="25" t="n"/>
      <c r="G216" s="25" t="n"/>
      <c r="H216" s="27" t="n"/>
      <c r="I216" s="28" t="n"/>
      <c r="J216" s="25" t="n"/>
      <c r="K216" s="25" t="n"/>
      <c r="L216" s="46" t="n"/>
      <c r="M216" s="25" t="n"/>
      <c r="N216" s="46" t="n"/>
      <c r="O216" s="47" t="n"/>
      <c r="P216" s="25" t="n"/>
      <c r="Q216" s="25" t="n"/>
      <c r="R216" s="27" t="n"/>
      <c r="S216" s="48">
        <f>IFERROR(IF(OR(C216="",I216=""),"",C216+I216),"")</f>
        <v/>
      </c>
      <c r="T216" s="32">
        <f>IFERROR(IF(A216="","",IF(OR(K216="Completed",K216="Not Applicable"),"Closed",IF(S216="","Missing Due Time",IF(NOW()&gt;S216+('Dashboard'!$B$6/1440),"Overdue",IF(NOW()&gt;S216,"Due Now","On Track"))))),"Check Record")</f>
        <v/>
      </c>
      <c r="U216" s="32">
        <f>IFERROR(IF(A216="","",IF(C216="","Missing operating date",IF(J216="","Missing assigned employee",IF(I216="","Missing due time",IF(AND(K216="Completed",L216=""),"Missing completion timestamp",IF(AND(L216&lt;&gt;"",K216&lt;&gt;"Completed"),"Review completion status",IF(AND(K216="Blocked",R216=""),"Add blocked-task notes",IF(AND(Q216&lt;&gt;"",COUNTIF('Issues Log'!$A$4:$A$153,Q216)=0),"Issue ID not found",IF(AND(OR(P216="High",G216="Critical"),Q216=""),"Add or link an issue",IF(AND(N216&lt;&gt;"",M216=""),"Missing verifier","Ready")))))))))),"Check Record")</f>
        <v/>
      </c>
    </row>
    <row r="217">
      <c r="A217" s="25" t="n"/>
      <c r="B217" s="25" t="n"/>
      <c r="C217" s="45" t="n"/>
      <c r="D217" s="25" t="n"/>
      <c r="E217" s="25" t="n"/>
      <c r="F217" s="25" t="n"/>
      <c r="G217" s="25" t="n"/>
      <c r="H217" s="27" t="n"/>
      <c r="I217" s="28" t="n"/>
      <c r="J217" s="25" t="n"/>
      <c r="K217" s="25" t="n"/>
      <c r="L217" s="46" t="n"/>
      <c r="M217" s="25" t="n"/>
      <c r="N217" s="46" t="n"/>
      <c r="O217" s="47" t="n"/>
      <c r="P217" s="25" t="n"/>
      <c r="Q217" s="25" t="n"/>
      <c r="R217" s="27" t="n"/>
      <c r="S217" s="48">
        <f>IFERROR(IF(OR(C217="",I217=""),"",C217+I217),"")</f>
        <v/>
      </c>
      <c r="T217" s="32">
        <f>IFERROR(IF(A217="","",IF(OR(K217="Completed",K217="Not Applicable"),"Closed",IF(S217="","Missing Due Time",IF(NOW()&gt;S217+('Dashboard'!$B$6/1440),"Overdue",IF(NOW()&gt;S217,"Due Now","On Track"))))),"Check Record")</f>
        <v/>
      </c>
      <c r="U217" s="32">
        <f>IFERROR(IF(A217="","",IF(C217="","Missing operating date",IF(J217="","Missing assigned employee",IF(I217="","Missing due time",IF(AND(K217="Completed",L217=""),"Missing completion timestamp",IF(AND(L217&lt;&gt;"",K217&lt;&gt;"Completed"),"Review completion status",IF(AND(K217="Blocked",R217=""),"Add blocked-task notes",IF(AND(Q217&lt;&gt;"",COUNTIF('Issues Log'!$A$4:$A$153,Q217)=0),"Issue ID not found",IF(AND(OR(P217="High",G217="Critical"),Q217=""),"Add or link an issue",IF(AND(N217&lt;&gt;"",M217=""),"Missing verifier","Ready")))))))))),"Check Record")</f>
        <v/>
      </c>
    </row>
    <row r="218">
      <c r="A218" s="25" t="n"/>
      <c r="B218" s="25" t="n"/>
      <c r="C218" s="45" t="n"/>
      <c r="D218" s="25" t="n"/>
      <c r="E218" s="25" t="n"/>
      <c r="F218" s="25" t="n"/>
      <c r="G218" s="25" t="n"/>
      <c r="H218" s="27" t="n"/>
      <c r="I218" s="28" t="n"/>
      <c r="J218" s="25" t="n"/>
      <c r="K218" s="25" t="n"/>
      <c r="L218" s="46" t="n"/>
      <c r="M218" s="25" t="n"/>
      <c r="N218" s="46" t="n"/>
      <c r="O218" s="47" t="n"/>
      <c r="P218" s="25" t="n"/>
      <c r="Q218" s="25" t="n"/>
      <c r="R218" s="27" t="n"/>
      <c r="S218" s="48">
        <f>IFERROR(IF(OR(C218="",I218=""),"",C218+I218),"")</f>
        <v/>
      </c>
      <c r="T218" s="32">
        <f>IFERROR(IF(A218="","",IF(OR(K218="Completed",K218="Not Applicable"),"Closed",IF(S218="","Missing Due Time",IF(NOW()&gt;S218+('Dashboard'!$B$6/1440),"Overdue",IF(NOW()&gt;S218,"Due Now","On Track"))))),"Check Record")</f>
        <v/>
      </c>
      <c r="U218" s="32">
        <f>IFERROR(IF(A218="","",IF(C218="","Missing operating date",IF(J218="","Missing assigned employee",IF(I218="","Missing due time",IF(AND(K218="Completed",L218=""),"Missing completion timestamp",IF(AND(L218&lt;&gt;"",K218&lt;&gt;"Completed"),"Review completion status",IF(AND(K218="Blocked",R218=""),"Add blocked-task notes",IF(AND(Q218&lt;&gt;"",COUNTIF('Issues Log'!$A$4:$A$153,Q218)=0),"Issue ID not found",IF(AND(OR(P218="High",G218="Critical"),Q218=""),"Add or link an issue",IF(AND(N218&lt;&gt;"",M218=""),"Missing verifier","Ready")))))))))),"Check Record")</f>
        <v/>
      </c>
    </row>
    <row r="219">
      <c r="A219" s="25" t="n"/>
      <c r="B219" s="25" t="n"/>
      <c r="C219" s="45" t="n"/>
      <c r="D219" s="25" t="n"/>
      <c r="E219" s="25" t="n"/>
      <c r="F219" s="25" t="n"/>
      <c r="G219" s="25" t="n"/>
      <c r="H219" s="27" t="n"/>
      <c r="I219" s="28" t="n"/>
      <c r="J219" s="25" t="n"/>
      <c r="K219" s="25" t="n"/>
      <c r="L219" s="46" t="n"/>
      <c r="M219" s="25" t="n"/>
      <c r="N219" s="46" t="n"/>
      <c r="O219" s="47" t="n"/>
      <c r="P219" s="25" t="n"/>
      <c r="Q219" s="25" t="n"/>
      <c r="R219" s="27" t="n"/>
      <c r="S219" s="48">
        <f>IFERROR(IF(OR(C219="",I219=""),"",C219+I219),"")</f>
        <v/>
      </c>
      <c r="T219" s="32">
        <f>IFERROR(IF(A219="","",IF(OR(K219="Completed",K219="Not Applicable"),"Closed",IF(S219="","Missing Due Time",IF(NOW()&gt;S219+('Dashboard'!$B$6/1440),"Overdue",IF(NOW()&gt;S219,"Due Now","On Track"))))),"Check Record")</f>
        <v/>
      </c>
      <c r="U219" s="32">
        <f>IFERROR(IF(A219="","",IF(C219="","Missing operating date",IF(J219="","Missing assigned employee",IF(I219="","Missing due time",IF(AND(K219="Completed",L219=""),"Missing completion timestamp",IF(AND(L219&lt;&gt;"",K219&lt;&gt;"Completed"),"Review completion status",IF(AND(K219="Blocked",R219=""),"Add blocked-task notes",IF(AND(Q219&lt;&gt;"",COUNTIF('Issues Log'!$A$4:$A$153,Q219)=0),"Issue ID not found",IF(AND(OR(P219="High",G219="Critical"),Q219=""),"Add or link an issue",IF(AND(N219&lt;&gt;"",M219=""),"Missing verifier","Ready")))))))))),"Check Record")</f>
        <v/>
      </c>
    </row>
    <row r="220">
      <c r="A220" s="25" t="n"/>
      <c r="B220" s="25" t="n"/>
      <c r="C220" s="45" t="n"/>
      <c r="D220" s="25" t="n"/>
      <c r="E220" s="25" t="n"/>
      <c r="F220" s="25" t="n"/>
      <c r="G220" s="25" t="n"/>
      <c r="H220" s="27" t="n"/>
      <c r="I220" s="28" t="n"/>
      <c r="J220" s="25" t="n"/>
      <c r="K220" s="25" t="n"/>
      <c r="L220" s="46" t="n"/>
      <c r="M220" s="25" t="n"/>
      <c r="N220" s="46" t="n"/>
      <c r="O220" s="47" t="n"/>
      <c r="P220" s="25" t="n"/>
      <c r="Q220" s="25" t="n"/>
      <c r="R220" s="27" t="n"/>
      <c r="S220" s="48">
        <f>IFERROR(IF(OR(C220="",I220=""),"",C220+I220),"")</f>
        <v/>
      </c>
      <c r="T220" s="32">
        <f>IFERROR(IF(A220="","",IF(OR(K220="Completed",K220="Not Applicable"),"Closed",IF(S220="","Missing Due Time",IF(NOW()&gt;S220+('Dashboard'!$B$6/1440),"Overdue",IF(NOW()&gt;S220,"Due Now","On Track"))))),"Check Record")</f>
        <v/>
      </c>
      <c r="U220" s="32">
        <f>IFERROR(IF(A220="","",IF(C220="","Missing operating date",IF(J220="","Missing assigned employee",IF(I220="","Missing due time",IF(AND(K220="Completed",L220=""),"Missing completion timestamp",IF(AND(L220&lt;&gt;"",K220&lt;&gt;"Completed"),"Review completion status",IF(AND(K220="Blocked",R220=""),"Add blocked-task notes",IF(AND(Q220&lt;&gt;"",COUNTIF('Issues Log'!$A$4:$A$153,Q220)=0),"Issue ID not found",IF(AND(OR(P220="High",G220="Critical"),Q220=""),"Add or link an issue",IF(AND(N220&lt;&gt;"",M220=""),"Missing verifier","Ready")))))))))),"Check Record")</f>
        <v/>
      </c>
    </row>
    <row r="221">
      <c r="A221" s="25" t="n"/>
      <c r="B221" s="25" t="n"/>
      <c r="C221" s="45" t="n"/>
      <c r="D221" s="25" t="n"/>
      <c r="E221" s="25" t="n"/>
      <c r="F221" s="25" t="n"/>
      <c r="G221" s="25" t="n"/>
      <c r="H221" s="27" t="n"/>
      <c r="I221" s="28" t="n"/>
      <c r="J221" s="25" t="n"/>
      <c r="K221" s="25" t="n"/>
      <c r="L221" s="46" t="n"/>
      <c r="M221" s="25" t="n"/>
      <c r="N221" s="46" t="n"/>
      <c r="O221" s="47" t="n"/>
      <c r="P221" s="25" t="n"/>
      <c r="Q221" s="25" t="n"/>
      <c r="R221" s="27" t="n"/>
      <c r="S221" s="48">
        <f>IFERROR(IF(OR(C221="",I221=""),"",C221+I221),"")</f>
        <v/>
      </c>
      <c r="T221" s="32">
        <f>IFERROR(IF(A221="","",IF(OR(K221="Completed",K221="Not Applicable"),"Closed",IF(S221="","Missing Due Time",IF(NOW()&gt;S221+('Dashboard'!$B$6/1440),"Overdue",IF(NOW()&gt;S221,"Due Now","On Track"))))),"Check Record")</f>
        <v/>
      </c>
      <c r="U221" s="32">
        <f>IFERROR(IF(A221="","",IF(C221="","Missing operating date",IF(J221="","Missing assigned employee",IF(I221="","Missing due time",IF(AND(K221="Completed",L221=""),"Missing completion timestamp",IF(AND(L221&lt;&gt;"",K221&lt;&gt;"Completed"),"Review completion status",IF(AND(K221="Blocked",R221=""),"Add blocked-task notes",IF(AND(Q221&lt;&gt;"",COUNTIF('Issues Log'!$A$4:$A$153,Q221)=0),"Issue ID not found",IF(AND(OR(P221="High",G221="Critical"),Q221=""),"Add or link an issue",IF(AND(N221&lt;&gt;"",M221=""),"Missing verifier","Ready")))))))))),"Check Record")</f>
        <v/>
      </c>
    </row>
    <row r="222">
      <c r="A222" s="25" t="n"/>
      <c r="B222" s="25" t="n"/>
      <c r="C222" s="45" t="n"/>
      <c r="D222" s="25" t="n"/>
      <c r="E222" s="25" t="n"/>
      <c r="F222" s="25" t="n"/>
      <c r="G222" s="25" t="n"/>
      <c r="H222" s="27" t="n"/>
      <c r="I222" s="28" t="n"/>
      <c r="J222" s="25" t="n"/>
      <c r="K222" s="25" t="n"/>
      <c r="L222" s="46" t="n"/>
      <c r="M222" s="25" t="n"/>
      <c r="N222" s="46" t="n"/>
      <c r="O222" s="47" t="n"/>
      <c r="P222" s="25" t="n"/>
      <c r="Q222" s="25" t="n"/>
      <c r="R222" s="27" t="n"/>
      <c r="S222" s="48">
        <f>IFERROR(IF(OR(C222="",I222=""),"",C222+I222),"")</f>
        <v/>
      </c>
      <c r="T222" s="32">
        <f>IFERROR(IF(A222="","",IF(OR(K222="Completed",K222="Not Applicable"),"Closed",IF(S222="","Missing Due Time",IF(NOW()&gt;S222+('Dashboard'!$B$6/1440),"Overdue",IF(NOW()&gt;S222,"Due Now","On Track"))))),"Check Record")</f>
        <v/>
      </c>
      <c r="U222" s="32">
        <f>IFERROR(IF(A222="","",IF(C222="","Missing operating date",IF(J222="","Missing assigned employee",IF(I222="","Missing due time",IF(AND(K222="Completed",L222=""),"Missing completion timestamp",IF(AND(L222&lt;&gt;"",K222&lt;&gt;"Completed"),"Review completion status",IF(AND(K222="Blocked",R222=""),"Add blocked-task notes",IF(AND(Q222&lt;&gt;"",COUNTIF('Issues Log'!$A$4:$A$153,Q222)=0),"Issue ID not found",IF(AND(OR(P222="High",G222="Critical"),Q222=""),"Add or link an issue",IF(AND(N222&lt;&gt;"",M222=""),"Missing verifier","Ready")))))))))),"Check Record")</f>
        <v/>
      </c>
    </row>
    <row r="223">
      <c r="A223" s="25" t="n"/>
      <c r="B223" s="25" t="n"/>
      <c r="C223" s="45" t="n"/>
      <c r="D223" s="25" t="n"/>
      <c r="E223" s="25" t="n"/>
      <c r="F223" s="25" t="n"/>
      <c r="G223" s="25" t="n"/>
      <c r="H223" s="27" t="n"/>
      <c r="I223" s="28" t="n"/>
      <c r="J223" s="25" t="n"/>
      <c r="K223" s="25" t="n"/>
      <c r="L223" s="46" t="n"/>
      <c r="M223" s="25" t="n"/>
      <c r="N223" s="46" t="n"/>
      <c r="O223" s="47" t="n"/>
      <c r="P223" s="25" t="n"/>
      <c r="Q223" s="25" t="n"/>
      <c r="R223" s="27" t="n"/>
      <c r="S223" s="48">
        <f>IFERROR(IF(OR(C223="",I223=""),"",C223+I223),"")</f>
        <v/>
      </c>
      <c r="T223" s="32">
        <f>IFERROR(IF(A223="","",IF(OR(K223="Completed",K223="Not Applicable"),"Closed",IF(S223="","Missing Due Time",IF(NOW()&gt;S223+('Dashboard'!$B$6/1440),"Overdue",IF(NOW()&gt;S223,"Due Now","On Track"))))),"Check Record")</f>
        <v/>
      </c>
      <c r="U223" s="32">
        <f>IFERROR(IF(A223="","",IF(C223="","Missing operating date",IF(J223="","Missing assigned employee",IF(I223="","Missing due time",IF(AND(K223="Completed",L223=""),"Missing completion timestamp",IF(AND(L223&lt;&gt;"",K223&lt;&gt;"Completed"),"Review completion status",IF(AND(K223="Blocked",R223=""),"Add blocked-task notes",IF(AND(Q223&lt;&gt;"",COUNTIF('Issues Log'!$A$4:$A$153,Q223)=0),"Issue ID not found",IF(AND(OR(P223="High",G223="Critical"),Q223=""),"Add or link an issue",IF(AND(N223&lt;&gt;"",M223=""),"Missing verifier","Ready")))))))))),"Check Record")</f>
        <v/>
      </c>
    </row>
    <row r="224">
      <c r="A224" s="25" t="n"/>
      <c r="B224" s="25" t="n"/>
      <c r="C224" s="45" t="n"/>
      <c r="D224" s="25" t="n"/>
      <c r="E224" s="25" t="n"/>
      <c r="F224" s="25" t="n"/>
      <c r="G224" s="25" t="n"/>
      <c r="H224" s="27" t="n"/>
      <c r="I224" s="28" t="n"/>
      <c r="J224" s="25" t="n"/>
      <c r="K224" s="25" t="n"/>
      <c r="L224" s="46" t="n"/>
      <c r="M224" s="25" t="n"/>
      <c r="N224" s="46" t="n"/>
      <c r="O224" s="47" t="n"/>
      <c r="P224" s="25" t="n"/>
      <c r="Q224" s="25" t="n"/>
      <c r="R224" s="27" t="n"/>
      <c r="S224" s="48">
        <f>IFERROR(IF(OR(C224="",I224=""),"",C224+I224),"")</f>
        <v/>
      </c>
      <c r="T224" s="32">
        <f>IFERROR(IF(A224="","",IF(OR(K224="Completed",K224="Not Applicable"),"Closed",IF(S224="","Missing Due Time",IF(NOW()&gt;S224+('Dashboard'!$B$6/1440),"Overdue",IF(NOW()&gt;S224,"Due Now","On Track"))))),"Check Record")</f>
        <v/>
      </c>
      <c r="U224" s="32">
        <f>IFERROR(IF(A224="","",IF(C224="","Missing operating date",IF(J224="","Missing assigned employee",IF(I224="","Missing due time",IF(AND(K224="Completed",L224=""),"Missing completion timestamp",IF(AND(L224&lt;&gt;"",K224&lt;&gt;"Completed"),"Review completion status",IF(AND(K224="Blocked",R224=""),"Add blocked-task notes",IF(AND(Q224&lt;&gt;"",COUNTIF('Issues Log'!$A$4:$A$153,Q224)=0),"Issue ID not found",IF(AND(OR(P224="High",G224="Critical"),Q224=""),"Add or link an issue",IF(AND(N224&lt;&gt;"",M224=""),"Missing verifier","Ready")))))))))),"Check Record")</f>
        <v/>
      </c>
    </row>
    <row r="225">
      <c r="A225" s="25" t="n"/>
      <c r="B225" s="25" t="n"/>
      <c r="C225" s="45" t="n"/>
      <c r="D225" s="25" t="n"/>
      <c r="E225" s="25" t="n"/>
      <c r="F225" s="25" t="n"/>
      <c r="G225" s="25" t="n"/>
      <c r="H225" s="27" t="n"/>
      <c r="I225" s="28" t="n"/>
      <c r="J225" s="25" t="n"/>
      <c r="K225" s="25" t="n"/>
      <c r="L225" s="46" t="n"/>
      <c r="M225" s="25" t="n"/>
      <c r="N225" s="46" t="n"/>
      <c r="O225" s="47" t="n"/>
      <c r="P225" s="25" t="n"/>
      <c r="Q225" s="25" t="n"/>
      <c r="R225" s="27" t="n"/>
      <c r="S225" s="48">
        <f>IFERROR(IF(OR(C225="",I225=""),"",C225+I225),"")</f>
        <v/>
      </c>
      <c r="T225" s="32">
        <f>IFERROR(IF(A225="","",IF(OR(K225="Completed",K225="Not Applicable"),"Closed",IF(S225="","Missing Due Time",IF(NOW()&gt;S225+('Dashboard'!$B$6/1440),"Overdue",IF(NOW()&gt;S225,"Due Now","On Track"))))),"Check Record")</f>
        <v/>
      </c>
      <c r="U225" s="32">
        <f>IFERROR(IF(A225="","",IF(C225="","Missing operating date",IF(J225="","Missing assigned employee",IF(I225="","Missing due time",IF(AND(K225="Completed",L225=""),"Missing completion timestamp",IF(AND(L225&lt;&gt;"",K225&lt;&gt;"Completed"),"Review completion status",IF(AND(K225="Blocked",R225=""),"Add blocked-task notes",IF(AND(Q225&lt;&gt;"",COUNTIF('Issues Log'!$A$4:$A$153,Q225)=0),"Issue ID not found",IF(AND(OR(P225="High",G225="Critical"),Q225=""),"Add or link an issue",IF(AND(N225&lt;&gt;"",M225=""),"Missing verifier","Ready")))))))))),"Check Record")</f>
        <v/>
      </c>
    </row>
    <row r="226">
      <c r="A226" s="25" t="n"/>
      <c r="B226" s="25" t="n"/>
      <c r="C226" s="45" t="n"/>
      <c r="D226" s="25" t="n"/>
      <c r="E226" s="25" t="n"/>
      <c r="F226" s="25" t="n"/>
      <c r="G226" s="25" t="n"/>
      <c r="H226" s="27" t="n"/>
      <c r="I226" s="28" t="n"/>
      <c r="J226" s="25" t="n"/>
      <c r="K226" s="25" t="n"/>
      <c r="L226" s="46" t="n"/>
      <c r="M226" s="25" t="n"/>
      <c r="N226" s="46" t="n"/>
      <c r="O226" s="47" t="n"/>
      <c r="P226" s="25" t="n"/>
      <c r="Q226" s="25" t="n"/>
      <c r="R226" s="27" t="n"/>
      <c r="S226" s="48">
        <f>IFERROR(IF(OR(C226="",I226=""),"",C226+I226),"")</f>
        <v/>
      </c>
      <c r="T226" s="32">
        <f>IFERROR(IF(A226="","",IF(OR(K226="Completed",K226="Not Applicable"),"Closed",IF(S226="","Missing Due Time",IF(NOW()&gt;S226+('Dashboard'!$B$6/1440),"Overdue",IF(NOW()&gt;S226,"Due Now","On Track"))))),"Check Record")</f>
        <v/>
      </c>
      <c r="U226" s="32">
        <f>IFERROR(IF(A226="","",IF(C226="","Missing operating date",IF(J226="","Missing assigned employee",IF(I226="","Missing due time",IF(AND(K226="Completed",L226=""),"Missing completion timestamp",IF(AND(L226&lt;&gt;"",K226&lt;&gt;"Completed"),"Review completion status",IF(AND(K226="Blocked",R226=""),"Add blocked-task notes",IF(AND(Q226&lt;&gt;"",COUNTIF('Issues Log'!$A$4:$A$153,Q226)=0),"Issue ID not found",IF(AND(OR(P226="High",G226="Critical"),Q226=""),"Add or link an issue",IF(AND(N226&lt;&gt;"",M226=""),"Missing verifier","Ready")))))))))),"Check Record")</f>
        <v/>
      </c>
    </row>
    <row r="227">
      <c r="A227" s="25" t="n"/>
      <c r="B227" s="25" t="n"/>
      <c r="C227" s="45" t="n"/>
      <c r="D227" s="25" t="n"/>
      <c r="E227" s="25" t="n"/>
      <c r="F227" s="25" t="n"/>
      <c r="G227" s="25" t="n"/>
      <c r="H227" s="27" t="n"/>
      <c r="I227" s="28" t="n"/>
      <c r="J227" s="25" t="n"/>
      <c r="K227" s="25" t="n"/>
      <c r="L227" s="46" t="n"/>
      <c r="M227" s="25" t="n"/>
      <c r="N227" s="46" t="n"/>
      <c r="O227" s="47" t="n"/>
      <c r="P227" s="25" t="n"/>
      <c r="Q227" s="25" t="n"/>
      <c r="R227" s="27" t="n"/>
      <c r="S227" s="48">
        <f>IFERROR(IF(OR(C227="",I227=""),"",C227+I227),"")</f>
        <v/>
      </c>
      <c r="T227" s="32">
        <f>IFERROR(IF(A227="","",IF(OR(K227="Completed",K227="Not Applicable"),"Closed",IF(S227="","Missing Due Time",IF(NOW()&gt;S227+('Dashboard'!$B$6/1440),"Overdue",IF(NOW()&gt;S227,"Due Now","On Track"))))),"Check Record")</f>
        <v/>
      </c>
      <c r="U227" s="32">
        <f>IFERROR(IF(A227="","",IF(C227="","Missing operating date",IF(J227="","Missing assigned employee",IF(I227="","Missing due time",IF(AND(K227="Completed",L227=""),"Missing completion timestamp",IF(AND(L227&lt;&gt;"",K227&lt;&gt;"Completed"),"Review completion status",IF(AND(K227="Blocked",R227=""),"Add blocked-task notes",IF(AND(Q227&lt;&gt;"",COUNTIF('Issues Log'!$A$4:$A$153,Q227)=0),"Issue ID not found",IF(AND(OR(P227="High",G227="Critical"),Q227=""),"Add or link an issue",IF(AND(N227&lt;&gt;"",M227=""),"Missing verifier","Ready")))))))))),"Check Record")</f>
        <v/>
      </c>
    </row>
    <row r="228">
      <c r="A228" s="25" t="n"/>
      <c r="B228" s="25" t="n"/>
      <c r="C228" s="45" t="n"/>
      <c r="D228" s="25" t="n"/>
      <c r="E228" s="25" t="n"/>
      <c r="F228" s="25" t="n"/>
      <c r="G228" s="25" t="n"/>
      <c r="H228" s="27" t="n"/>
      <c r="I228" s="28" t="n"/>
      <c r="J228" s="25" t="n"/>
      <c r="K228" s="25" t="n"/>
      <c r="L228" s="46" t="n"/>
      <c r="M228" s="25" t="n"/>
      <c r="N228" s="46" t="n"/>
      <c r="O228" s="47" t="n"/>
      <c r="P228" s="25" t="n"/>
      <c r="Q228" s="25" t="n"/>
      <c r="R228" s="27" t="n"/>
      <c r="S228" s="48">
        <f>IFERROR(IF(OR(C228="",I228=""),"",C228+I228),"")</f>
        <v/>
      </c>
      <c r="T228" s="32">
        <f>IFERROR(IF(A228="","",IF(OR(K228="Completed",K228="Not Applicable"),"Closed",IF(S228="","Missing Due Time",IF(NOW()&gt;S228+('Dashboard'!$B$6/1440),"Overdue",IF(NOW()&gt;S228,"Due Now","On Track"))))),"Check Record")</f>
        <v/>
      </c>
      <c r="U228" s="32">
        <f>IFERROR(IF(A228="","",IF(C228="","Missing operating date",IF(J228="","Missing assigned employee",IF(I228="","Missing due time",IF(AND(K228="Completed",L228=""),"Missing completion timestamp",IF(AND(L228&lt;&gt;"",K228&lt;&gt;"Completed"),"Review completion status",IF(AND(K228="Blocked",R228=""),"Add blocked-task notes",IF(AND(Q228&lt;&gt;"",COUNTIF('Issues Log'!$A$4:$A$153,Q228)=0),"Issue ID not found",IF(AND(OR(P228="High",G228="Critical"),Q228=""),"Add or link an issue",IF(AND(N228&lt;&gt;"",M228=""),"Missing verifier","Ready")))))))))),"Check Record")</f>
        <v/>
      </c>
    </row>
    <row r="229">
      <c r="A229" s="25" t="n"/>
      <c r="B229" s="25" t="n"/>
      <c r="C229" s="45" t="n"/>
      <c r="D229" s="25" t="n"/>
      <c r="E229" s="25" t="n"/>
      <c r="F229" s="25" t="n"/>
      <c r="G229" s="25" t="n"/>
      <c r="H229" s="27" t="n"/>
      <c r="I229" s="28" t="n"/>
      <c r="J229" s="25" t="n"/>
      <c r="K229" s="25" t="n"/>
      <c r="L229" s="46" t="n"/>
      <c r="M229" s="25" t="n"/>
      <c r="N229" s="46" t="n"/>
      <c r="O229" s="47" t="n"/>
      <c r="P229" s="25" t="n"/>
      <c r="Q229" s="25" t="n"/>
      <c r="R229" s="27" t="n"/>
      <c r="S229" s="48">
        <f>IFERROR(IF(OR(C229="",I229=""),"",C229+I229),"")</f>
        <v/>
      </c>
      <c r="T229" s="32">
        <f>IFERROR(IF(A229="","",IF(OR(K229="Completed",K229="Not Applicable"),"Closed",IF(S229="","Missing Due Time",IF(NOW()&gt;S229+('Dashboard'!$B$6/1440),"Overdue",IF(NOW()&gt;S229,"Due Now","On Track"))))),"Check Record")</f>
        <v/>
      </c>
      <c r="U229" s="32">
        <f>IFERROR(IF(A229="","",IF(C229="","Missing operating date",IF(J229="","Missing assigned employee",IF(I229="","Missing due time",IF(AND(K229="Completed",L229=""),"Missing completion timestamp",IF(AND(L229&lt;&gt;"",K229&lt;&gt;"Completed"),"Review completion status",IF(AND(K229="Blocked",R229=""),"Add blocked-task notes",IF(AND(Q229&lt;&gt;"",COUNTIF('Issues Log'!$A$4:$A$153,Q229)=0),"Issue ID not found",IF(AND(OR(P229="High",G229="Critical"),Q229=""),"Add or link an issue",IF(AND(N229&lt;&gt;"",M229=""),"Missing verifier","Ready")))))))))),"Check Record")</f>
        <v/>
      </c>
    </row>
    <row r="230">
      <c r="A230" s="25" t="n"/>
      <c r="B230" s="25" t="n"/>
      <c r="C230" s="45" t="n"/>
      <c r="D230" s="25" t="n"/>
      <c r="E230" s="25" t="n"/>
      <c r="F230" s="25" t="n"/>
      <c r="G230" s="25" t="n"/>
      <c r="H230" s="27" t="n"/>
      <c r="I230" s="28" t="n"/>
      <c r="J230" s="25" t="n"/>
      <c r="K230" s="25" t="n"/>
      <c r="L230" s="46" t="n"/>
      <c r="M230" s="25" t="n"/>
      <c r="N230" s="46" t="n"/>
      <c r="O230" s="47" t="n"/>
      <c r="P230" s="25" t="n"/>
      <c r="Q230" s="25" t="n"/>
      <c r="R230" s="27" t="n"/>
      <c r="S230" s="48">
        <f>IFERROR(IF(OR(C230="",I230=""),"",C230+I230),"")</f>
        <v/>
      </c>
      <c r="T230" s="32">
        <f>IFERROR(IF(A230="","",IF(OR(K230="Completed",K230="Not Applicable"),"Closed",IF(S230="","Missing Due Time",IF(NOW()&gt;S230+('Dashboard'!$B$6/1440),"Overdue",IF(NOW()&gt;S230,"Due Now","On Track"))))),"Check Record")</f>
        <v/>
      </c>
      <c r="U230" s="32">
        <f>IFERROR(IF(A230="","",IF(C230="","Missing operating date",IF(J230="","Missing assigned employee",IF(I230="","Missing due time",IF(AND(K230="Completed",L230=""),"Missing completion timestamp",IF(AND(L230&lt;&gt;"",K230&lt;&gt;"Completed"),"Review completion status",IF(AND(K230="Blocked",R230=""),"Add blocked-task notes",IF(AND(Q230&lt;&gt;"",COUNTIF('Issues Log'!$A$4:$A$153,Q230)=0),"Issue ID not found",IF(AND(OR(P230="High",G230="Critical"),Q230=""),"Add or link an issue",IF(AND(N230&lt;&gt;"",M230=""),"Missing verifier","Ready")))))))))),"Check Record")</f>
        <v/>
      </c>
    </row>
    <row r="231">
      <c r="A231" s="25" t="n"/>
      <c r="B231" s="25" t="n"/>
      <c r="C231" s="45" t="n"/>
      <c r="D231" s="25" t="n"/>
      <c r="E231" s="25" t="n"/>
      <c r="F231" s="25" t="n"/>
      <c r="G231" s="25" t="n"/>
      <c r="H231" s="27" t="n"/>
      <c r="I231" s="28" t="n"/>
      <c r="J231" s="25" t="n"/>
      <c r="K231" s="25" t="n"/>
      <c r="L231" s="46" t="n"/>
      <c r="M231" s="25" t="n"/>
      <c r="N231" s="46" t="n"/>
      <c r="O231" s="47" t="n"/>
      <c r="P231" s="25" t="n"/>
      <c r="Q231" s="25" t="n"/>
      <c r="R231" s="27" t="n"/>
      <c r="S231" s="48">
        <f>IFERROR(IF(OR(C231="",I231=""),"",C231+I231),"")</f>
        <v/>
      </c>
      <c r="T231" s="32">
        <f>IFERROR(IF(A231="","",IF(OR(K231="Completed",K231="Not Applicable"),"Closed",IF(S231="","Missing Due Time",IF(NOW()&gt;S231+('Dashboard'!$B$6/1440),"Overdue",IF(NOW()&gt;S231,"Due Now","On Track"))))),"Check Record")</f>
        <v/>
      </c>
      <c r="U231" s="32">
        <f>IFERROR(IF(A231="","",IF(C231="","Missing operating date",IF(J231="","Missing assigned employee",IF(I231="","Missing due time",IF(AND(K231="Completed",L231=""),"Missing completion timestamp",IF(AND(L231&lt;&gt;"",K231&lt;&gt;"Completed"),"Review completion status",IF(AND(K231="Blocked",R231=""),"Add blocked-task notes",IF(AND(Q231&lt;&gt;"",COUNTIF('Issues Log'!$A$4:$A$153,Q231)=0),"Issue ID not found",IF(AND(OR(P231="High",G231="Critical"),Q231=""),"Add or link an issue",IF(AND(N231&lt;&gt;"",M231=""),"Missing verifier","Ready")))))))))),"Check Record")</f>
        <v/>
      </c>
    </row>
    <row r="232">
      <c r="A232" s="25" t="n"/>
      <c r="B232" s="25" t="n"/>
      <c r="C232" s="45" t="n"/>
      <c r="D232" s="25" t="n"/>
      <c r="E232" s="25" t="n"/>
      <c r="F232" s="25" t="n"/>
      <c r="G232" s="25" t="n"/>
      <c r="H232" s="27" t="n"/>
      <c r="I232" s="28" t="n"/>
      <c r="J232" s="25" t="n"/>
      <c r="K232" s="25" t="n"/>
      <c r="L232" s="46" t="n"/>
      <c r="M232" s="25" t="n"/>
      <c r="N232" s="46" t="n"/>
      <c r="O232" s="47" t="n"/>
      <c r="P232" s="25" t="n"/>
      <c r="Q232" s="25" t="n"/>
      <c r="R232" s="27" t="n"/>
      <c r="S232" s="48">
        <f>IFERROR(IF(OR(C232="",I232=""),"",C232+I232),"")</f>
        <v/>
      </c>
      <c r="T232" s="32">
        <f>IFERROR(IF(A232="","",IF(OR(K232="Completed",K232="Not Applicable"),"Closed",IF(S232="","Missing Due Time",IF(NOW()&gt;S232+('Dashboard'!$B$6/1440),"Overdue",IF(NOW()&gt;S232,"Due Now","On Track"))))),"Check Record")</f>
        <v/>
      </c>
      <c r="U232" s="32">
        <f>IFERROR(IF(A232="","",IF(C232="","Missing operating date",IF(J232="","Missing assigned employee",IF(I232="","Missing due time",IF(AND(K232="Completed",L232=""),"Missing completion timestamp",IF(AND(L232&lt;&gt;"",K232&lt;&gt;"Completed"),"Review completion status",IF(AND(K232="Blocked",R232=""),"Add blocked-task notes",IF(AND(Q232&lt;&gt;"",COUNTIF('Issues Log'!$A$4:$A$153,Q232)=0),"Issue ID not found",IF(AND(OR(P232="High",G232="Critical"),Q232=""),"Add or link an issue",IF(AND(N232&lt;&gt;"",M232=""),"Missing verifier","Ready")))))))))),"Check Record")</f>
        <v/>
      </c>
    </row>
    <row r="233">
      <c r="A233" s="25" t="n"/>
      <c r="B233" s="25" t="n"/>
      <c r="C233" s="45" t="n"/>
      <c r="D233" s="25" t="n"/>
      <c r="E233" s="25" t="n"/>
      <c r="F233" s="25" t="n"/>
      <c r="G233" s="25" t="n"/>
      <c r="H233" s="27" t="n"/>
      <c r="I233" s="28" t="n"/>
      <c r="J233" s="25" t="n"/>
      <c r="K233" s="25" t="n"/>
      <c r="L233" s="46" t="n"/>
      <c r="M233" s="25" t="n"/>
      <c r="N233" s="46" t="n"/>
      <c r="O233" s="47" t="n"/>
      <c r="P233" s="25" t="n"/>
      <c r="Q233" s="25" t="n"/>
      <c r="R233" s="27" t="n"/>
      <c r="S233" s="48">
        <f>IFERROR(IF(OR(C233="",I233=""),"",C233+I233),"")</f>
        <v/>
      </c>
      <c r="T233" s="32">
        <f>IFERROR(IF(A233="","",IF(OR(K233="Completed",K233="Not Applicable"),"Closed",IF(S233="","Missing Due Time",IF(NOW()&gt;S233+('Dashboard'!$B$6/1440),"Overdue",IF(NOW()&gt;S233,"Due Now","On Track"))))),"Check Record")</f>
        <v/>
      </c>
      <c r="U233" s="32">
        <f>IFERROR(IF(A233="","",IF(C233="","Missing operating date",IF(J233="","Missing assigned employee",IF(I233="","Missing due time",IF(AND(K233="Completed",L233=""),"Missing completion timestamp",IF(AND(L233&lt;&gt;"",K233&lt;&gt;"Completed"),"Review completion status",IF(AND(K233="Blocked",R233=""),"Add blocked-task notes",IF(AND(Q233&lt;&gt;"",COUNTIF('Issues Log'!$A$4:$A$153,Q233)=0),"Issue ID not found",IF(AND(OR(P233="High",G233="Critical"),Q233=""),"Add or link an issue",IF(AND(N233&lt;&gt;"",M233=""),"Missing verifier","Ready")))))))))),"Check Record")</f>
        <v/>
      </c>
    </row>
    <row r="234">
      <c r="A234" s="25" t="n"/>
      <c r="B234" s="25" t="n"/>
      <c r="C234" s="45" t="n"/>
      <c r="D234" s="25" t="n"/>
      <c r="E234" s="25" t="n"/>
      <c r="F234" s="25" t="n"/>
      <c r="G234" s="25" t="n"/>
      <c r="H234" s="27" t="n"/>
      <c r="I234" s="28" t="n"/>
      <c r="J234" s="25" t="n"/>
      <c r="K234" s="25" t="n"/>
      <c r="L234" s="46" t="n"/>
      <c r="M234" s="25" t="n"/>
      <c r="N234" s="46" t="n"/>
      <c r="O234" s="47" t="n"/>
      <c r="P234" s="25" t="n"/>
      <c r="Q234" s="25" t="n"/>
      <c r="R234" s="27" t="n"/>
      <c r="S234" s="48">
        <f>IFERROR(IF(OR(C234="",I234=""),"",C234+I234),"")</f>
        <v/>
      </c>
      <c r="T234" s="32">
        <f>IFERROR(IF(A234="","",IF(OR(K234="Completed",K234="Not Applicable"),"Closed",IF(S234="","Missing Due Time",IF(NOW()&gt;S234+('Dashboard'!$B$6/1440),"Overdue",IF(NOW()&gt;S234,"Due Now","On Track"))))),"Check Record")</f>
        <v/>
      </c>
      <c r="U234" s="32">
        <f>IFERROR(IF(A234="","",IF(C234="","Missing operating date",IF(J234="","Missing assigned employee",IF(I234="","Missing due time",IF(AND(K234="Completed",L234=""),"Missing completion timestamp",IF(AND(L234&lt;&gt;"",K234&lt;&gt;"Completed"),"Review completion status",IF(AND(K234="Blocked",R234=""),"Add blocked-task notes",IF(AND(Q234&lt;&gt;"",COUNTIF('Issues Log'!$A$4:$A$153,Q234)=0),"Issue ID not found",IF(AND(OR(P234="High",G234="Critical"),Q234=""),"Add or link an issue",IF(AND(N234&lt;&gt;"",M234=""),"Missing verifier","Ready")))))))))),"Check Record")</f>
        <v/>
      </c>
    </row>
    <row r="235">
      <c r="A235" s="25" t="n"/>
      <c r="B235" s="25" t="n"/>
      <c r="C235" s="45" t="n"/>
      <c r="D235" s="25" t="n"/>
      <c r="E235" s="25" t="n"/>
      <c r="F235" s="25" t="n"/>
      <c r="G235" s="25" t="n"/>
      <c r="H235" s="27" t="n"/>
      <c r="I235" s="28" t="n"/>
      <c r="J235" s="25" t="n"/>
      <c r="K235" s="25" t="n"/>
      <c r="L235" s="46" t="n"/>
      <c r="M235" s="25" t="n"/>
      <c r="N235" s="46" t="n"/>
      <c r="O235" s="47" t="n"/>
      <c r="P235" s="25" t="n"/>
      <c r="Q235" s="25" t="n"/>
      <c r="R235" s="27" t="n"/>
      <c r="S235" s="48">
        <f>IFERROR(IF(OR(C235="",I235=""),"",C235+I235),"")</f>
        <v/>
      </c>
      <c r="T235" s="32">
        <f>IFERROR(IF(A235="","",IF(OR(K235="Completed",K235="Not Applicable"),"Closed",IF(S235="","Missing Due Time",IF(NOW()&gt;S235+('Dashboard'!$B$6/1440),"Overdue",IF(NOW()&gt;S235,"Due Now","On Track"))))),"Check Record")</f>
        <v/>
      </c>
      <c r="U235" s="32">
        <f>IFERROR(IF(A235="","",IF(C235="","Missing operating date",IF(J235="","Missing assigned employee",IF(I235="","Missing due time",IF(AND(K235="Completed",L235=""),"Missing completion timestamp",IF(AND(L235&lt;&gt;"",K235&lt;&gt;"Completed"),"Review completion status",IF(AND(K235="Blocked",R235=""),"Add blocked-task notes",IF(AND(Q235&lt;&gt;"",COUNTIF('Issues Log'!$A$4:$A$153,Q235)=0),"Issue ID not found",IF(AND(OR(P235="High",G235="Critical"),Q235=""),"Add or link an issue",IF(AND(N235&lt;&gt;"",M235=""),"Missing verifier","Ready")))))))))),"Check Record")</f>
        <v/>
      </c>
    </row>
    <row r="236">
      <c r="A236" s="25" t="n"/>
      <c r="B236" s="25" t="n"/>
      <c r="C236" s="45" t="n"/>
      <c r="D236" s="25" t="n"/>
      <c r="E236" s="25" t="n"/>
      <c r="F236" s="25" t="n"/>
      <c r="G236" s="25" t="n"/>
      <c r="H236" s="27" t="n"/>
      <c r="I236" s="28" t="n"/>
      <c r="J236" s="25" t="n"/>
      <c r="K236" s="25" t="n"/>
      <c r="L236" s="46" t="n"/>
      <c r="M236" s="25" t="n"/>
      <c r="N236" s="46" t="n"/>
      <c r="O236" s="47" t="n"/>
      <c r="P236" s="25" t="n"/>
      <c r="Q236" s="25" t="n"/>
      <c r="R236" s="27" t="n"/>
      <c r="S236" s="48">
        <f>IFERROR(IF(OR(C236="",I236=""),"",C236+I236),"")</f>
        <v/>
      </c>
      <c r="T236" s="32">
        <f>IFERROR(IF(A236="","",IF(OR(K236="Completed",K236="Not Applicable"),"Closed",IF(S236="","Missing Due Time",IF(NOW()&gt;S236+('Dashboard'!$B$6/1440),"Overdue",IF(NOW()&gt;S236,"Due Now","On Track"))))),"Check Record")</f>
        <v/>
      </c>
      <c r="U236" s="32">
        <f>IFERROR(IF(A236="","",IF(C236="","Missing operating date",IF(J236="","Missing assigned employee",IF(I236="","Missing due time",IF(AND(K236="Completed",L236=""),"Missing completion timestamp",IF(AND(L236&lt;&gt;"",K236&lt;&gt;"Completed"),"Review completion status",IF(AND(K236="Blocked",R236=""),"Add blocked-task notes",IF(AND(Q236&lt;&gt;"",COUNTIF('Issues Log'!$A$4:$A$153,Q236)=0),"Issue ID not found",IF(AND(OR(P236="High",G236="Critical"),Q236=""),"Add or link an issue",IF(AND(N236&lt;&gt;"",M236=""),"Missing verifier","Ready")))))))))),"Check Record")</f>
        <v/>
      </c>
    </row>
    <row r="237">
      <c r="A237" s="25" t="n"/>
      <c r="B237" s="25" t="n"/>
      <c r="C237" s="45" t="n"/>
      <c r="D237" s="25" t="n"/>
      <c r="E237" s="25" t="n"/>
      <c r="F237" s="25" t="n"/>
      <c r="G237" s="25" t="n"/>
      <c r="H237" s="27" t="n"/>
      <c r="I237" s="28" t="n"/>
      <c r="J237" s="25" t="n"/>
      <c r="K237" s="25" t="n"/>
      <c r="L237" s="46" t="n"/>
      <c r="M237" s="25" t="n"/>
      <c r="N237" s="46" t="n"/>
      <c r="O237" s="47" t="n"/>
      <c r="P237" s="25" t="n"/>
      <c r="Q237" s="25" t="n"/>
      <c r="R237" s="27" t="n"/>
      <c r="S237" s="48">
        <f>IFERROR(IF(OR(C237="",I237=""),"",C237+I237),"")</f>
        <v/>
      </c>
      <c r="T237" s="32">
        <f>IFERROR(IF(A237="","",IF(OR(K237="Completed",K237="Not Applicable"),"Closed",IF(S237="","Missing Due Time",IF(NOW()&gt;S237+('Dashboard'!$B$6/1440),"Overdue",IF(NOW()&gt;S237,"Due Now","On Track"))))),"Check Record")</f>
        <v/>
      </c>
      <c r="U237" s="32">
        <f>IFERROR(IF(A237="","",IF(C237="","Missing operating date",IF(J237="","Missing assigned employee",IF(I237="","Missing due time",IF(AND(K237="Completed",L237=""),"Missing completion timestamp",IF(AND(L237&lt;&gt;"",K237&lt;&gt;"Completed"),"Review completion status",IF(AND(K237="Blocked",R237=""),"Add blocked-task notes",IF(AND(Q237&lt;&gt;"",COUNTIF('Issues Log'!$A$4:$A$153,Q237)=0),"Issue ID not found",IF(AND(OR(P237="High",G237="Critical"),Q237=""),"Add or link an issue",IF(AND(N237&lt;&gt;"",M237=""),"Missing verifier","Ready")))))))))),"Check Record")</f>
        <v/>
      </c>
    </row>
    <row r="238">
      <c r="A238" s="25" t="n"/>
      <c r="B238" s="25" t="n"/>
      <c r="C238" s="45" t="n"/>
      <c r="D238" s="25" t="n"/>
      <c r="E238" s="25" t="n"/>
      <c r="F238" s="25" t="n"/>
      <c r="G238" s="25" t="n"/>
      <c r="H238" s="27" t="n"/>
      <c r="I238" s="28" t="n"/>
      <c r="J238" s="25" t="n"/>
      <c r="K238" s="25" t="n"/>
      <c r="L238" s="46" t="n"/>
      <c r="M238" s="25" t="n"/>
      <c r="N238" s="46" t="n"/>
      <c r="O238" s="47" t="n"/>
      <c r="P238" s="25" t="n"/>
      <c r="Q238" s="25" t="n"/>
      <c r="R238" s="27" t="n"/>
      <c r="S238" s="48">
        <f>IFERROR(IF(OR(C238="",I238=""),"",C238+I238),"")</f>
        <v/>
      </c>
      <c r="T238" s="32">
        <f>IFERROR(IF(A238="","",IF(OR(K238="Completed",K238="Not Applicable"),"Closed",IF(S238="","Missing Due Time",IF(NOW()&gt;S238+('Dashboard'!$B$6/1440),"Overdue",IF(NOW()&gt;S238,"Due Now","On Track"))))),"Check Record")</f>
        <v/>
      </c>
      <c r="U238" s="32">
        <f>IFERROR(IF(A238="","",IF(C238="","Missing operating date",IF(J238="","Missing assigned employee",IF(I238="","Missing due time",IF(AND(K238="Completed",L238=""),"Missing completion timestamp",IF(AND(L238&lt;&gt;"",K238&lt;&gt;"Completed"),"Review completion status",IF(AND(K238="Blocked",R238=""),"Add blocked-task notes",IF(AND(Q238&lt;&gt;"",COUNTIF('Issues Log'!$A$4:$A$153,Q238)=0),"Issue ID not found",IF(AND(OR(P238="High",G238="Critical"),Q238=""),"Add or link an issue",IF(AND(N238&lt;&gt;"",M238=""),"Missing verifier","Ready")))))))))),"Check Record")</f>
        <v/>
      </c>
    </row>
    <row r="239">
      <c r="A239" s="25" t="n"/>
      <c r="B239" s="25" t="n"/>
      <c r="C239" s="45" t="n"/>
      <c r="D239" s="25" t="n"/>
      <c r="E239" s="25" t="n"/>
      <c r="F239" s="25" t="n"/>
      <c r="G239" s="25" t="n"/>
      <c r="H239" s="27" t="n"/>
      <c r="I239" s="28" t="n"/>
      <c r="J239" s="25" t="n"/>
      <c r="K239" s="25" t="n"/>
      <c r="L239" s="46" t="n"/>
      <c r="M239" s="25" t="n"/>
      <c r="N239" s="46" t="n"/>
      <c r="O239" s="47" t="n"/>
      <c r="P239" s="25" t="n"/>
      <c r="Q239" s="25" t="n"/>
      <c r="R239" s="27" t="n"/>
      <c r="S239" s="48">
        <f>IFERROR(IF(OR(C239="",I239=""),"",C239+I239),"")</f>
        <v/>
      </c>
      <c r="T239" s="32">
        <f>IFERROR(IF(A239="","",IF(OR(K239="Completed",K239="Not Applicable"),"Closed",IF(S239="","Missing Due Time",IF(NOW()&gt;S239+('Dashboard'!$B$6/1440),"Overdue",IF(NOW()&gt;S239,"Due Now","On Track"))))),"Check Record")</f>
        <v/>
      </c>
      <c r="U239" s="32">
        <f>IFERROR(IF(A239="","",IF(C239="","Missing operating date",IF(J239="","Missing assigned employee",IF(I239="","Missing due time",IF(AND(K239="Completed",L239=""),"Missing completion timestamp",IF(AND(L239&lt;&gt;"",K239&lt;&gt;"Completed"),"Review completion status",IF(AND(K239="Blocked",R239=""),"Add blocked-task notes",IF(AND(Q239&lt;&gt;"",COUNTIF('Issues Log'!$A$4:$A$153,Q239)=0),"Issue ID not found",IF(AND(OR(P239="High",G239="Critical"),Q239=""),"Add or link an issue",IF(AND(N239&lt;&gt;"",M239=""),"Missing verifier","Ready")))))))))),"Check Record")</f>
        <v/>
      </c>
    </row>
    <row r="240">
      <c r="A240" s="25" t="n"/>
      <c r="B240" s="25" t="n"/>
      <c r="C240" s="45" t="n"/>
      <c r="D240" s="25" t="n"/>
      <c r="E240" s="25" t="n"/>
      <c r="F240" s="25" t="n"/>
      <c r="G240" s="25" t="n"/>
      <c r="H240" s="27" t="n"/>
      <c r="I240" s="28" t="n"/>
      <c r="J240" s="25" t="n"/>
      <c r="K240" s="25" t="n"/>
      <c r="L240" s="46" t="n"/>
      <c r="M240" s="25" t="n"/>
      <c r="N240" s="46" t="n"/>
      <c r="O240" s="47" t="n"/>
      <c r="P240" s="25" t="n"/>
      <c r="Q240" s="25" t="n"/>
      <c r="R240" s="27" t="n"/>
      <c r="S240" s="48">
        <f>IFERROR(IF(OR(C240="",I240=""),"",C240+I240),"")</f>
        <v/>
      </c>
      <c r="T240" s="32">
        <f>IFERROR(IF(A240="","",IF(OR(K240="Completed",K240="Not Applicable"),"Closed",IF(S240="","Missing Due Time",IF(NOW()&gt;S240+('Dashboard'!$B$6/1440),"Overdue",IF(NOW()&gt;S240,"Due Now","On Track"))))),"Check Record")</f>
        <v/>
      </c>
      <c r="U240" s="32">
        <f>IFERROR(IF(A240="","",IF(C240="","Missing operating date",IF(J240="","Missing assigned employee",IF(I240="","Missing due time",IF(AND(K240="Completed",L240=""),"Missing completion timestamp",IF(AND(L240&lt;&gt;"",K240&lt;&gt;"Completed"),"Review completion status",IF(AND(K240="Blocked",R240=""),"Add blocked-task notes",IF(AND(Q240&lt;&gt;"",COUNTIF('Issues Log'!$A$4:$A$153,Q240)=0),"Issue ID not found",IF(AND(OR(P240="High",G240="Critical"),Q240=""),"Add or link an issue",IF(AND(N240&lt;&gt;"",M240=""),"Missing verifier","Ready")))))))))),"Check Record")</f>
        <v/>
      </c>
    </row>
    <row r="241">
      <c r="A241" s="25" t="n"/>
      <c r="B241" s="25" t="n"/>
      <c r="C241" s="45" t="n"/>
      <c r="D241" s="25" t="n"/>
      <c r="E241" s="25" t="n"/>
      <c r="F241" s="25" t="n"/>
      <c r="G241" s="25" t="n"/>
      <c r="H241" s="27" t="n"/>
      <c r="I241" s="28" t="n"/>
      <c r="J241" s="25" t="n"/>
      <c r="K241" s="25" t="n"/>
      <c r="L241" s="46" t="n"/>
      <c r="M241" s="25" t="n"/>
      <c r="N241" s="46" t="n"/>
      <c r="O241" s="47" t="n"/>
      <c r="P241" s="25" t="n"/>
      <c r="Q241" s="25" t="n"/>
      <c r="R241" s="27" t="n"/>
      <c r="S241" s="48">
        <f>IFERROR(IF(OR(C241="",I241=""),"",C241+I241),"")</f>
        <v/>
      </c>
      <c r="T241" s="32">
        <f>IFERROR(IF(A241="","",IF(OR(K241="Completed",K241="Not Applicable"),"Closed",IF(S241="","Missing Due Time",IF(NOW()&gt;S241+('Dashboard'!$B$6/1440),"Overdue",IF(NOW()&gt;S241,"Due Now","On Track"))))),"Check Record")</f>
        <v/>
      </c>
      <c r="U241" s="32">
        <f>IFERROR(IF(A241="","",IF(C241="","Missing operating date",IF(J241="","Missing assigned employee",IF(I241="","Missing due time",IF(AND(K241="Completed",L241=""),"Missing completion timestamp",IF(AND(L241&lt;&gt;"",K241&lt;&gt;"Completed"),"Review completion status",IF(AND(K241="Blocked",R241=""),"Add blocked-task notes",IF(AND(Q241&lt;&gt;"",COUNTIF('Issues Log'!$A$4:$A$153,Q241)=0),"Issue ID not found",IF(AND(OR(P241="High",G241="Critical"),Q241=""),"Add or link an issue",IF(AND(N241&lt;&gt;"",M241=""),"Missing verifier","Ready")))))))))),"Check Record")</f>
        <v/>
      </c>
    </row>
    <row r="242">
      <c r="A242" s="25" t="n"/>
      <c r="B242" s="25" t="n"/>
      <c r="C242" s="45" t="n"/>
      <c r="D242" s="25" t="n"/>
      <c r="E242" s="25" t="n"/>
      <c r="F242" s="25" t="n"/>
      <c r="G242" s="25" t="n"/>
      <c r="H242" s="27" t="n"/>
      <c r="I242" s="28" t="n"/>
      <c r="J242" s="25" t="n"/>
      <c r="K242" s="25" t="n"/>
      <c r="L242" s="46" t="n"/>
      <c r="M242" s="25" t="n"/>
      <c r="N242" s="46" t="n"/>
      <c r="O242" s="47" t="n"/>
      <c r="P242" s="25" t="n"/>
      <c r="Q242" s="25" t="n"/>
      <c r="R242" s="27" t="n"/>
      <c r="S242" s="48">
        <f>IFERROR(IF(OR(C242="",I242=""),"",C242+I242),"")</f>
        <v/>
      </c>
      <c r="T242" s="32">
        <f>IFERROR(IF(A242="","",IF(OR(K242="Completed",K242="Not Applicable"),"Closed",IF(S242="","Missing Due Time",IF(NOW()&gt;S242+('Dashboard'!$B$6/1440),"Overdue",IF(NOW()&gt;S242,"Due Now","On Track"))))),"Check Record")</f>
        <v/>
      </c>
      <c r="U242" s="32">
        <f>IFERROR(IF(A242="","",IF(C242="","Missing operating date",IF(J242="","Missing assigned employee",IF(I242="","Missing due time",IF(AND(K242="Completed",L242=""),"Missing completion timestamp",IF(AND(L242&lt;&gt;"",K242&lt;&gt;"Completed"),"Review completion status",IF(AND(K242="Blocked",R242=""),"Add blocked-task notes",IF(AND(Q242&lt;&gt;"",COUNTIF('Issues Log'!$A$4:$A$153,Q242)=0),"Issue ID not found",IF(AND(OR(P242="High",G242="Critical"),Q242=""),"Add or link an issue",IF(AND(N242&lt;&gt;"",M242=""),"Missing verifier","Ready")))))))))),"Check Record")</f>
        <v/>
      </c>
    </row>
    <row r="243">
      <c r="A243" s="25" t="n"/>
      <c r="B243" s="25" t="n"/>
      <c r="C243" s="45" t="n"/>
      <c r="D243" s="25" t="n"/>
      <c r="E243" s="25" t="n"/>
      <c r="F243" s="25" t="n"/>
      <c r="G243" s="25" t="n"/>
      <c r="H243" s="27" t="n"/>
      <c r="I243" s="28" t="n"/>
      <c r="J243" s="25" t="n"/>
      <c r="K243" s="25" t="n"/>
      <c r="L243" s="46" t="n"/>
      <c r="M243" s="25" t="n"/>
      <c r="N243" s="46" t="n"/>
      <c r="O243" s="47" t="n"/>
      <c r="P243" s="25" t="n"/>
      <c r="Q243" s="25" t="n"/>
      <c r="R243" s="27" t="n"/>
      <c r="S243" s="48">
        <f>IFERROR(IF(OR(C243="",I243=""),"",C243+I243),"")</f>
        <v/>
      </c>
      <c r="T243" s="32">
        <f>IFERROR(IF(A243="","",IF(OR(K243="Completed",K243="Not Applicable"),"Closed",IF(S243="","Missing Due Time",IF(NOW()&gt;S243+('Dashboard'!$B$6/1440),"Overdue",IF(NOW()&gt;S243,"Due Now","On Track"))))),"Check Record")</f>
        <v/>
      </c>
      <c r="U243" s="32">
        <f>IFERROR(IF(A243="","",IF(C243="","Missing operating date",IF(J243="","Missing assigned employee",IF(I243="","Missing due time",IF(AND(K243="Completed",L243=""),"Missing completion timestamp",IF(AND(L243&lt;&gt;"",K243&lt;&gt;"Completed"),"Review completion status",IF(AND(K243="Blocked",R243=""),"Add blocked-task notes",IF(AND(Q243&lt;&gt;"",COUNTIF('Issues Log'!$A$4:$A$153,Q243)=0),"Issue ID not found",IF(AND(OR(P243="High",G243="Critical"),Q243=""),"Add or link an issue",IF(AND(N243&lt;&gt;"",M243=""),"Missing verifier","Ready")))))))))),"Check Record")</f>
        <v/>
      </c>
    </row>
    <row r="244">
      <c r="A244" s="25" t="n"/>
      <c r="B244" s="25" t="n"/>
      <c r="C244" s="45" t="n"/>
      <c r="D244" s="25" t="n"/>
      <c r="E244" s="25" t="n"/>
      <c r="F244" s="25" t="n"/>
      <c r="G244" s="25" t="n"/>
      <c r="H244" s="27" t="n"/>
      <c r="I244" s="28" t="n"/>
      <c r="J244" s="25" t="n"/>
      <c r="K244" s="25" t="n"/>
      <c r="L244" s="46" t="n"/>
      <c r="M244" s="25" t="n"/>
      <c r="N244" s="46" t="n"/>
      <c r="O244" s="47" t="n"/>
      <c r="P244" s="25" t="n"/>
      <c r="Q244" s="25" t="n"/>
      <c r="R244" s="27" t="n"/>
      <c r="S244" s="48">
        <f>IFERROR(IF(OR(C244="",I244=""),"",C244+I244),"")</f>
        <v/>
      </c>
      <c r="T244" s="32">
        <f>IFERROR(IF(A244="","",IF(OR(K244="Completed",K244="Not Applicable"),"Closed",IF(S244="","Missing Due Time",IF(NOW()&gt;S244+('Dashboard'!$B$6/1440),"Overdue",IF(NOW()&gt;S244,"Due Now","On Track"))))),"Check Record")</f>
        <v/>
      </c>
      <c r="U244" s="32">
        <f>IFERROR(IF(A244="","",IF(C244="","Missing operating date",IF(J244="","Missing assigned employee",IF(I244="","Missing due time",IF(AND(K244="Completed",L244=""),"Missing completion timestamp",IF(AND(L244&lt;&gt;"",K244&lt;&gt;"Completed"),"Review completion status",IF(AND(K244="Blocked",R244=""),"Add blocked-task notes",IF(AND(Q244&lt;&gt;"",COUNTIF('Issues Log'!$A$4:$A$153,Q244)=0),"Issue ID not found",IF(AND(OR(P244="High",G244="Critical"),Q244=""),"Add or link an issue",IF(AND(N244&lt;&gt;"",M244=""),"Missing verifier","Ready")))))))))),"Check Record")</f>
        <v/>
      </c>
    </row>
    <row r="245">
      <c r="A245" s="25" t="n"/>
      <c r="B245" s="25" t="n"/>
      <c r="C245" s="45" t="n"/>
      <c r="D245" s="25" t="n"/>
      <c r="E245" s="25" t="n"/>
      <c r="F245" s="25" t="n"/>
      <c r="G245" s="25" t="n"/>
      <c r="H245" s="27" t="n"/>
      <c r="I245" s="28" t="n"/>
      <c r="J245" s="25" t="n"/>
      <c r="K245" s="25" t="n"/>
      <c r="L245" s="46" t="n"/>
      <c r="M245" s="25" t="n"/>
      <c r="N245" s="46" t="n"/>
      <c r="O245" s="47" t="n"/>
      <c r="P245" s="25" t="n"/>
      <c r="Q245" s="25" t="n"/>
      <c r="R245" s="27" t="n"/>
      <c r="S245" s="48">
        <f>IFERROR(IF(OR(C245="",I245=""),"",C245+I245),"")</f>
        <v/>
      </c>
      <c r="T245" s="32">
        <f>IFERROR(IF(A245="","",IF(OR(K245="Completed",K245="Not Applicable"),"Closed",IF(S245="","Missing Due Time",IF(NOW()&gt;S245+('Dashboard'!$B$6/1440),"Overdue",IF(NOW()&gt;S245,"Due Now","On Track"))))),"Check Record")</f>
        <v/>
      </c>
      <c r="U245" s="32">
        <f>IFERROR(IF(A245="","",IF(C245="","Missing operating date",IF(J245="","Missing assigned employee",IF(I245="","Missing due time",IF(AND(K245="Completed",L245=""),"Missing completion timestamp",IF(AND(L245&lt;&gt;"",K245&lt;&gt;"Completed"),"Review completion status",IF(AND(K245="Blocked",R245=""),"Add blocked-task notes",IF(AND(Q245&lt;&gt;"",COUNTIF('Issues Log'!$A$4:$A$153,Q245)=0),"Issue ID not found",IF(AND(OR(P245="High",G245="Critical"),Q245=""),"Add or link an issue",IF(AND(N245&lt;&gt;"",M245=""),"Missing verifier","Ready")))))))))),"Check Record")</f>
        <v/>
      </c>
    </row>
    <row r="246">
      <c r="A246" s="25" t="n"/>
      <c r="B246" s="25" t="n"/>
      <c r="C246" s="45" t="n"/>
      <c r="D246" s="25" t="n"/>
      <c r="E246" s="25" t="n"/>
      <c r="F246" s="25" t="n"/>
      <c r="G246" s="25" t="n"/>
      <c r="H246" s="27" t="n"/>
      <c r="I246" s="28" t="n"/>
      <c r="J246" s="25" t="n"/>
      <c r="K246" s="25" t="n"/>
      <c r="L246" s="46" t="n"/>
      <c r="M246" s="25" t="n"/>
      <c r="N246" s="46" t="n"/>
      <c r="O246" s="47" t="n"/>
      <c r="P246" s="25" t="n"/>
      <c r="Q246" s="25" t="n"/>
      <c r="R246" s="27" t="n"/>
      <c r="S246" s="48">
        <f>IFERROR(IF(OR(C246="",I246=""),"",C246+I246),"")</f>
        <v/>
      </c>
      <c r="T246" s="32">
        <f>IFERROR(IF(A246="","",IF(OR(K246="Completed",K246="Not Applicable"),"Closed",IF(S246="","Missing Due Time",IF(NOW()&gt;S246+('Dashboard'!$B$6/1440),"Overdue",IF(NOW()&gt;S246,"Due Now","On Track"))))),"Check Record")</f>
        <v/>
      </c>
      <c r="U246" s="32">
        <f>IFERROR(IF(A246="","",IF(C246="","Missing operating date",IF(J246="","Missing assigned employee",IF(I246="","Missing due time",IF(AND(K246="Completed",L246=""),"Missing completion timestamp",IF(AND(L246&lt;&gt;"",K246&lt;&gt;"Completed"),"Review completion status",IF(AND(K246="Blocked",R246=""),"Add blocked-task notes",IF(AND(Q246&lt;&gt;"",COUNTIF('Issues Log'!$A$4:$A$153,Q246)=0),"Issue ID not found",IF(AND(OR(P246="High",G246="Critical"),Q246=""),"Add or link an issue",IF(AND(N246&lt;&gt;"",M246=""),"Missing verifier","Ready")))))))))),"Check Record")</f>
        <v/>
      </c>
    </row>
    <row r="247">
      <c r="A247" s="25" t="n"/>
      <c r="B247" s="25" t="n"/>
      <c r="C247" s="45" t="n"/>
      <c r="D247" s="25" t="n"/>
      <c r="E247" s="25" t="n"/>
      <c r="F247" s="25" t="n"/>
      <c r="G247" s="25" t="n"/>
      <c r="H247" s="27" t="n"/>
      <c r="I247" s="28" t="n"/>
      <c r="J247" s="25" t="n"/>
      <c r="K247" s="25" t="n"/>
      <c r="L247" s="46" t="n"/>
      <c r="M247" s="25" t="n"/>
      <c r="N247" s="46" t="n"/>
      <c r="O247" s="47" t="n"/>
      <c r="P247" s="25" t="n"/>
      <c r="Q247" s="25" t="n"/>
      <c r="R247" s="27" t="n"/>
      <c r="S247" s="48">
        <f>IFERROR(IF(OR(C247="",I247=""),"",C247+I247),"")</f>
        <v/>
      </c>
      <c r="T247" s="32">
        <f>IFERROR(IF(A247="","",IF(OR(K247="Completed",K247="Not Applicable"),"Closed",IF(S247="","Missing Due Time",IF(NOW()&gt;S247+('Dashboard'!$B$6/1440),"Overdue",IF(NOW()&gt;S247,"Due Now","On Track"))))),"Check Record")</f>
        <v/>
      </c>
      <c r="U247" s="32">
        <f>IFERROR(IF(A247="","",IF(C247="","Missing operating date",IF(J247="","Missing assigned employee",IF(I247="","Missing due time",IF(AND(K247="Completed",L247=""),"Missing completion timestamp",IF(AND(L247&lt;&gt;"",K247&lt;&gt;"Completed"),"Review completion status",IF(AND(K247="Blocked",R247=""),"Add blocked-task notes",IF(AND(Q247&lt;&gt;"",COUNTIF('Issues Log'!$A$4:$A$153,Q247)=0),"Issue ID not found",IF(AND(OR(P247="High",G247="Critical"),Q247=""),"Add or link an issue",IF(AND(N247&lt;&gt;"",M247=""),"Missing verifier","Ready")))))))))),"Check Record")</f>
        <v/>
      </c>
    </row>
    <row r="248">
      <c r="A248" s="25" t="n"/>
      <c r="B248" s="25" t="n"/>
      <c r="C248" s="45" t="n"/>
      <c r="D248" s="25" t="n"/>
      <c r="E248" s="25" t="n"/>
      <c r="F248" s="25" t="n"/>
      <c r="G248" s="25" t="n"/>
      <c r="H248" s="27" t="n"/>
      <c r="I248" s="28" t="n"/>
      <c r="J248" s="25" t="n"/>
      <c r="K248" s="25" t="n"/>
      <c r="L248" s="46" t="n"/>
      <c r="M248" s="25" t="n"/>
      <c r="N248" s="46" t="n"/>
      <c r="O248" s="47" t="n"/>
      <c r="P248" s="25" t="n"/>
      <c r="Q248" s="25" t="n"/>
      <c r="R248" s="27" t="n"/>
      <c r="S248" s="48">
        <f>IFERROR(IF(OR(C248="",I248=""),"",C248+I248),"")</f>
        <v/>
      </c>
      <c r="T248" s="32">
        <f>IFERROR(IF(A248="","",IF(OR(K248="Completed",K248="Not Applicable"),"Closed",IF(S248="","Missing Due Time",IF(NOW()&gt;S248+('Dashboard'!$B$6/1440),"Overdue",IF(NOW()&gt;S248,"Due Now","On Track"))))),"Check Record")</f>
        <v/>
      </c>
      <c r="U248" s="32">
        <f>IFERROR(IF(A248="","",IF(C248="","Missing operating date",IF(J248="","Missing assigned employee",IF(I248="","Missing due time",IF(AND(K248="Completed",L248=""),"Missing completion timestamp",IF(AND(L248&lt;&gt;"",K248&lt;&gt;"Completed"),"Review completion status",IF(AND(K248="Blocked",R248=""),"Add blocked-task notes",IF(AND(Q248&lt;&gt;"",COUNTIF('Issues Log'!$A$4:$A$153,Q248)=0),"Issue ID not found",IF(AND(OR(P248="High",G248="Critical"),Q248=""),"Add or link an issue",IF(AND(N248&lt;&gt;"",M248=""),"Missing verifier","Ready")))))))))),"Check Record")</f>
        <v/>
      </c>
    </row>
    <row r="249">
      <c r="A249" s="25" t="n"/>
      <c r="B249" s="25" t="n"/>
      <c r="C249" s="45" t="n"/>
      <c r="D249" s="25" t="n"/>
      <c r="E249" s="25" t="n"/>
      <c r="F249" s="25" t="n"/>
      <c r="G249" s="25" t="n"/>
      <c r="H249" s="27" t="n"/>
      <c r="I249" s="28" t="n"/>
      <c r="J249" s="25" t="n"/>
      <c r="K249" s="25" t="n"/>
      <c r="L249" s="46" t="n"/>
      <c r="M249" s="25" t="n"/>
      <c r="N249" s="46" t="n"/>
      <c r="O249" s="47" t="n"/>
      <c r="P249" s="25" t="n"/>
      <c r="Q249" s="25" t="n"/>
      <c r="R249" s="27" t="n"/>
      <c r="S249" s="48">
        <f>IFERROR(IF(OR(C249="",I249=""),"",C249+I249),"")</f>
        <v/>
      </c>
      <c r="T249" s="32">
        <f>IFERROR(IF(A249="","",IF(OR(K249="Completed",K249="Not Applicable"),"Closed",IF(S249="","Missing Due Time",IF(NOW()&gt;S249+('Dashboard'!$B$6/1440),"Overdue",IF(NOW()&gt;S249,"Due Now","On Track"))))),"Check Record")</f>
        <v/>
      </c>
      <c r="U249" s="32">
        <f>IFERROR(IF(A249="","",IF(C249="","Missing operating date",IF(J249="","Missing assigned employee",IF(I249="","Missing due time",IF(AND(K249="Completed",L249=""),"Missing completion timestamp",IF(AND(L249&lt;&gt;"",K249&lt;&gt;"Completed"),"Review completion status",IF(AND(K249="Blocked",R249=""),"Add blocked-task notes",IF(AND(Q249&lt;&gt;"",COUNTIF('Issues Log'!$A$4:$A$153,Q249)=0),"Issue ID not found",IF(AND(OR(P249="High",G249="Critical"),Q249=""),"Add or link an issue",IF(AND(N249&lt;&gt;"",M249=""),"Missing verifier","Ready")))))))))),"Check Record")</f>
        <v/>
      </c>
    </row>
    <row r="250">
      <c r="A250" s="25" t="n"/>
      <c r="B250" s="25" t="n"/>
      <c r="C250" s="45" t="n"/>
      <c r="D250" s="25" t="n"/>
      <c r="E250" s="25" t="n"/>
      <c r="F250" s="25" t="n"/>
      <c r="G250" s="25" t="n"/>
      <c r="H250" s="27" t="n"/>
      <c r="I250" s="28" t="n"/>
      <c r="J250" s="25" t="n"/>
      <c r="K250" s="25" t="n"/>
      <c r="L250" s="46" t="n"/>
      <c r="M250" s="25" t="n"/>
      <c r="N250" s="46" t="n"/>
      <c r="O250" s="47" t="n"/>
      <c r="P250" s="25" t="n"/>
      <c r="Q250" s="25" t="n"/>
      <c r="R250" s="27" t="n"/>
      <c r="S250" s="48">
        <f>IFERROR(IF(OR(C250="",I250=""),"",C250+I250),"")</f>
        <v/>
      </c>
      <c r="T250" s="32">
        <f>IFERROR(IF(A250="","",IF(OR(K250="Completed",K250="Not Applicable"),"Closed",IF(S250="","Missing Due Time",IF(NOW()&gt;S250+('Dashboard'!$B$6/1440),"Overdue",IF(NOW()&gt;S250,"Due Now","On Track"))))),"Check Record")</f>
        <v/>
      </c>
      <c r="U250" s="32">
        <f>IFERROR(IF(A250="","",IF(C250="","Missing operating date",IF(J250="","Missing assigned employee",IF(I250="","Missing due time",IF(AND(K250="Completed",L250=""),"Missing completion timestamp",IF(AND(L250&lt;&gt;"",K250&lt;&gt;"Completed"),"Review completion status",IF(AND(K250="Blocked",R250=""),"Add blocked-task notes",IF(AND(Q250&lt;&gt;"",COUNTIF('Issues Log'!$A$4:$A$153,Q250)=0),"Issue ID not found",IF(AND(OR(P250="High",G250="Critical"),Q250=""),"Add or link an issue",IF(AND(N250&lt;&gt;"",M250=""),"Missing verifier","Ready")))))))))),"Check Record")</f>
        <v/>
      </c>
    </row>
    <row r="251">
      <c r="A251" s="25" t="n"/>
      <c r="B251" s="25" t="n"/>
      <c r="C251" s="45" t="n"/>
      <c r="D251" s="25" t="n"/>
      <c r="E251" s="25" t="n"/>
      <c r="F251" s="25" t="n"/>
      <c r="G251" s="25" t="n"/>
      <c r="H251" s="27" t="n"/>
      <c r="I251" s="28" t="n"/>
      <c r="J251" s="25" t="n"/>
      <c r="K251" s="25" t="n"/>
      <c r="L251" s="46" t="n"/>
      <c r="M251" s="25" t="n"/>
      <c r="N251" s="46" t="n"/>
      <c r="O251" s="47" t="n"/>
      <c r="P251" s="25" t="n"/>
      <c r="Q251" s="25" t="n"/>
      <c r="R251" s="27" t="n"/>
      <c r="S251" s="48">
        <f>IFERROR(IF(OR(C251="",I251=""),"",C251+I251),"")</f>
        <v/>
      </c>
      <c r="T251" s="32">
        <f>IFERROR(IF(A251="","",IF(OR(K251="Completed",K251="Not Applicable"),"Closed",IF(S251="","Missing Due Time",IF(NOW()&gt;S251+('Dashboard'!$B$6/1440),"Overdue",IF(NOW()&gt;S251,"Due Now","On Track"))))),"Check Record")</f>
        <v/>
      </c>
      <c r="U251" s="32">
        <f>IFERROR(IF(A251="","",IF(C251="","Missing operating date",IF(J251="","Missing assigned employee",IF(I251="","Missing due time",IF(AND(K251="Completed",L251=""),"Missing completion timestamp",IF(AND(L251&lt;&gt;"",K251&lt;&gt;"Completed"),"Review completion status",IF(AND(K251="Blocked",R251=""),"Add blocked-task notes",IF(AND(Q251&lt;&gt;"",COUNTIF('Issues Log'!$A$4:$A$153,Q251)=0),"Issue ID not found",IF(AND(OR(P251="High",G251="Critical"),Q251=""),"Add or link an issue",IF(AND(N251&lt;&gt;"",M251=""),"Missing verifier","Ready")))))))))),"Check Record")</f>
        <v/>
      </c>
    </row>
    <row r="252">
      <c r="A252" s="25" t="n"/>
      <c r="B252" s="25" t="n"/>
      <c r="C252" s="45" t="n"/>
      <c r="D252" s="25" t="n"/>
      <c r="E252" s="25" t="n"/>
      <c r="F252" s="25" t="n"/>
      <c r="G252" s="25" t="n"/>
      <c r="H252" s="27" t="n"/>
      <c r="I252" s="28" t="n"/>
      <c r="J252" s="25" t="n"/>
      <c r="K252" s="25" t="n"/>
      <c r="L252" s="46" t="n"/>
      <c r="M252" s="25" t="n"/>
      <c r="N252" s="46" t="n"/>
      <c r="O252" s="47" t="n"/>
      <c r="P252" s="25" t="n"/>
      <c r="Q252" s="25" t="n"/>
      <c r="R252" s="27" t="n"/>
      <c r="S252" s="48">
        <f>IFERROR(IF(OR(C252="",I252=""),"",C252+I252),"")</f>
        <v/>
      </c>
      <c r="T252" s="32">
        <f>IFERROR(IF(A252="","",IF(OR(K252="Completed",K252="Not Applicable"),"Closed",IF(S252="","Missing Due Time",IF(NOW()&gt;S252+('Dashboard'!$B$6/1440),"Overdue",IF(NOW()&gt;S252,"Due Now","On Track"))))),"Check Record")</f>
        <v/>
      </c>
      <c r="U252" s="32">
        <f>IFERROR(IF(A252="","",IF(C252="","Missing operating date",IF(J252="","Missing assigned employee",IF(I252="","Missing due time",IF(AND(K252="Completed",L252=""),"Missing completion timestamp",IF(AND(L252&lt;&gt;"",K252&lt;&gt;"Completed"),"Review completion status",IF(AND(K252="Blocked",R252=""),"Add blocked-task notes",IF(AND(Q252&lt;&gt;"",COUNTIF('Issues Log'!$A$4:$A$153,Q252)=0),"Issue ID not found",IF(AND(OR(P252="High",G252="Critical"),Q252=""),"Add or link an issue",IF(AND(N252&lt;&gt;"",M252=""),"Missing verifier","Ready")))))))))),"Check Record")</f>
        <v/>
      </c>
    </row>
    <row r="253">
      <c r="A253" s="25" t="n"/>
      <c r="B253" s="25" t="n"/>
      <c r="C253" s="45" t="n"/>
      <c r="D253" s="25" t="n"/>
      <c r="E253" s="25" t="n"/>
      <c r="F253" s="25" t="n"/>
      <c r="G253" s="25" t="n"/>
      <c r="H253" s="27" t="n"/>
      <c r="I253" s="28" t="n"/>
      <c r="J253" s="25" t="n"/>
      <c r="K253" s="25" t="n"/>
      <c r="L253" s="46" t="n"/>
      <c r="M253" s="25" t="n"/>
      <c r="N253" s="46" t="n"/>
      <c r="O253" s="47" t="n"/>
      <c r="P253" s="25" t="n"/>
      <c r="Q253" s="25" t="n"/>
      <c r="R253" s="27" t="n"/>
      <c r="S253" s="48">
        <f>IFERROR(IF(OR(C253="",I253=""),"",C253+I253),"")</f>
        <v/>
      </c>
      <c r="T253" s="32">
        <f>IFERROR(IF(A253="","",IF(OR(K253="Completed",K253="Not Applicable"),"Closed",IF(S253="","Missing Due Time",IF(NOW()&gt;S253+('Dashboard'!$B$6/1440),"Overdue",IF(NOW()&gt;S253,"Due Now","On Track"))))),"Check Record")</f>
        <v/>
      </c>
      <c r="U253" s="32">
        <f>IFERROR(IF(A253="","",IF(C253="","Missing operating date",IF(J253="","Missing assigned employee",IF(I253="","Missing due time",IF(AND(K253="Completed",L253=""),"Missing completion timestamp",IF(AND(L253&lt;&gt;"",K253&lt;&gt;"Completed"),"Review completion status",IF(AND(K253="Blocked",R253=""),"Add blocked-task notes",IF(AND(Q253&lt;&gt;"",COUNTIF('Issues Log'!$A$4:$A$153,Q253)=0),"Issue ID not found",IF(AND(OR(P253="High",G253="Critical"),Q253=""),"Add or link an issue",IF(AND(N253&lt;&gt;"",M253=""),"Missing verifier","Ready")))))))))),"Check Record")</f>
        <v/>
      </c>
    </row>
  </sheetData>
  <autoFilter ref="A3:U253"/>
  <mergeCells count="1">
    <mergeCell ref="A1:U1"/>
  </mergeCells>
  <conditionalFormatting sqref="A4:U253">
    <cfRule type="expression" priority="1" dxfId="2">
      <formula>$T4="Overdue"</formula>
    </cfRule>
    <cfRule type="expression" priority="2" dxfId="1">
      <formula>$K4="Blocked"</formula>
    </cfRule>
    <cfRule type="expression" priority="3" dxfId="0">
      <formula>$K4="Completed"</formula>
    </cfRule>
  </conditionalFormatting>
  <conditionalFormatting sqref="G4:G253">
    <cfRule type="expression" priority="4" dxfId="3">
      <formula>$G4="Critical"</formula>
    </cfRule>
    <cfRule type="expression" priority="5" dxfId="1">
      <formula>$G4="High"</formula>
    </cfRule>
  </conditionalFormatting>
  <conditionalFormatting sqref="U4:U253">
    <cfRule type="expression" priority="6" dxfId="4">
      <formula>AND($A4&lt;&gt;"",$U4&lt;&gt;"Ready")</formula>
    </cfRule>
  </conditionalFormatting>
  <conditionalFormatting sqref="O4:O253">
    <cfRule type="expression" priority="7" dxfId="5">
      <formula>OR($O4&gt;'Dashboard'!$B$9,$O4&lt;(0-'Dashboard'!$B$9))</formula>
    </cfRule>
  </conditionalFormatting>
  <dataValidations count="12">
    <dataValidation sqref="B4:B253" showDropDown="0" showInputMessage="1" showErrorMessage="1" allowBlank="0" errorTitle="Invalid property" error="Select a listed property." promptTitle="Property" prompt="Select a property from the approved list." type="list" errorStyle="stop">
      <formula1>'Instructions'!$A$42:$A$44</formula1>
    </dataValidation>
    <dataValidation sqref="D4:D253" showDropDown="0" showInputMessage="1" showErrorMessage="1" allowBlank="0" errorTitle="Invalid selection" error="Select a value from the list." promptTitle="Shift" prompt="Select the operating shift." type="list" errorStyle="stop">
      <formula1>"Overnight,Morning,Evening"</formula1>
    </dataValidation>
    <dataValidation sqref="E4:E253" showDropDown="0" showInputMessage="1" showErrorMessage="1" allowBlank="0" errorTitle="Invalid selection" error="Select a value from the list." promptTitle="Department" prompt="Select the responsible department." type="list" errorStyle="stop">
      <formula1>"Front Office,Housekeeping,Engineering,Food and Beverage,Security,Sales and Events,Accounting,Management"</formula1>
    </dataValidation>
    <dataValidation sqref="G4:G253" showDropDown="0" showInputMessage="1" showErrorMessage="1" allowBlank="0" errorTitle="Invalid selection" error="Select a value from the list." promptTitle="Priority" prompt="Select the operational priority." type="list" errorStyle="stop">
      <formula1>"Routine,High,Critical"</formula1>
    </dataValidation>
    <dataValidation sqref="K4:K253" showDropDown="0" showInputMessage="1" showErrorMessage="1" allowBlank="0" errorTitle="Invalid selection" error="Select a value from the list." promptTitle="Status" prompt="Select the current task status." type="list" errorStyle="stop">
      <formula1>"Not Started,In Progress,Completed,Blocked,Not Applicable"</formula1>
    </dataValidation>
    <dataValidation sqref="P4:P253" showDropDown="0" showInputMessage="1" showErrorMessage="1" allowBlank="0" errorTitle="Invalid selection" error="Select a value from the list." promptTitle="Guest Impact" prompt="Select the guest impact level." type="list" errorStyle="stop">
      <formula1>"None,Low,Moderate,High"</formula1>
    </dataValidation>
    <dataValidation sqref="C4:C253" showDropDown="0" showInputMessage="0" showErrorMessage="1" allowBlank="0" error="Enter a date from 1/1/2026 through 12/31/2026." type="date" errorStyle="stop" operator="between">
      <formula1>DATE(2026,1,1)</formula1>
      <formula2>DATE(2026,12,31)</formula2>
    </dataValidation>
    <dataValidation sqref="I4:I253" showDropDown="0" showInputMessage="1" showErrorMessage="1" allowBlank="0" error="Enter a valid time." prompt="Enter a valid time, such as 8:30 AM." type="decimal" errorStyle="stop" operator="between">
      <formula1>0</formula1>
      <formula2>0.999999</formula2>
    </dataValidation>
    <dataValidation sqref="O4:O253" showDropDown="0" showInputMessage="1" showErrorMessage="1" allowBlank="0" error="Enter an amount from -100,000 through 100,000." prompt="Enter overages as positive and shortages as negative." type="decimal" errorStyle="stop" operator="between">
      <formula1>-100000</formula1>
      <formula2>100000</formula2>
    </dataValidation>
    <dataValidation sqref="A4:A253" showDropDown="0" showInputMessage="1" showErrorMessage="1" allowBlank="0" error="Entry must be 20 characters or fewer." prompt="Enter a unique checklist ID with no more than 20 characters." type="textLength" errorStyle="stop" operator="lessThanOrEqual">
      <formula1>20</formula1>
    </dataValidation>
    <dataValidation sqref="Q4:Q253" showDropDown="0" showInputMessage="1" showErrorMessage="1" allowBlank="0" error="Entry must be 20 characters or fewer." prompt="Enter an Issue ID with no more than 20 characters." type="textLength" errorStyle="stop" operator="lessThanOrEqual">
      <formula1>20</formula1>
    </dataValidation>
    <dataValidation sqref="R4:R253" showDropDown="0" showInputMessage="1" showErrorMessage="1" allowBlank="0" error="Entry must be 500 characters or fewer." prompt="Enter concise manager notes with no more than 500 characters." type="textLength" errorStyle="stop" operator="lessThanOrEqual">
      <formula1>500</formula1>
    </dataValidation>
  </dataValidations>
  <pageMargins left="0.75" right="0.75" top="1" bottom="1" header="0.5" footer="0.5"/>
  <pageSetup orientation="landscape" fitToHeight="0" fitToWidth="1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W153"/>
  <sheetViews>
    <sheetView zoomScale="70" zoomScaleNormal="7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9" customWidth="1" min="1" max="1"/>
    <col width="24" customWidth="1" min="2" max="2"/>
    <col width="14" customWidth="1" min="3" max="3"/>
    <col width="14" customWidth="1" min="4" max="4"/>
    <col width="18" customWidth="1" min="5" max="5"/>
    <col width="21" customWidth="1" min="6" max="6"/>
    <col width="22" customWidth="1" min="7" max="7"/>
    <col width="21" customWidth="1" min="8" max="8"/>
    <col width="52" customWidth="1" min="9" max="9"/>
    <col width="12" customWidth="1" min="10" max="10"/>
    <col width="14" customWidth="1" min="11" max="11"/>
    <col width="48" customWidth="1" min="12" max="12"/>
    <col width="18" customWidth="1" min="13" max="13"/>
    <col width="20" customWidth="1" min="14" max="14"/>
    <col width="25" customWidth="1" min="15" max="15"/>
    <col width="25" customWidth="1" min="16" max="16"/>
    <col width="16" customWidth="1" min="17" max="17"/>
    <col width="24" customWidth="1" min="18" max="18"/>
    <col width="20" customWidth="1" min="19" max="19"/>
    <col width="48" customWidth="1" min="20" max="20"/>
    <col width="15" customWidth="1" min="21" max="21"/>
    <col width="25" customWidth="1" min="22" max="22"/>
    <col width="28" customWidth="1" min="23" max="23"/>
  </cols>
  <sheetData>
    <row r="1">
      <c r="A1" s="1" t="inlineStr">
        <is>
          <t>Hotel Issues Log</t>
        </is>
      </c>
    </row>
    <row r="2">
      <c r="A2" s="2" t="inlineStr">
        <is>
          <t>Document operational issues, ownership, next actions, cost exposure, and shift handoff notes.</t>
        </is>
      </c>
    </row>
    <row r="3" ht="38" customHeight="1">
      <c r="A3" s="24" t="inlineStr">
        <is>
          <t>Issue ID</t>
        </is>
      </c>
      <c r="B3" s="24" t="inlineStr">
        <is>
          <t>Property</t>
        </is>
      </c>
      <c r="C3" s="24" t="inlineStr">
        <is>
          <t>Date Reported</t>
        </is>
      </c>
      <c r="D3" s="24" t="inlineStr">
        <is>
          <t>Time Reported</t>
        </is>
      </c>
      <c r="E3" s="24" t="inlineStr">
        <is>
          <t>Reported By</t>
        </is>
      </c>
      <c r="F3" s="24" t="inlineStr">
        <is>
          <t>Department</t>
        </is>
      </c>
      <c r="G3" s="24" t="inlineStr">
        <is>
          <t>Area or Room</t>
        </is>
      </c>
      <c r="H3" s="24" t="inlineStr">
        <is>
          <t>Issue Category</t>
        </is>
      </c>
      <c r="I3" s="24" t="inlineStr">
        <is>
          <t>Issue Description</t>
        </is>
      </c>
      <c r="J3" s="24" t="inlineStr">
        <is>
          <t>Severity</t>
        </is>
      </c>
      <c r="K3" s="24" t="inlineStr">
        <is>
          <t>Guest Impact</t>
        </is>
      </c>
      <c r="L3" s="24" t="inlineStr">
        <is>
          <t>Immediate Action</t>
        </is>
      </c>
      <c r="M3" s="24" t="inlineStr">
        <is>
          <t>Owner</t>
        </is>
      </c>
      <c r="N3" s="24" t="inlineStr">
        <is>
          <t>Issue Status</t>
        </is>
      </c>
      <c r="O3" s="24" t="inlineStr">
        <is>
          <t>Target Resolution Date and Time</t>
        </is>
      </c>
      <c r="P3" s="24" t="inlineStr">
        <is>
          <t>Resolved Date and Time</t>
        </is>
      </c>
      <c r="Q3" s="24" t="inlineStr">
        <is>
          <t>Estimated Cost</t>
        </is>
      </c>
      <c r="R3" s="24" t="inlineStr">
        <is>
          <t>Vendor or Contact</t>
        </is>
      </c>
      <c r="S3" s="24" t="inlineStr">
        <is>
          <t>Related Checklist ID</t>
        </is>
      </c>
      <c r="T3" s="24" t="inlineStr">
        <is>
          <t>Shift Handoff Notes</t>
        </is>
      </c>
      <c r="U3" s="24" t="inlineStr">
        <is>
          <t>Age in Hours</t>
        </is>
      </c>
      <c r="V3" s="24" t="inlineStr">
        <is>
          <t>Resolution Check</t>
        </is>
      </c>
      <c r="W3" s="24" t="inlineStr">
        <is>
          <t>Record Check</t>
        </is>
      </c>
    </row>
    <row r="4">
      <c r="A4" s="25" t="inlineStr">
        <is>
          <t>ISS-260615-001</t>
        </is>
      </c>
      <c r="B4" s="25" t="inlineStr">
        <is>
          <t>Harbor Point Hotel</t>
        </is>
      </c>
      <c r="C4" s="45" t="n">
        <v>46188</v>
      </c>
      <c r="D4" s="28" t="n">
        <v>0.2395833333333333</v>
      </c>
      <c r="E4" s="25" t="inlineStr">
        <is>
          <t>Morgan Davis</t>
        </is>
      </c>
      <c r="F4" s="25" t="inlineStr">
        <is>
          <t>Security</t>
        </is>
      </c>
      <c r="G4" s="25" t="inlineStr">
        <is>
          <t>Exterior and Parking</t>
        </is>
      </c>
      <c r="H4" s="25" t="inlineStr">
        <is>
          <t>Security</t>
        </is>
      </c>
      <c r="I4" s="27" t="inlineStr">
        <is>
          <t>Parking gate arm did not close after overnight vehicle exit.</t>
        </is>
      </c>
      <c r="J4" s="25" t="inlineStr">
        <is>
          <t>High</t>
        </is>
      </c>
      <c r="K4" s="25" t="inlineStr">
        <is>
          <t>Moderate</t>
        </is>
      </c>
      <c r="L4" s="27" t="inlineStr">
        <is>
          <t>Coned off the affected lane and placed security at the entrance.</t>
        </is>
      </c>
      <c r="M4" s="25" t="inlineStr">
        <is>
          <t>Morgan Davis</t>
        </is>
      </c>
      <c r="N4" s="25" t="inlineStr">
        <is>
          <t>Monitoring</t>
        </is>
      </c>
      <c r="O4" s="46" t="n">
        <v>46188.41666666666</v>
      </c>
      <c r="P4" s="46" t="n"/>
      <c r="Q4" s="47" t="n">
        <v>350</v>
      </c>
      <c r="R4" s="25" t="inlineStr">
        <is>
          <t>Gate service vendor</t>
        </is>
      </c>
      <c r="S4" s="25" t="inlineStr">
        <is>
          <t>CHK-260615-002</t>
        </is>
      </c>
      <c r="T4" s="27" t="inlineStr">
        <is>
          <t>Evening shift should confirm gate cycling and remove cones only after testing.</t>
        </is>
      </c>
      <c r="U4" s="49">
        <f>IFERROR(IF(A4="","",IF(OR(C4="",D4=""),"",24*(IF(OR(N4="Resolved",N4="Closed"),IF(P4="",NOW(),P4),NOW())-(C4+D4)))),"")</f>
        <v/>
      </c>
      <c r="V4" s="32">
        <f>IFERROR(IF(A4="","",IF(OR(N4="Resolved",N4="Closed"),IF(P4="","Missing resolution timestamp","Closed"),IF(O4="","Missing target",IF(NOW()&gt;O4,"Past Target","Within Target")))),"Check Record")</f>
        <v/>
      </c>
      <c r="W4" s="32">
        <f>IFERROR(IF(A4="","",IF(C4="","Missing report date",IF(D4="","Missing reported time",IF(M4="","Missing owner",IF(I4="","Missing issue description",IF(AND(J4="Critical",L4=""),"Add immediate action",IF(AND(S4&lt;&gt;"",COUNTIF('Daily Checklist'!$A$4:$A$253,S4)=0),"Checklist ID not found",IF(AND(P4&lt;&gt;"",AND(N4&lt;&gt;"Resolved",N4&lt;&gt;"Closed")),"Review issue status","Ready")))))))),"Check Record")</f>
        <v/>
      </c>
    </row>
    <row r="5">
      <c r="A5" s="25" t="inlineStr">
        <is>
          <t>ISS-260615-002</t>
        </is>
      </c>
      <c r="B5" s="25" t="inlineStr">
        <is>
          <t>Harbor Point Hotel</t>
        </is>
      </c>
      <c r="C5" s="45" t="n">
        <v>46188</v>
      </c>
      <c r="D5" s="28" t="n">
        <v>0.3472222222222222</v>
      </c>
      <c r="E5" s="25" t="inlineStr">
        <is>
          <t>Casey Wilson</t>
        </is>
      </c>
      <c r="F5" s="25" t="inlineStr">
        <is>
          <t>Engineering</t>
        </is>
      </c>
      <c r="G5" s="25" t="inlineStr">
        <is>
          <t>Mechanical Room</t>
        </is>
      </c>
      <c r="H5" s="25" t="inlineStr">
        <is>
          <t>Maintenance</t>
        </is>
      </c>
      <c r="I5" s="27" t="inlineStr">
        <is>
          <t>Domestic hot water loop temperature was below the property operating target.</t>
        </is>
      </c>
      <c r="J5" s="25" t="inlineStr">
        <is>
          <t>Critical</t>
        </is>
      </c>
      <c r="K5" s="25" t="inlineStr">
        <is>
          <t>High</t>
        </is>
      </c>
      <c r="L5" s="27" t="inlineStr">
        <is>
          <t>Checked pump status, notified manager on duty, and contacted the engineering vendor.</t>
        </is>
      </c>
      <c r="M5" s="25" t="inlineStr">
        <is>
          <t>Casey Wilson</t>
        </is>
      </c>
      <c r="N5" s="25" t="inlineStr">
        <is>
          <t>Waiting on Vendor</t>
        </is>
      </c>
      <c r="O5" s="46" t="n">
        <v>46188.5</v>
      </c>
      <c r="P5" s="46" t="n"/>
      <c r="Q5" s="47" t="n">
        <v>1200</v>
      </c>
      <c r="R5" s="25" t="inlineStr">
        <is>
          <t>Building systems vendor</t>
        </is>
      </c>
      <c r="S5" s="25" t="inlineStr">
        <is>
          <t>CHK-260615-005</t>
        </is>
      </c>
      <c r="T5" s="27" t="inlineStr">
        <is>
          <t>Monitor temperatures hourly and brief front desk on any guest impact.</t>
        </is>
      </c>
      <c r="U5" s="49">
        <f>IFERROR(IF(A5="","",IF(OR(C5="",D5=""),"",24*(IF(OR(N5="Resolved",N5="Closed"),IF(P5="",NOW(),P5),NOW())-(C5+D5)))),"")</f>
        <v/>
      </c>
      <c r="V5" s="32">
        <f>IFERROR(IF(A5="","",IF(OR(N5="Resolved",N5="Closed"),IF(P5="","Missing resolution timestamp","Closed"),IF(O5="","Missing target",IF(NOW()&gt;O5,"Past Target","Within Target")))),"Check Record")</f>
        <v/>
      </c>
      <c r="W5" s="32">
        <f>IFERROR(IF(A5="","",IF(C5="","Missing report date",IF(D5="","Missing reported time",IF(M5="","Missing owner",IF(I5="","Missing issue description",IF(AND(J5="Critical",L5=""),"Add immediate action",IF(AND(S5&lt;&gt;"",COUNTIF('Daily Checklist'!$A$4:$A$253,S5)=0),"Checklist ID not found",IF(AND(P5&lt;&gt;"",AND(N5&lt;&gt;"Resolved",N5&lt;&gt;"Closed")),"Review issue status","Ready")))))))),"Check Record")</f>
        <v/>
      </c>
    </row>
    <row r="6">
      <c r="A6" s="25" t="inlineStr">
        <is>
          <t>ISS-260615-003</t>
        </is>
      </c>
      <c r="B6" s="25" t="inlineStr">
        <is>
          <t>Harbor Point Hotel</t>
        </is>
      </c>
      <c r="C6" s="45" t="n">
        <v>46188</v>
      </c>
      <c r="D6" s="28" t="n">
        <v>0.4965277777777778</v>
      </c>
      <c r="E6" s="25" t="inlineStr">
        <is>
          <t>Cameron Hall</t>
        </is>
      </c>
      <c r="F6" s="25" t="inlineStr">
        <is>
          <t>Sales and Events</t>
        </is>
      </c>
      <c r="G6" s="25" t="inlineStr">
        <is>
          <t>Ballroom</t>
        </is>
      </c>
      <c r="H6" s="25" t="inlineStr">
        <is>
          <t>Event Setup</t>
        </is>
      </c>
      <c r="I6" s="27" t="inlineStr">
        <is>
          <t>Six banquet chairs were missing from the approved ballroom setup.</t>
        </is>
      </c>
      <c r="J6" s="25" t="inlineStr">
        <is>
          <t>Moderate</t>
        </is>
      </c>
      <c r="K6" s="25" t="inlineStr">
        <is>
          <t>Moderate</t>
        </is>
      </c>
      <c r="L6" s="27" t="inlineStr">
        <is>
          <t>Requested replacement chairs from banquet storage.</t>
        </is>
      </c>
      <c r="M6" s="25" t="inlineStr">
        <is>
          <t>Cameron Hall</t>
        </is>
      </c>
      <c r="N6" s="25" t="inlineStr">
        <is>
          <t>Open</t>
        </is>
      </c>
      <c r="O6" s="46" t="n">
        <v>46188.53125</v>
      </c>
      <c r="P6" s="46" t="n"/>
      <c r="Q6" s="47" t="n">
        <v>0</v>
      </c>
      <c r="R6" s="25" t="inlineStr"/>
      <c r="S6" s="25" t="inlineStr">
        <is>
          <t>CHK-260615-007</t>
        </is>
      </c>
      <c r="T6" s="27" t="inlineStr">
        <is>
          <t>Confirm all chairs are placed before the client walkthrough.</t>
        </is>
      </c>
      <c r="U6" s="49">
        <f>IFERROR(IF(A6="","",IF(OR(C6="",D6=""),"",24*(IF(OR(N6="Resolved",N6="Closed"),IF(P6="",NOW(),P6),NOW())-(C6+D6)))),"")</f>
        <v/>
      </c>
      <c r="V6" s="32">
        <f>IFERROR(IF(A6="","",IF(OR(N6="Resolved",N6="Closed"),IF(P6="","Missing resolution timestamp","Closed"),IF(O6="","Missing target",IF(NOW()&gt;O6,"Past Target","Within Target")))),"Check Record")</f>
        <v/>
      </c>
      <c r="W6" s="32">
        <f>IFERROR(IF(A6="","",IF(C6="","Missing report date",IF(D6="","Missing reported time",IF(M6="","Missing owner",IF(I6="","Missing issue description",IF(AND(J6="Critical",L6=""),"Add immediate action",IF(AND(S6&lt;&gt;"",COUNTIF('Daily Checklist'!$A$4:$A$253,S6)=0),"Checklist ID not found",IF(AND(P6&lt;&gt;"",AND(N6&lt;&gt;"Resolved",N6&lt;&gt;"Closed")),"Review issue status","Ready")))))))),"Check Record")</f>
        <v/>
      </c>
    </row>
    <row r="7">
      <c r="A7" s="25" t="inlineStr">
        <is>
          <t>ISS-260615-004</t>
        </is>
      </c>
      <c r="B7" s="25" t="inlineStr">
        <is>
          <t>Harbor Point Hotel</t>
        </is>
      </c>
      <c r="C7" s="45" t="n">
        <v>46188</v>
      </c>
      <c r="D7" s="28" t="n">
        <v>0.5625</v>
      </c>
      <c r="E7" s="25" t="inlineStr">
        <is>
          <t>Riley Martinez</t>
        </is>
      </c>
      <c r="F7" s="25" t="inlineStr">
        <is>
          <t>Housekeeping</t>
        </is>
      </c>
      <c r="G7" s="25" t="inlineStr">
        <is>
          <t>Room 412</t>
        </is>
      </c>
      <c r="H7" s="25" t="inlineStr">
        <is>
          <t>Housekeeping</t>
        </is>
      </c>
      <c r="I7" s="27" t="inlineStr">
        <is>
          <t>Priority arrival room was not released by the requested inspection time.</t>
        </is>
      </c>
      <c r="J7" s="25" t="inlineStr">
        <is>
          <t>High</t>
        </is>
      </c>
      <c r="K7" s="25" t="inlineStr">
        <is>
          <t>High</t>
        </is>
      </c>
      <c r="L7" s="27" t="inlineStr">
        <is>
          <t>Assigned an inspector and identified a temporary alternate room.</t>
        </is>
      </c>
      <c r="M7" s="25" t="inlineStr">
        <is>
          <t>Riley Martinez</t>
        </is>
      </c>
      <c r="N7" s="25" t="inlineStr">
        <is>
          <t>Open</t>
        </is>
      </c>
      <c r="O7" s="46" t="n">
        <v>46188.60416666666</v>
      </c>
      <c r="P7" s="46" t="n"/>
      <c r="Q7" s="47" t="n">
        <v>150</v>
      </c>
      <c r="R7" s="25" t="inlineStr"/>
      <c r="S7" s="25" t="inlineStr">
        <is>
          <t>CHK-260615-008</t>
        </is>
      </c>
      <c r="T7" s="27" t="inlineStr">
        <is>
          <t>Front desk should verify room status before the guest arrives.</t>
        </is>
      </c>
      <c r="U7" s="49">
        <f>IFERROR(IF(A7="","",IF(OR(C7="",D7=""),"",24*(IF(OR(N7="Resolved",N7="Closed"),IF(P7="",NOW(),P7),NOW())-(C7+D7)))),"")</f>
        <v/>
      </c>
      <c r="V7" s="32">
        <f>IFERROR(IF(A7="","",IF(OR(N7="Resolved",N7="Closed"),IF(P7="","Missing resolution timestamp","Closed"),IF(O7="","Missing target",IF(NOW()&gt;O7,"Past Target","Within Target")))),"Check Record")</f>
        <v/>
      </c>
      <c r="W7" s="32">
        <f>IFERROR(IF(A7="","",IF(C7="","Missing report date",IF(D7="","Missing reported time",IF(M7="","Missing owner",IF(I7="","Missing issue description",IF(AND(J7="Critical",L7=""),"Add immediate action",IF(AND(S7&lt;&gt;"",COUNTIF('Daily Checklist'!$A$4:$A$253,S7)=0),"Checklist ID not found",IF(AND(P7&lt;&gt;"",AND(N7&lt;&gt;"Resolved",N7&lt;&gt;"Closed")),"Review issue status","Ready")))))))),"Check Record")</f>
        <v/>
      </c>
    </row>
    <row r="8">
      <c r="A8" s="25" t="inlineStr">
        <is>
          <t>ISS-260615-005</t>
        </is>
      </c>
      <c r="B8" s="25" t="inlineStr">
        <is>
          <t>Harbor Point Hotel</t>
        </is>
      </c>
      <c r="C8" s="45" t="n">
        <v>46188</v>
      </c>
      <c r="D8" s="28" t="n">
        <v>0.6875</v>
      </c>
      <c r="E8" s="25" t="inlineStr">
        <is>
          <t>Drew Evans</t>
        </is>
      </c>
      <c r="F8" s="25" t="inlineStr">
        <is>
          <t>Front Office</t>
        </is>
      </c>
      <c r="G8" s="25" t="inlineStr">
        <is>
          <t>Front Desk</t>
        </is>
      </c>
      <c r="H8" s="25" t="inlineStr">
        <is>
          <t>Cash Handling</t>
        </is>
      </c>
      <c r="I8" s="27" t="inlineStr">
        <is>
          <t>Evening refund documentation was incomplete.</t>
        </is>
      </c>
      <c r="J8" s="25" t="inlineStr">
        <is>
          <t>Moderate</t>
        </is>
      </c>
      <c r="K8" s="25" t="inlineStr">
        <is>
          <t>None</t>
        </is>
      </c>
      <c r="L8" s="27" t="inlineStr">
        <is>
          <t>Held the packet for manager review and requested the missing receipt.</t>
        </is>
      </c>
      <c r="M8" s="25" t="inlineStr">
        <is>
          <t>Drew Evans</t>
        </is>
      </c>
      <c r="N8" s="25" t="inlineStr">
        <is>
          <t>Monitoring</t>
        </is>
      </c>
      <c r="O8" s="46" t="n">
        <v>46188.83333333334</v>
      </c>
      <c r="P8" s="46" t="n"/>
      <c r="Q8" s="47" t="n">
        <v>45</v>
      </c>
      <c r="R8" s="25" t="inlineStr"/>
      <c r="S8" s="25" t="inlineStr">
        <is>
          <t>CHK-260615-009</t>
        </is>
      </c>
      <c r="T8" s="27" t="inlineStr">
        <is>
          <t>Overnight manager should confirm the receipt is attached before closeout.</t>
        </is>
      </c>
      <c r="U8" s="49">
        <f>IFERROR(IF(A8="","",IF(OR(C8="",D8=""),"",24*(IF(OR(N8="Resolved",N8="Closed"),IF(P8="",NOW(),P8),NOW())-(C8+D8)))),"")</f>
        <v/>
      </c>
      <c r="V8" s="32">
        <f>IFERROR(IF(A8="","",IF(OR(N8="Resolved",N8="Closed"),IF(P8="","Missing resolution timestamp","Closed"),IF(O8="","Missing target",IF(NOW()&gt;O8,"Past Target","Within Target")))),"Check Record")</f>
        <v/>
      </c>
      <c r="W8" s="32">
        <f>IFERROR(IF(A8="","",IF(C8="","Missing report date",IF(D8="","Missing reported time",IF(M8="","Missing owner",IF(I8="","Missing issue description",IF(AND(J8="Critical",L8=""),"Add immediate action",IF(AND(S8&lt;&gt;"",COUNTIF('Daily Checklist'!$A$4:$A$253,S8)=0),"Checklist ID not found",IF(AND(P8&lt;&gt;"",AND(N8&lt;&gt;"Resolved",N8&lt;&gt;"Closed")),"Review issue status","Ready")))))))),"Check Record")</f>
        <v/>
      </c>
    </row>
    <row r="9">
      <c r="A9" s="25" t="inlineStr">
        <is>
          <t>ISS-260615-006</t>
        </is>
      </c>
      <c r="B9" s="25" t="inlineStr">
        <is>
          <t>Harbor Point Hotel</t>
        </is>
      </c>
      <c r="C9" s="45" t="n">
        <v>46188</v>
      </c>
      <c r="D9" s="28" t="n">
        <v>0.3854166666666667</v>
      </c>
      <c r="E9" s="25" t="inlineStr">
        <is>
          <t>Jamie Clark</t>
        </is>
      </c>
      <c r="F9" s="25" t="inlineStr">
        <is>
          <t>Food and Beverage</t>
        </is>
      </c>
      <c r="G9" s="25" t="inlineStr">
        <is>
          <t>Breakfast Area</t>
        </is>
      </c>
      <c r="H9" s="25" t="inlineStr">
        <is>
          <t>Food and Beverage</t>
        </is>
      </c>
      <c r="I9" s="27" t="inlineStr">
        <is>
          <t>One undercounter refrigerator showed an elevated temperature reading.</t>
        </is>
      </c>
      <c r="J9" s="25" t="inlineStr">
        <is>
          <t>High</t>
        </is>
      </c>
      <c r="K9" s="25" t="inlineStr">
        <is>
          <t>Low</t>
        </is>
      </c>
      <c r="L9" s="27" t="inlineStr">
        <is>
          <t>Moved product to another unit and notified engineering.</t>
        </is>
      </c>
      <c r="M9" s="25" t="inlineStr">
        <is>
          <t>Jamie Clark</t>
        </is>
      </c>
      <c r="N9" s="25" t="inlineStr">
        <is>
          <t>Resolved</t>
        </is>
      </c>
      <c r="O9" s="46" t="n">
        <v>46188.45833333334</v>
      </c>
      <c r="P9" s="46" t="n">
        <v>46188.44097222222</v>
      </c>
      <c r="Q9" s="47" t="n">
        <v>275</v>
      </c>
      <c r="R9" s="25" t="inlineStr">
        <is>
          <t>Local refrigeration service</t>
        </is>
      </c>
      <c r="S9" s="25" t="inlineStr"/>
      <c r="T9" s="27" t="inlineStr"/>
      <c r="U9" s="49">
        <f>IFERROR(IF(A9="","",IF(OR(C9="",D9=""),"",24*(IF(OR(N9="Resolved",N9="Closed"),IF(P9="",NOW(),P9),NOW())-(C9+D9)))),"")</f>
        <v/>
      </c>
      <c r="V9" s="32">
        <f>IFERROR(IF(A9="","",IF(OR(N9="Resolved",N9="Closed"),IF(P9="","Missing resolution timestamp","Closed"),IF(O9="","Missing target",IF(NOW()&gt;O9,"Past Target","Within Target")))),"Check Record")</f>
        <v/>
      </c>
      <c r="W9" s="32">
        <f>IFERROR(IF(A9="","",IF(C9="","Missing report date",IF(D9="","Missing reported time",IF(M9="","Missing owner",IF(I9="","Missing issue description",IF(AND(J9="Critical",L9=""),"Add immediate action",IF(AND(S9&lt;&gt;"",COUNTIF('Daily Checklist'!$A$4:$A$253,S9)=0),"Checklist ID not found",IF(AND(P9&lt;&gt;"",AND(N9&lt;&gt;"Resolved",N9&lt;&gt;"Closed")),"Review issue status","Ready")))))))),"Check Record")</f>
        <v/>
      </c>
    </row>
    <row r="10">
      <c r="A10" s="25" t="inlineStr">
        <is>
          <t>ISS-260615-007</t>
        </is>
      </c>
      <c r="B10" s="25" t="inlineStr">
        <is>
          <t>Harbor Point Hotel</t>
        </is>
      </c>
      <c r="C10" s="45" t="n">
        <v>46188</v>
      </c>
      <c r="D10" s="28" t="n">
        <v>0.5833333333333334</v>
      </c>
      <c r="E10" s="25" t="inlineStr">
        <is>
          <t>Parker Moore</t>
        </is>
      </c>
      <c r="F10" s="25" t="inlineStr">
        <is>
          <t>Management</t>
        </is>
      </c>
      <c r="G10" s="25" t="inlineStr">
        <is>
          <t>Manager Office</t>
        </is>
      </c>
      <c r="H10" s="25" t="inlineStr">
        <is>
          <t>Technology</t>
        </is>
      </c>
      <c r="I10" s="27" t="inlineStr">
        <is>
          <t>Manager office printer stopped receiving print jobs.</t>
        </is>
      </c>
      <c r="J10" s="25" t="inlineStr">
        <is>
          <t>Low</t>
        </is>
      </c>
      <c r="K10" s="25" t="inlineStr">
        <is>
          <t>None</t>
        </is>
      </c>
      <c r="L10" s="27" t="inlineStr">
        <is>
          <t>Restarted the print queue and used the front office printer.</t>
        </is>
      </c>
      <c r="M10" s="25" t="inlineStr">
        <is>
          <t>Parker Moore</t>
        </is>
      </c>
      <c r="N10" s="25" t="inlineStr">
        <is>
          <t>Closed</t>
        </is>
      </c>
      <c r="O10" s="46" t="n">
        <v>46188.66666666666</v>
      </c>
      <c r="P10" s="46" t="n">
        <v>46188.61111111111</v>
      </c>
      <c r="Q10" s="47" t="n">
        <v>0</v>
      </c>
      <c r="R10" s="25" t="inlineStr"/>
      <c r="S10" s="25" t="inlineStr"/>
      <c r="T10" s="27" t="inlineStr"/>
      <c r="U10" s="49">
        <f>IFERROR(IF(A10="","",IF(OR(C10="",D10=""),"",24*(IF(OR(N10="Resolved",N10="Closed"),IF(P10="",NOW(),P10),NOW())-(C10+D10)))),"")</f>
        <v/>
      </c>
      <c r="V10" s="32">
        <f>IFERROR(IF(A10="","",IF(OR(N10="Resolved",N10="Closed"),IF(P10="","Missing resolution timestamp","Closed"),IF(O10="","Missing target",IF(NOW()&gt;O10,"Past Target","Within Target")))),"Check Record")</f>
        <v/>
      </c>
      <c r="W10" s="32">
        <f>IFERROR(IF(A10="","",IF(C10="","Missing report date",IF(D10="","Missing reported time",IF(M10="","Missing owner",IF(I10="","Missing issue description",IF(AND(J10="Critical",L10=""),"Add immediate action",IF(AND(S10&lt;&gt;"",COUNTIF('Daily Checklist'!$A$4:$A$253,S10)=0),"Checklist ID not found",IF(AND(P10&lt;&gt;"",AND(N10&lt;&gt;"Resolved",N10&lt;&gt;"Closed")),"Review issue status","Ready")))))))),"Check Record")</f>
        <v/>
      </c>
    </row>
    <row r="11">
      <c r="A11" s="25" t="inlineStr">
        <is>
          <t>ISS-260615-008</t>
        </is>
      </c>
      <c r="B11" s="25" t="inlineStr">
        <is>
          <t>Harbor Point Hotel</t>
        </is>
      </c>
      <c r="C11" s="45" t="n">
        <v>46188</v>
      </c>
      <c r="D11" s="28" t="n">
        <v>0.6319444444444444</v>
      </c>
      <c r="E11" s="25" t="inlineStr">
        <is>
          <t>Avery Johnson</t>
        </is>
      </c>
      <c r="F11" s="25" t="inlineStr">
        <is>
          <t>Front Office</t>
        </is>
      </c>
      <c r="G11" s="25" t="inlineStr">
        <is>
          <t>Lobby</t>
        </is>
      </c>
      <c r="H11" s="25" t="inlineStr">
        <is>
          <t>Guest Service</t>
        </is>
      </c>
      <c r="I11" s="27" t="inlineStr">
        <is>
          <t>Guest reported excessive lobby temperature near the west entrance.</t>
        </is>
      </c>
      <c r="J11" s="25" t="inlineStr">
        <is>
          <t>Moderate</t>
        </is>
      </c>
      <c r="K11" s="25" t="inlineStr">
        <is>
          <t>Moderate</t>
        </is>
      </c>
      <c r="L11" s="27" t="inlineStr">
        <is>
          <t>Checked the thermostat and requested an engineering inspection.</t>
        </is>
      </c>
      <c r="M11" s="25" t="inlineStr">
        <is>
          <t>Avery Johnson</t>
        </is>
      </c>
      <c r="N11" s="25" t="inlineStr">
        <is>
          <t>Open</t>
        </is>
      </c>
      <c r="O11" s="46" t="n">
        <v>46188.72916666666</v>
      </c>
      <c r="P11" s="46" t="n"/>
      <c r="Q11" s="47" t="n">
        <v>100</v>
      </c>
      <c r="R11" s="25" t="inlineStr"/>
      <c r="S11" s="25" t="inlineStr"/>
      <c r="T11" s="27" t="inlineStr">
        <is>
          <t>Evening manager should confirm temperature and document engineering findings.</t>
        </is>
      </c>
      <c r="U11" s="49">
        <f>IFERROR(IF(A11="","",IF(OR(C11="",D11=""),"",24*(IF(OR(N11="Resolved",N11="Closed"),IF(P11="",NOW(),P11),NOW())-(C11+D11)))),"")</f>
        <v/>
      </c>
      <c r="V11" s="32">
        <f>IFERROR(IF(A11="","",IF(OR(N11="Resolved",N11="Closed"),IF(P11="","Missing resolution timestamp","Closed"),IF(O11="","Missing target",IF(NOW()&gt;O11,"Past Target","Within Target")))),"Check Record")</f>
        <v/>
      </c>
      <c r="W11" s="32">
        <f>IFERROR(IF(A11="","",IF(C11="","Missing report date",IF(D11="","Missing reported time",IF(M11="","Missing owner",IF(I11="","Missing issue description",IF(AND(J11="Critical",L11=""),"Add immediate action",IF(AND(S11&lt;&gt;"",COUNTIF('Daily Checklist'!$A$4:$A$253,S11)=0),"Checklist ID not found",IF(AND(P11&lt;&gt;"",AND(N11&lt;&gt;"Resolved",N11&lt;&gt;"Closed")),"Review issue status","Ready")))))))),"Check Record")</f>
        <v/>
      </c>
    </row>
    <row r="12">
      <c r="A12" s="25" t="n"/>
      <c r="B12" s="25" t="n"/>
      <c r="C12" s="45" t="n"/>
      <c r="D12" s="28" t="n"/>
      <c r="E12" s="25" t="n"/>
      <c r="F12" s="25" t="n"/>
      <c r="G12" s="25" t="n"/>
      <c r="H12" s="25" t="n"/>
      <c r="I12" s="27" t="n"/>
      <c r="J12" s="25" t="n"/>
      <c r="K12" s="25" t="n"/>
      <c r="L12" s="27" t="n"/>
      <c r="M12" s="25" t="n"/>
      <c r="N12" s="25" t="n"/>
      <c r="O12" s="46" t="n"/>
      <c r="P12" s="46" t="n"/>
      <c r="Q12" s="47" t="n"/>
      <c r="R12" s="25" t="n"/>
      <c r="S12" s="25" t="n"/>
      <c r="T12" s="27" t="n"/>
      <c r="U12" s="49">
        <f>IFERROR(IF(A12="","",IF(OR(C12="",D12=""),"",24*(IF(OR(N12="Resolved",N12="Closed"),IF(P12="",NOW(),P12),NOW())-(C12+D12)))),"")</f>
        <v/>
      </c>
      <c r="V12" s="32">
        <f>IFERROR(IF(A12="","",IF(OR(N12="Resolved",N12="Closed"),IF(P12="","Missing resolution timestamp","Closed"),IF(O12="","Missing target",IF(NOW()&gt;O12,"Past Target","Within Target")))),"Check Record")</f>
        <v/>
      </c>
      <c r="W12" s="32">
        <f>IFERROR(IF(A12="","",IF(C12="","Missing report date",IF(D12="","Missing reported time",IF(M12="","Missing owner",IF(I12="","Missing issue description",IF(AND(J12="Critical",L12=""),"Add immediate action",IF(AND(S12&lt;&gt;"",COUNTIF('Daily Checklist'!$A$4:$A$253,S12)=0),"Checklist ID not found",IF(AND(P12&lt;&gt;"",AND(N12&lt;&gt;"Resolved",N12&lt;&gt;"Closed")),"Review issue status","Ready")))))))),"Check Record")</f>
        <v/>
      </c>
    </row>
    <row r="13">
      <c r="A13" s="25" t="n"/>
      <c r="B13" s="25" t="n"/>
      <c r="C13" s="45" t="n"/>
      <c r="D13" s="28" t="n"/>
      <c r="E13" s="25" t="n"/>
      <c r="F13" s="25" t="n"/>
      <c r="G13" s="25" t="n"/>
      <c r="H13" s="25" t="n"/>
      <c r="I13" s="27" t="n"/>
      <c r="J13" s="25" t="n"/>
      <c r="K13" s="25" t="n"/>
      <c r="L13" s="27" t="n"/>
      <c r="M13" s="25" t="n"/>
      <c r="N13" s="25" t="n"/>
      <c r="O13" s="46" t="n"/>
      <c r="P13" s="46" t="n"/>
      <c r="Q13" s="47" t="n"/>
      <c r="R13" s="25" t="n"/>
      <c r="S13" s="25" t="n"/>
      <c r="T13" s="27" t="n"/>
      <c r="U13" s="49">
        <f>IFERROR(IF(A13="","",IF(OR(C13="",D13=""),"",24*(IF(OR(N13="Resolved",N13="Closed"),IF(P13="",NOW(),P13),NOW())-(C13+D13)))),"")</f>
        <v/>
      </c>
      <c r="V13" s="32">
        <f>IFERROR(IF(A13="","",IF(OR(N13="Resolved",N13="Closed"),IF(P13="","Missing resolution timestamp","Closed"),IF(O13="","Missing target",IF(NOW()&gt;O13,"Past Target","Within Target")))),"Check Record")</f>
        <v/>
      </c>
      <c r="W13" s="32">
        <f>IFERROR(IF(A13="","",IF(C13="","Missing report date",IF(D13="","Missing reported time",IF(M13="","Missing owner",IF(I13="","Missing issue description",IF(AND(J13="Critical",L13=""),"Add immediate action",IF(AND(S13&lt;&gt;"",COUNTIF('Daily Checklist'!$A$4:$A$253,S13)=0),"Checklist ID not found",IF(AND(P13&lt;&gt;"",AND(N13&lt;&gt;"Resolved",N13&lt;&gt;"Closed")),"Review issue status","Ready")))))))),"Check Record")</f>
        <v/>
      </c>
    </row>
    <row r="14">
      <c r="A14" s="25" t="n"/>
      <c r="B14" s="25" t="n"/>
      <c r="C14" s="45" t="n"/>
      <c r="D14" s="28" t="n"/>
      <c r="E14" s="25" t="n"/>
      <c r="F14" s="25" t="n"/>
      <c r="G14" s="25" t="n"/>
      <c r="H14" s="25" t="n"/>
      <c r="I14" s="27" t="n"/>
      <c r="J14" s="25" t="n"/>
      <c r="K14" s="25" t="n"/>
      <c r="L14" s="27" t="n"/>
      <c r="M14" s="25" t="n"/>
      <c r="N14" s="25" t="n"/>
      <c r="O14" s="46" t="n"/>
      <c r="P14" s="46" t="n"/>
      <c r="Q14" s="47" t="n"/>
      <c r="R14" s="25" t="n"/>
      <c r="S14" s="25" t="n"/>
      <c r="T14" s="27" t="n"/>
      <c r="U14" s="49">
        <f>IFERROR(IF(A14="","",IF(OR(C14="",D14=""),"",24*(IF(OR(N14="Resolved",N14="Closed"),IF(P14="",NOW(),P14),NOW())-(C14+D14)))),"")</f>
        <v/>
      </c>
      <c r="V14" s="32">
        <f>IFERROR(IF(A14="","",IF(OR(N14="Resolved",N14="Closed"),IF(P14="","Missing resolution timestamp","Closed"),IF(O14="","Missing target",IF(NOW()&gt;O14,"Past Target","Within Target")))),"Check Record")</f>
        <v/>
      </c>
      <c r="W14" s="32">
        <f>IFERROR(IF(A14="","",IF(C14="","Missing report date",IF(D14="","Missing reported time",IF(M14="","Missing owner",IF(I14="","Missing issue description",IF(AND(J14="Critical",L14=""),"Add immediate action",IF(AND(S14&lt;&gt;"",COUNTIF('Daily Checklist'!$A$4:$A$253,S14)=0),"Checklist ID not found",IF(AND(P14&lt;&gt;"",AND(N14&lt;&gt;"Resolved",N14&lt;&gt;"Closed")),"Review issue status","Ready")))))))),"Check Record")</f>
        <v/>
      </c>
    </row>
    <row r="15">
      <c r="A15" s="25" t="n"/>
      <c r="B15" s="25" t="n"/>
      <c r="C15" s="45" t="n"/>
      <c r="D15" s="28" t="n"/>
      <c r="E15" s="25" t="n"/>
      <c r="F15" s="25" t="n"/>
      <c r="G15" s="25" t="n"/>
      <c r="H15" s="25" t="n"/>
      <c r="I15" s="27" t="n"/>
      <c r="J15" s="25" t="n"/>
      <c r="K15" s="25" t="n"/>
      <c r="L15" s="27" t="n"/>
      <c r="M15" s="25" t="n"/>
      <c r="N15" s="25" t="n"/>
      <c r="O15" s="46" t="n"/>
      <c r="P15" s="46" t="n"/>
      <c r="Q15" s="47" t="n"/>
      <c r="R15" s="25" t="n"/>
      <c r="S15" s="25" t="n"/>
      <c r="T15" s="27" t="n"/>
      <c r="U15" s="49">
        <f>IFERROR(IF(A15="","",IF(OR(C15="",D15=""),"",24*(IF(OR(N15="Resolved",N15="Closed"),IF(P15="",NOW(),P15),NOW())-(C15+D15)))),"")</f>
        <v/>
      </c>
      <c r="V15" s="32">
        <f>IFERROR(IF(A15="","",IF(OR(N15="Resolved",N15="Closed"),IF(P15="","Missing resolution timestamp","Closed"),IF(O15="","Missing target",IF(NOW()&gt;O15,"Past Target","Within Target")))),"Check Record")</f>
        <v/>
      </c>
      <c r="W15" s="32">
        <f>IFERROR(IF(A15="","",IF(C15="","Missing report date",IF(D15="","Missing reported time",IF(M15="","Missing owner",IF(I15="","Missing issue description",IF(AND(J15="Critical",L15=""),"Add immediate action",IF(AND(S15&lt;&gt;"",COUNTIF('Daily Checklist'!$A$4:$A$253,S15)=0),"Checklist ID not found",IF(AND(P15&lt;&gt;"",AND(N15&lt;&gt;"Resolved",N15&lt;&gt;"Closed")),"Review issue status","Ready")))))))),"Check Record")</f>
        <v/>
      </c>
    </row>
    <row r="16">
      <c r="A16" s="25" t="n"/>
      <c r="B16" s="25" t="n"/>
      <c r="C16" s="45" t="n"/>
      <c r="D16" s="28" t="n"/>
      <c r="E16" s="25" t="n"/>
      <c r="F16" s="25" t="n"/>
      <c r="G16" s="25" t="n"/>
      <c r="H16" s="25" t="n"/>
      <c r="I16" s="27" t="n"/>
      <c r="J16" s="25" t="n"/>
      <c r="K16" s="25" t="n"/>
      <c r="L16" s="27" t="n"/>
      <c r="M16" s="25" t="n"/>
      <c r="N16" s="25" t="n"/>
      <c r="O16" s="46" t="n"/>
      <c r="P16" s="46" t="n"/>
      <c r="Q16" s="47" t="n"/>
      <c r="R16" s="25" t="n"/>
      <c r="S16" s="25" t="n"/>
      <c r="T16" s="27" t="n"/>
      <c r="U16" s="49">
        <f>IFERROR(IF(A16="","",IF(OR(C16="",D16=""),"",24*(IF(OR(N16="Resolved",N16="Closed"),IF(P16="",NOW(),P16),NOW())-(C16+D16)))),"")</f>
        <v/>
      </c>
      <c r="V16" s="32">
        <f>IFERROR(IF(A16="","",IF(OR(N16="Resolved",N16="Closed"),IF(P16="","Missing resolution timestamp","Closed"),IF(O16="","Missing target",IF(NOW()&gt;O16,"Past Target","Within Target")))),"Check Record")</f>
        <v/>
      </c>
      <c r="W16" s="32">
        <f>IFERROR(IF(A16="","",IF(C16="","Missing report date",IF(D16="","Missing reported time",IF(M16="","Missing owner",IF(I16="","Missing issue description",IF(AND(J16="Critical",L16=""),"Add immediate action",IF(AND(S16&lt;&gt;"",COUNTIF('Daily Checklist'!$A$4:$A$253,S16)=0),"Checklist ID not found",IF(AND(P16&lt;&gt;"",AND(N16&lt;&gt;"Resolved",N16&lt;&gt;"Closed")),"Review issue status","Ready")))))))),"Check Record")</f>
        <v/>
      </c>
    </row>
    <row r="17">
      <c r="A17" s="25" t="n"/>
      <c r="B17" s="25" t="n"/>
      <c r="C17" s="45" t="n"/>
      <c r="D17" s="28" t="n"/>
      <c r="E17" s="25" t="n"/>
      <c r="F17" s="25" t="n"/>
      <c r="G17" s="25" t="n"/>
      <c r="H17" s="25" t="n"/>
      <c r="I17" s="27" t="n"/>
      <c r="J17" s="25" t="n"/>
      <c r="K17" s="25" t="n"/>
      <c r="L17" s="27" t="n"/>
      <c r="M17" s="25" t="n"/>
      <c r="N17" s="25" t="n"/>
      <c r="O17" s="46" t="n"/>
      <c r="P17" s="46" t="n"/>
      <c r="Q17" s="47" t="n"/>
      <c r="R17" s="25" t="n"/>
      <c r="S17" s="25" t="n"/>
      <c r="T17" s="27" t="n"/>
      <c r="U17" s="49">
        <f>IFERROR(IF(A17="","",IF(OR(C17="",D17=""),"",24*(IF(OR(N17="Resolved",N17="Closed"),IF(P17="",NOW(),P17),NOW())-(C17+D17)))),"")</f>
        <v/>
      </c>
      <c r="V17" s="32">
        <f>IFERROR(IF(A17="","",IF(OR(N17="Resolved",N17="Closed"),IF(P17="","Missing resolution timestamp","Closed"),IF(O17="","Missing target",IF(NOW()&gt;O17,"Past Target","Within Target")))),"Check Record")</f>
        <v/>
      </c>
      <c r="W17" s="32">
        <f>IFERROR(IF(A17="","",IF(C17="","Missing report date",IF(D17="","Missing reported time",IF(M17="","Missing owner",IF(I17="","Missing issue description",IF(AND(J17="Critical",L17=""),"Add immediate action",IF(AND(S17&lt;&gt;"",COUNTIF('Daily Checklist'!$A$4:$A$253,S17)=0),"Checklist ID not found",IF(AND(P17&lt;&gt;"",AND(N17&lt;&gt;"Resolved",N17&lt;&gt;"Closed")),"Review issue status","Ready")))))))),"Check Record")</f>
        <v/>
      </c>
    </row>
    <row r="18">
      <c r="A18" s="25" t="n"/>
      <c r="B18" s="25" t="n"/>
      <c r="C18" s="45" t="n"/>
      <c r="D18" s="28" t="n"/>
      <c r="E18" s="25" t="n"/>
      <c r="F18" s="25" t="n"/>
      <c r="G18" s="25" t="n"/>
      <c r="H18" s="25" t="n"/>
      <c r="I18" s="27" t="n"/>
      <c r="J18" s="25" t="n"/>
      <c r="K18" s="25" t="n"/>
      <c r="L18" s="27" t="n"/>
      <c r="M18" s="25" t="n"/>
      <c r="N18" s="25" t="n"/>
      <c r="O18" s="46" t="n"/>
      <c r="P18" s="46" t="n"/>
      <c r="Q18" s="47" t="n"/>
      <c r="R18" s="25" t="n"/>
      <c r="S18" s="25" t="n"/>
      <c r="T18" s="27" t="n"/>
      <c r="U18" s="49">
        <f>IFERROR(IF(A18="","",IF(OR(C18="",D18=""),"",24*(IF(OR(N18="Resolved",N18="Closed"),IF(P18="",NOW(),P18),NOW())-(C18+D18)))),"")</f>
        <v/>
      </c>
      <c r="V18" s="32">
        <f>IFERROR(IF(A18="","",IF(OR(N18="Resolved",N18="Closed"),IF(P18="","Missing resolution timestamp","Closed"),IF(O18="","Missing target",IF(NOW()&gt;O18,"Past Target","Within Target")))),"Check Record")</f>
        <v/>
      </c>
      <c r="W18" s="32">
        <f>IFERROR(IF(A18="","",IF(C18="","Missing report date",IF(D18="","Missing reported time",IF(M18="","Missing owner",IF(I18="","Missing issue description",IF(AND(J18="Critical",L18=""),"Add immediate action",IF(AND(S18&lt;&gt;"",COUNTIF('Daily Checklist'!$A$4:$A$253,S18)=0),"Checklist ID not found",IF(AND(P18&lt;&gt;"",AND(N18&lt;&gt;"Resolved",N18&lt;&gt;"Closed")),"Review issue status","Ready")))))))),"Check Record")</f>
        <v/>
      </c>
    </row>
    <row r="19">
      <c r="A19" s="25" t="n"/>
      <c r="B19" s="25" t="n"/>
      <c r="C19" s="45" t="n"/>
      <c r="D19" s="28" t="n"/>
      <c r="E19" s="25" t="n"/>
      <c r="F19" s="25" t="n"/>
      <c r="G19" s="25" t="n"/>
      <c r="H19" s="25" t="n"/>
      <c r="I19" s="27" t="n"/>
      <c r="J19" s="25" t="n"/>
      <c r="K19" s="25" t="n"/>
      <c r="L19" s="27" t="n"/>
      <c r="M19" s="25" t="n"/>
      <c r="N19" s="25" t="n"/>
      <c r="O19" s="46" t="n"/>
      <c r="P19" s="46" t="n"/>
      <c r="Q19" s="47" t="n"/>
      <c r="R19" s="25" t="n"/>
      <c r="S19" s="25" t="n"/>
      <c r="T19" s="27" t="n"/>
      <c r="U19" s="49">
        <f>IFERROR(IF(A19="","",IF(OR(C19="",D19=""),"",24*(IF(OR(N19="Resolved",N19="Closed"),IF(P19="",NOW(),P19),NOW())-(C19+D19)))),"")</f>
        <v/>
      </c>
      <c r="V19" s="32">
        <f>IFERROR(IF(A19="","",IF(OR(N19="Resolved",N19="Closed"),IF(P19="","Missing resolution timestamp","Closed"),IF(O19="","Missing target",IF(NOW()&gt;O19,"Past Target","Within Target")))),"Check Record")</f>
        <v/>
      </c>
      <c r="W19" s="32">
        <f>IFERROR(IF(A19="","",IF(C19="","Missing report date",IF(D19="","Missing reported time",IF(M19="","Missing owner",IF(I19="","Missing issue description",IF(AND(J19="Critical",L19=""),"Add immediate action",IF(AND(S19&lt;&gt;"",COUNTIF('Daily Checklist'!$A$4:$A$253,S19)=0),"Checklist ID not found",IF(AND(P19&lt;&gt;"",AND(N19&lt;&gt;"Resolved",N19&lt;&gt;"Closed")),"Review issue status","Ready")))))))),"Check Record")</f>
        <v/>
      </c>
    </row>
    <row r="20">
      <c r="A20" s="25" t="n"/>
      <c r="B20" s="25" t="n"/>
      <c r="C20" s="45" t="n"/>
      <c r="D20" s="28" t="n"/>
      <c r="E20" s="25" t="n"/>
      <c r="F20" s="25" t="n"/>
      <c r="G20" s="25" t="n"/>
      <c r="H20" s="25" t="n"/>
      <c r="I20" s="27" t="n"/>
      <c r="J20" s="25" t="n"/>
      <c r="K20" s="25" t="n"/>
      <c r="L20" s="27" t="n"/>
      <c r="M20" s="25" t="n"/>
      <c r="N20" s="25" t="n"/>
      <c r="O20" s="46" t="n"/>
      <c r="P20" s="46" t="n"/>
      <c r="Q20" s="47" t="n"/>
      <c r="R20" s="25" t="n"/>
      <c r="S20" s="25" t="n"/>
      <c r="T20" s="27" t="n"/>
      <c r="U20" s="49">
        <f>IFERROR(IF(A20="","",IF(OR(C20="",D20=""),"",24*(IF(OR(N20="Resolved",N20="Closed"),IF(P20="",NOW(),P20),NOW())-(C20+D20)))),"")</f>
        <v/>
      </c>
      <c r="V20" s="32">
        <f>IFERROR(IF(A20="","",IF(OR(N20="Resolved",N20="Closed"),IF(P20="","Missing resolution timestamp","Closed"),IF(O20="","Missing target",IF(NOW()&gt;O20,"Past Target","Within Target")))),"Check Record")</f>
        <v/>
      </c>
      <c r="W20" s="32">
        <f>IFERROR(IF(A20="","",IF(C20="","Missing report date",IF(D20="","Missing reported time",IF(M20="","Missing owner",IF(I20="","Missing issue description",IF(AND(J20="Critical",L20=""),"Add immediate action",IF(AND(S20&lt;&gt;"",COUNTIF('Daily Checklist'!$A$4:$A$253,S20)=0),"Checklist ID not found",IF(AND(P20&lt;&gt;"",AND(N20&lt;&gt;"Resolved",N20&lt;&gt;"Closed")),"Review issue status","Ready")))))))),"Check Record")</f>
        <v/>
      </c>
    </row>
    <row r="21">
      <c r="A21" s="25" t="n"/>
      <c r="B21" s="25" t="n"/>
      <c r="C21" s="45" t="n"/>
      <c r="D21" s="28" t="n"/>
      <c r="E21" s="25" t="n"/>
      <c r="F21" s="25" t="n"/>
      <c r="G21" s="25" t="n"/>
      <c r="H21" s="25" t="n"/>
      <c r="I21" s="27" t="n"/>
      <c r="J21" s="25" t="n"/>
      <c r="K21" s="25" t="n"/>
      <c r="L21" s="27" t="n"/>
      <c r="M21" s="25" t="n"/>
      <c r="N21" s="25" t="n"/>
      <c r="O21" s="46" t="n"/>
      <c r="P21" s="46" t="n"/>
      <c r="Q21" s="47" t="n"/>
      <c r="R21" s="25" t="n"/>
      <c r="S21" s="25" t="n"/>
      <c r="T21" s="27" t="n"/>
      <c r="U21" s="49">
        <f>IFERROR(IF(A21="","",IF(OR(C21="",D21=""),"",24*(IF(OR(N21="Resolved",N21="Closed"),IF(P21="",NOW(),P21),NOW())-(C21+D21)))),"")</f>
        <v/>
      </c>
      <c r="V21" s="32">
        <f>IFERROR(IF(A21="","",IF(OR(N21="Resolved",N21="Closed"),IF(P21="","Missing resolution timestamp","Closed"),IF(O21="","Missing target",IF(NOW()&gt;O21,"Past Target","Within Target")))),"Check Record")</f>
        <v/>
      </c>
      <c r="W21" s="32">
        <f>IFERROR(IF(A21="","",IF(C21="","Missing report date",IF(D21="","Missing reported time",IF(M21="","Missing owner",IF(I21="","Missing issue description",IF(AND(J21="Critical",L21=""),"Add immediate action",IF(AND(S21&lt;&gt;"",COUNTIF('Daily Checklist'!$A$4:$A$253,S21)=0),"Checklist ID not found",IF(AND(P21&lt;&gt;"",AND(N21&lt;&gt;"Resolved",N21&lt;&gt;"Closed")),"Review issue status","Ready")))))))),"Check Record")</f>
        <v/>
      </c>
    </row>
    <row r="22">
      <c r="A22" s="25" t="n"/>
      <c r="B22" s="25" t="n"/>
      <c r="C22" s="45" t="n"/>
      <c r="D22" s="28" t="n"/>
      <c r="E22" s="25" t="n"/>
      <c r="F22" s="25" t="n"/>
      <c r="G22" s="25" t="n"/>
      <c r="H22" s="25" t="n"/>
      <c r="I22" s="27" t="n"/>
      <c r="J22" s="25" t="n"/>
      <c r="K22" s="25" t="n"/>
      <c r="L22" s="27" t="n"/>
      <c r="M22" s="25" t="n"/>
      <c r="N22" s="25" t="n"/>
      <c r="O22" s="46" t="n"/>
      <c r="P22" s="46" t="n"/>
      <c r="Q22" s="47" t="n"/>
      <c r="R22" s="25" t="n"/>
      <c r="S22" s="25" t="n"/>
      <c r="T22" s="27" t="n"/>
      <c r="U22" s="49">
        <f>IFERROR(IF(A22="","",IF(OR(C22="",D22=""),"",24*(IF(OR(N22="Resolved",N22="Closed"),IF(P22="",NOW(),P22),NOW())-(C22+D22)))),"")</f>
        <v/>
      </c>
      <c r="V22" s="32">
        <f>IFERROR(IF(A22="","",IF(OR(N22="Resolved",N22="Closed"),IF(P22="","Missing resolution timestamp","Closed"),IF(O22="","Missing target",IF(NOW()&gt;O22,"Past Target","Within Target")))),"Check Record")</f>
        <v/>
      </c>
      <c r="W22" s="32">
        <f>IFERROR(IF(A22="","",IF(C22="","Missing report date",IF(D22="","Missing reported time",IF(M22="","Missing owner",IF(I22="","Missing issue description",IF(AND(J22="Critical",L22=""),"Add immediate action",IF(AND(S22&lt;&gt;"",COUNTIF('Daily Checklist'!$A$4:$A$253,S22)=0),"Checklist ID not found",IF(AND(P22&lt;&gt;"",AND(N22&lt;&gt;"Resolved",N22&lt;&gt;"Closed")),"Review issue status","Ready")))))))),"Check Record")</f>
        <v/>
      </c>
    </row>
    <row r="23">
      <c r="A23" s="25" t="n"/>
      <c r="B23" s="25" t="n"/>
      <c r="C23" s="45" t="n"/>
      <c r="D23" s="28" t="n"/>
      <c r="E23" s="25" t="n"/>
      <c r="F23" s="25" t="n"/>
      <c r="G23" s="25" t="n"/>
      <c r="H23" s="25" t="n"/>
      <c r="I23" s="27" t="n"/>
      <c r="J23" s="25" t="n"/>
      <c r="K23" s="25" t="n"/>
      <c r="L23" s="27" t="n"/>
      <c r="M23" s="25" t="n"/>
      <c r="N23" s="25" t="n"/>
      <c r="O23" s="46" t="n"/>
      <c r="P23" s="46" t="n"/>
      <c r="Q23" s="47" t="n"/>
      <c r="R23" s="25" t="n"/>
      <c r="S23" s="25" t="n"/>
      <c r="T23" s="27" t="n"/>
      <c r="U23" s="49">
        <f>IFERROR(IF(A23="","",IF(OR(C23="",D23=""),"",24*(IF(OR(N23="Resolved",N23="Closed"),IF(P23="",NOW(),P23),NOW())-(C23+D23)))),"")</f>
        <v/>
      </c>
      <c r="V23" s="32">
        <f>IFERROR(IF(A23="","",IF(OR(N23="Resolved",N23="Closed"),IF(P23="","Missing resolution timestamp","Closed"),IF(O23="","Missing target",IF(NOW()&gt;O23,"Past Target","Within Target")))),"Check Record")</f>
        <v/>
      </c>
      <c r="W23" s="32">
        <f>IFERROR(IF(A23="","",IF(C23="","Missing report date",IF(D23="","Missing reported time",IF(M23="","Missing owner",IF(I23="","Missing issue description",IF(AND(J23="Critical",L23=""),"Add immediate action",IF(AND(S23&lt;&gt;"",COUNTIF('Daily Checklist'!$A$4:$A$253,S23)=0),"Checklist ID not found",IF(AND(P23&lt;&gt;"",AND(N23&lt;&gt;"Resolved",N23&lt;&gt;"Closed")),"Review issue status","Ready")))))))),"Check Record")</f>
        <v/>
      </c>
    </row>
    <row r="24">
      <c r="A24" s="25" t="n"/>
      <c r="B24" s="25" t="n"/>
      <c r="C24" s="45" t="n"/>
      <c r="D24" s="28" t="n"/>
      <c r="E24" s="25" t="n"/>
      <c r="F24" s="25" t="n"/>
      <c r="G24" s="25" t="n"/>
      <c r="H24" s="25" t="n"/>
      <c r="I24" s="27" t="n"/>
      <c r="J24" s="25" t="n"/>
      <c r="K24" s="25" t="n"/>
      <c r="L24" s="27" t="n"/>
      <c r="M24" s="25" t="n"/>
      <c r="N24" s="25" t="n"/>
      <c r="O24" s="46" t="n"/>
      <c r="P24" s="46" t="n"/>
      <c r="Q24" s="47" t="n"/>
      <c r="R24" s="25" t="n"/>
      <c r="S24" s="25" t="n"/>
      <c r="T24" s="27" t="n"/>
      <c r="U24" s="49">
        <f>IFERROR(IF(A24="","",IF(OR(C24="",D24=""),"",24*(IF(OR(N24="Resolved",N24="Closed"),IF(P24="",NOW(),P24),NOW())-(C24+D24)))),"")</f>
        <v/>
      </c>
      <c r="V24" s="32">
        <f>IFERROR(IF(A24="","",IF(OR(N24="Resolved",N24="Closed"),IF(P24="","Missing resolution timestamp","Closed"),IF(O24="","Missing target",IF(NOW()&gt;O24,"Past Target","Within Target")))),"Check Record")</f>
        <v/>
      </c>
      <c r="W24" s="32">
        <f>IFERROR(IF(A24="","",IF(C24="","Missing report date",IF(D24="","Missing reported time",IF(M24="","Missing owner",IF(I24="","Missing issue description",IF(AND(J24="Critical",L24=""),"Add immediate action",IF(AND(S24&lt;&gt;"",COUNTIF('Daily Checklist'!$A$4:$A$253,S24)=0),"Checklist ID not found",IF(AND(P24&lt;&gt;"",AND(N24&lt;&gt;"Resolved",N24&lt;&gt;"Closed")),"Review issue status","Ready")))))))),"Check Record")</f>
        <v/>
      </c>
    </row>
    <row r="25">
      <c r="A25" s="25" t="n"/>
      <c r="B25" s="25" t="n"/>
      <c r="C25" s="45" t="n"/>
      <c r="D25" s="28" t="n"/>
      <c r="E25" s="25" t="n"/>
      <c r="F25" s="25" t="n"/>
      <c r="G25" s="25" t="n"/>
      <c r="H25" s="25" t="n"/>
      <c r="I25" s="27" t="n"/>
      <c r="J25" s="25" t="n"/>
      <c r="K25" s="25" t="n"/>
      <c r="L25" s="27" t="n"/>
      <c r="M25" s="25" t="n"/>
      <c r="N25" s="25" t="n"/>
      <c r="O25" s="46" t="n"/>
      <c r="P25" s="46" t="n"/>
      <c r="Q25" s="47" t="n"/>
      <c r="R25" s="25" t="n"/>
      <c r="S25" s="25" t="n"/>
      <c r="T25" s="27" t="n"/>
      <c r="U25" s="49">
        <f>IFERROR(IF(A25="","",IF(OR(C25="",D25=""),"",24*(IF(OR(N25="Resolved",N25="Closed"),IF(P25="",NOW(),P25),NOW())-(C25+D25)))),"")</f>
        <v/>
      </c>
      <c r="V25" s="32">
        <f>IFERROR(IF(A25="","",IF(OR(N25="Resolved",N25="Closed"),IF(P25="","Missing resolution timestamp","Closed"),IF(O25="","Missing target",IF(NOW()&gt;O25,"Past Target","Within Target")))),"Check Record")</f>
        <v/>
      </c>
      <c r="W25" s="32">
        <f>IFERROR(IF(A25="","",IF(C25="","Missing report date",IF(D25="","Missing reported time",IF(M25="","Missing owner",IF(I25="","Missing issue description",IF(AND(J25="Critical",L25=""),"Add immediate action",IF(AND(S25&lt;&gt;"",COUNTIF('Daily Checklist'!$A$4:$A$253,S25)=0),"Checklist ID not found",IF(AND(P25&lt;&gt;"",AND(N25&lt;&gt;"Resolved",N25&lt;&gt;"Closed")),"Review issue status","Ready")))))))),"Check Record")</f>
        <v/>
      </c>
    </row>
    <row r="26">
      <c r="A26" s="25" t="n"/>
      <c r="B26" s="25" t="n"/>
      <c r="C26" s="45" t="n"/>
      <c r="D26" s="28" t="n"/>
      <c r="E26" s="25" t="n"/>
      <c r="F26" s="25" t="n"/>
      <c r="G26" s="25" t="n"/>
      <c r="H26" s="25" t="n"/>
      <c r="I26" s="27" t="n"/>
      <c r="J26" s="25" t="n"/>
      <c r="K26" s="25" t="n"/>
      <c r="L26" s="27" t="n"/>
      <c r="M26" s="25" t="n"/>
      <c r="N26" s="25" t="n"/>
      <c r="O26" s="46" t="n"/>
      <c r="P26" s="46" t="n"/>
      <c r="Q26" s="47" t="n"/>
      <c r="R26" s="25" t="n"/>
      <c r="S26" s="25" t="n"/>
      <c r="T26" s="27" t="n"/>
      <c r="U26" s="49">
        <f>IFERROR(IF(A26="","",IF(OR(C26="",D26=""),"",24*(IF(OR(N26="Resolved",N26="Closed"),IF(P26="",NOW(),P26),NOW())-(C26+D26)))),"")</f>
        <v/>
      </c>
      <c r="V26" s="32">
        <f>IFERROR(IF(A26="","",IF(OR(N26="Resolved",N26="Closed"),IF(P26="","Missing resolution timestamp","Closed"),IF(O26="","Missing target",IF(NOW()&gt;O26,"Past Target","Within Target")))),"Check Record")</f>
        <v/>
      </c>
      <c r="W26" s="32">
        <f>IFERROR(IF(A26="","",IF(C26="","Missing report date",IF(D26="","Missing reported time",IF(M26="","Missing owner",IF(I26="","Missing issue description",IF(AND(J26="Critical",L26=""),"Add immediate action",IF(AND(S26&lt;&gt;"",COUNTIF('Daily Checklist'!$A$4:$A$253,S26)=0),"Checklist ID not found",IF(AND(P26&lt;&gt;"",AND(N26&lt;&gt;"Resolved",N26&lt;&gt;"Closed")),"Review issue status","Ready")))))))),"Check Record")</f>
        <v/>
      </c>
    </row>
    <row r="27">
      <c r="A27" s="25" t="n"/>
      <c r="B27" s="25" t="n"/>
      <c r="C27" s="45" t="n"/>
      <c r="D27" s="28" t="n"/>
      <c r="E27" s="25" t="n"/>
      <c r="F27" s="25" t="n"/>
      <c r="G27" s="25" t="n"/>
      <c r="H27" s="25" t="n"/>
      <c r="I27" s="27" t="n"/>
      <c r="J27" s="25" t="n"/>
      <c r="K27" s="25" t="n"/>
      <c r="L27" s="27" t="n"/>
      <c r="M27" s="25" t="n"/>
      <c r="N27" s="25" t="n"/>
      <c r="O27" s="46" t="n"/>
      <c r="P27" s="46" t="n"/>
      <c r="Q27" s="47" t="n"/>
      <c r="R27" s="25" t="n"/>
      <c r="S27" s="25" t="n"/>
      <c r="T27" s="27" t="n"/>
      <c r="U27" s="49">
        <f>IFERROR(IF(A27="","",IF(OR(C27="",D27=""),"",24*(IF(OR(N27="Resolved",N27="Closed"),IF(P27="",NOW(),P27),NOW())-(C27+D27)))),"")</f>
        <v/>
      </c>
      <c r="V27" s="32">
        <f>IFERROR(IF(A27="","",IF(OR(N27="Resolved",N27="Closed"),IF(P27="","Missing resolution timestamp","Closed"),IF(O27="","Missing target",IF(NOW()&gt;O27,"Past Target","Within Target")))),"Check Record")</f>
        <v/>
      </c>
      <c r="W27" s="32">
        <f>IFERROR(IF(A27="","",IF(C27="","Missing report date",IF(D27="","Missing reported time",IF(M27="","Missing owner",IF(I27="","Missing issue description",IF(AND(J27="Critical",L27=""),"Add immediate action",IF(AND(S27&lt;&gt;"",COUNTIF('Daily Checklist'!$A$4:$A$253,S27)=0),"Checklist ID not found",IF(AND(P27&lt;&gt;"",AND(N27&lt;&gt;"Resolved",N27&lt;&gt;"Closed")),"Review issue status","Ready")))))))),"Check Record")</f>
        <v/>
      </c>
    </row>
    <row r="28">
      <c r="A28" s="25" t="n"/>
      <c r="B28" s="25" t="n"/>
      <c r="C28" s="45" t="n"/>
      <c r="D28" s="28" t="n"/>
      <c r="E28" s="25" t="n"/>
      <c r="F28" s="25" t="n"/>
      <c r="G28" s="25" t="n"/>
      <c r="H28" s="25" t="n"/>
      <c r="I28" s="27" t="n"/>
      <c r="J28" s="25" t="n"/>
      <c r="K28" s="25" t="n"/>
      <c r="L28" s="27" t="n"/>
      <c r="M28" s="25" t="n"/>
      <c r="N28" s="25" t="n"/>
      <c r="O28" s="46" t="n"/>
      <c r="P28" s="46" t="n"/>
      <c r="Q28" s="47" t="n"/>
      <c r="R28" s="25" t="n"/>
      <c r="S28" s="25" t="n"/>
      <c r="T28" s="27" t="n"/>
      <c r="U28" s="49">
        <f>IFERROR(IF(A28="","",IF(OR(C28="",D28=""),"",24*(IF(OR(N28="Resolved",N28="Closed"),IF(P28="",NOW(),P28),NOW())-(C28+D28)))),"")</f>
        <v/>
      </c>
      <c r="V28" s="32">
        <f>IFERROR(IF(A28="","",IF(OR(N28="Resolved",N28="Closed"),IF(P28="","Missing resolution timestamp","Closed"),IF(O28="","Missing target",IF(NOW()&gt;O28,"Past Target","Within Target")))),"Check Record")</f>
        <v/>
      </c>
      <c r="W28" s="32">
        <f>IFERROR(IF(A28="","",IF(C28="","Missing report date",IF(D28="","Missing reported time",IF(M28="","Missing owner",IF(I28="","Missing issue description",IF(AND(J28="Critical",L28=""),"Add immediate action",IF(AND(S28&lt;&gt;"",COUNTIF('Daily Checklist'!$A$4:$A$253,S28)=0),"Checklist ID not found",IF(AND(P28&lt;&gt;"",AND(N28&lt;&gt;"Resolved",N28&lt;&gt;"Closed")),"Review issue status","Ready")))))))),"Check Record")</f>
        <v/>
      </c>
    </row>
    <row r="29">
      <c r="A29" s="25" t="n"/>
      <c r="B29" s="25" t="n"/>
      <c r="C29" s="45" t="n"/>
      <c r="D29" s="28" t="n"/>
      <c r="E29" s="25" t="n"/>
      <c r="F29" s="25" t="n"/>
      <c r="G29" s="25" t="n"/>
      <c r="H29" s="25" t="n"/>
      <c r="I29" s="27" t="n"/>
      <c r="J29" s="25" t="n"/>
      <c r="K29" s="25" t="n"/>
      <c r="L29" s="27" t="n"/>
      <c r="M29" s="25" t="n"/>
      <c r="N29" s="25" t="n"/>
      <c r="O29" s="46" t="n"/>
      <c r="P29" s="46" t="n"/>
      <c r="Q29" s="47" t="n"/>
      <c r="R29" s="25" t="n"/>
      <c r="S29" s="25" t="n"/>
      <c r="T29" s="27" t="n"/>
      <c r="U29" s="49">
        <f>IFERROR(IF(A29="","",IF(OR(C29="",D29=""),"",24*(IF(OR(N29="Resolved",N29="Closed"),IF(P29="",NOW(),P29),NOW())-(C29+D29)))),"")</f>
        <v/>
      </c>
      <c r="V29" s="32">
        <f>IFERROR(IF(A29="","",IF(OR(N29="Resolved",N29="Closed"),IF(P29="","Missing resolution timestamp","Closed"),IF(O29="","Missing target",IF(NOW()&gt;O29,"Past Target","Within Target")))),"Check Record")</f>
        <v/>
      </c>
      <c r="W29" s="32">
        <f>IFERROR(IF(A29="","",IF(C29="","Missing report date",IF(D29="","Missing reported time",IF(M29="","Missing owner",IF(I29="","Missing issue description",IF(AND(J29="Critical",L29=""),"Add immediate action",IF(AND(S29&lt;&gt;"",COUNTIF('Daily Checklist'!$A$4:$A$253,S29)=0),"Checklist ID not found",IF(AND(P29&lt;&gt;"",AND(N29&lt;&gt;"Resolved",N29&lt;&gt;"Closed")),"Review issue status","Ready")))))))),"Check Record")</f>
        <v/>
      </c>
    </row>
    <row r="30">
      <c r="A30" s="25" t="n"/>
      <c r="B30" s="25" t="n"/>
      <c r="C30" s="45" t="n"/>
      <c r="D30" s="28" t="n"/>
      <c r="E30" s="25" t="n"/>
      <c r="F30" s="25" t="n"/>
      <c r="G30" s="25" t="n"/>
      <c r="H30" s="25" t="n"/>
      <c r="I30" s="27" t="n"/>
      <c r="J30" s="25" t="n"/>
      <c r="K30" s="25" t="n"/>
      <c r="L30" s="27" t="n"/>
      <c r="M30" s="25" t="n"/>
      <c r="N30" s="25" t="n"/>
      <c r="O30" s="46" t="n"/>
      <c r="P30" s="46" t="n"/>
      <c r="Q30" s="47" t="n"/>
      <c r="R30" s="25" t="n"/>
      <c r="S30" s="25" t="n"/>
      <c r="T30" s="27" t="n"/>
      <c r="U30" s="49">
        <f>IFERROR(IF(A30="","",IF(OR(C30="",D30=""),"",24*(IF(OR(N30="Resolved",N30="Closed"),IF(P30="",NOW(),P30),NOW())-(C30+D30)))),"")</f>
        <v/>
      </c>
      <c r="V30" s="32">
        <f>IFERROR(IF(A30="","",IF(OR(N30="Resolved",N30="Closed"),IF(P30="","Missing resolution timestamp","Closed"),IF(O30="","Missing target",IF(NOW()&gt;O30,"Past Target","Within Target")))),"Check Record")</f>
        <v/>
      </c>
      <c r="W30" s="32">
        <f>IFERROR(IF(A30="","",IF(C30="","Missing report date",IF(D30="","Missing reported time",IF(M30="","Missing owner",IF(I30="","Missing issue description",IF(AND(J30="Critical",L30=""),"Add immediate action",IF(AND(S30&lt;&gt;"",COUNTIF('Daily Checklist'!$A$4:$A$253,S30)=0),"Checklist ID not found",IF(AND(P30&lt;&gt;"",AND(N30&lt;&gt;"Resolved",N30&lt;&gt;"Closed")),"Review issue status","Ready")))))))),"Check Record")</f>
        <v/>
      </c>
    </row>
    <row r="31">
      <c r="A31" s="25" t="n"/>
      <c r="B31" s="25" t="n"/>
      <c r="C31" s="45" t="n"/>
      <c r="D31" s="28" t="n"/>
      <c r="E31" s="25" t="n"/>
      <c r="F31" s="25" t="n"/>
      <c r="G31" s="25" t="n"/>
      <c r="H31" s="25" t="n"/>
      <c r="I31" s="27" t="n"/>
      <c r="J31" s="25" t="n"/>
      <c r="K31" s="25" t="n"/>
      <c r="L31" s="27" t="n"/>
      <c r="M31" s="25" t="n"/>
      <c r="N31" s="25" t="n"/>
      <c r="O31" s="46" t="n"/>
      <c r="P31" s="46" t="n"/>
      <c r="Q31" s="47" t="n"/>
      <c r="R31" s="25" t="n"/>
      <c r="S31" s="25" t="n"/>
      <c r="T31" s="27" t="n"/>
      <c r="U31" s="49">
        <f>IFERROR(IF(A31="","",IF(OR(C31="",D31=""),"",24*(IF(OR(N31="Resolved",N31="Closed"),IF(P31="",NOW(),P31),NOW())-(C31+D31)))),"")</f>
        <v/>
      </c>
      <c r="V31" s="32">
        <f>IFERROR(IF(A31="","",IF(OR(N31="Resolved",N31="Closed"),IF(P31="","Missing resolution timestamp","Closed"),IF(O31="","Missing target",IF(NOW()&gt;O31,"Past Target","Within Target")))),"Check Record")</f>
        <v/>
      </c>
      <c r="W31" s="32">
        <f>IFERROR(IF(A31="","",IF(C31="","Missing report date",IF(D31="","Missing reported time",IF(M31="","Missing owner",IF(I31="","Missing issue description",IF(AND(J31="Critical",L31=""),"Add immediate action",IF(AND(S31&lt;&gt;"",COUNTIF('Daily Checklist'!$A$4:$A$253,S31)=0),"Checklist ID not found",IF(AND(P31&lt;&gt;"",AND(N31&lt;&gt;"Resolved",N31&lt;&gt;"Closed")),"Review issue status","Ready")))))))),"Check Record")</f>
        <v/>
      </c>
    </row>
    <row r="32">
      <c r="A32" s="25" t="n"/>
      <c r="B32" s="25" t="n"/>
      <c r="C32" s="45" t="n"/>
      <c r="D32" s="28" t="n"/>
      <c r="E32" s="25" t="n"/>
      <c r="F32" s="25" t="n"/>
      <c r="G32" s="25" t="n"/>
      <c r="H32" s="25" t="n"/>
      <c r="I32" s="27" t="n"/>
      <c r="J32" s="25" t="n"/>
      <c r="K32" s="25" t="n"/>
      <c r="L32" s="27" t="n"/>
      <c r="M32" s="25" t="n"/>
      <c r="N32" s="25" t="n"/>
      <c r="O32" s="46" t="n"/>
      <c r="P32" s="46" t="n"/>
      <c r="Q32" s="47" t="n"/>
      <c r="R32" s="25" t="n"/>
      <c r="S32" s="25" t="n"/>
      <c r="T32" s="27" t="n"/>
      <c r="U32" s="49">
        <f>IFERROR(IF(A32="","",IF(OR(C32="",D32=""),"",24*(IF(OR(N32="Resolved",N32="Closed"),IF(P32="",NOW(),P32),NOW())-(C32+D32)))),"")</f>
        <v/>
      </c>
      <c r="V32" s="32">
        <f>IFERROR(IF(A32="","",IF(OR(N32="Resolved",N32="Closed"),IF(P32="","Missing resolution timestamp","Closed"),IF(O32="","Missing target",IF(NOW()&gt;O32,"Past Target","Within Target")))),"Check Record")</f>
        <v/>
      </c>
      <c r="W32" s="32">
        <f>IFERROR(IF(A32="","",IF(C32="","Missing report date",IF(D32="","Missing reported time",IF(M32="","Missing owner",IF(I32="","Missing issue description",IF(AND(J32="Critical",L32=""),"Add immediate action",IF(AND(S32&lt;&gt;"",COUNTIF('Daily Checklist'!$A$4:$A$253,S32)=0),"Checklist ID not found",IF(AND(P32&lt;&gt;"",AND(N32&lt;&gt;"Resolved",N32&lt;&gt;"Closed")),"Review issue status","Ready")))))))),"Check Record")</f>
        <v/>
      </c>
    </row>
    <row r="33">
      <c r="A33" s="25" t="n"/>
      <c r="B33" s="25" t="n"/>
      <c r="C33" s="45" t="n"/>
      <c r="D33" s="28" t="n"/>
      <c r="E33" s="25" t="n"/>
      <c r="F33" s="25" t="n"/>
      <c r="G33" s="25" t="n"/>
      <c r="H33" s="25" t="n"/>
      <c r="I33" s="27" t="n"/>
      <c r="J33" s="25" t="n"/>
      <c r="K33" s="25" t="n"/>
      <c r="L33" s="27" t="n"/>
      <c r="M33" s="25" t="n"/>
      <c r="N33" s="25" t="n"/>
      <c r="O33" s="46" t="n"/>
      <c r="P33" s="46" t="n"/>
      <c r="Q33" s="47" t="n"/>
      <c r="R33" s="25" t="n"/>
      <c r="S33" s="25" t="n"/>
      <c r="T33" s="27" t="n"/>
      <c r="U33" s="49">
        <f>IFERROR(IF(A33="","",IF(OR(C33="",D33=""),"",24*(IF(OR(N33="Resolved",N33="Closed"),IF(P33="",NOW(),P33),NOW())-(C33+D33)))),"")</f>
        <v/>
      </c>
      <c r="V33" s="32">
        <f>IFERROR(IF(A33="","",IF(OR(N33="Resolved",N33="Closed"),IF(P33="","Missing resolution timestamp","Closed"),IF(O33="","Missing target",IF(NOW()&gt;O33,"Past Target","Within Target")))),"Check Record")</f>
        <v/>
      </c>
      <c r="W33" s="32">
        <f>IFERROR(IF(A33="","",IF(C33="","Missing report date",IF(D33="","Missing reported time",IF(M33="","Missing owner",IF(I33="","Missing issue description",IF(AND(J33="Critical",L33=""),"Add immediate action",IF(AND(S33&lt;&gt;"",COUNTIF('Daily Checklist'!$A$4:$A$253,S33)=0),"Checklist ID not found",IF(AND(P33&lt;&gt;"",AND(N33&lt;&gt;"Resolved",N33&lt;&gt;"Closed")),"Review issue status","Ready")))))))),"Check Record")</f>
        <v/>
      </c>
    </row>
    <row r="34">
      <c r="A34" s="25" t="n"/>
      <c r="B34" s="25" t="n"/>
      <c r="C34" s="45" t="n"/>
      <c r="D34" s="28" t="n"/>
      <c r="E34" s="25" t="n"/>
      <c r="F34" s="25" t="n"/>
      <c r="G34" s="25" t="n"/>
      <c r="H34" s="25" t="n"/>
      <c r="I34" s="27" t="n"/>
      <c r="J34" s="25" t="n"/>
      <c r="K34" s="25" t="n"/>
      <c r="L34" s="27" t="n"/>
      <c r="M34" s="25" t="n"/>
      <c r="N34" s="25" t="n"/>
      <c r="O34" s="46" t="n"/>
      <c r="P34" s="46" t="n"/>
      <c r="Q34" s="47" t="n"/>
      <c r="R34" s="25" t="n"/>
      <c r="S34" s="25" t="n"/>
      <c r="T34" s="27" t="n"/>
      <c r="U34" s="49">
        <f>IFERROR(IF(A34="","",IF(OR(C34="",D34=""),"",24*(IF(OR(N34="Resolved",N34="Closed"),IF(P34="",NOW(),P34),NOW())-(C34+D34)))),"")</f>
        <v/>
      </c>
      <c r="V34" s="32">
        <f>IFERROR(IF(A34="","",IF(OR(N34="Resolved",N34="Closed"),IF(P34="","Missing resolution timestamp","Closed"),IF(O34="","Missing target",IF(NOW()&gt;O34,"Past Target","Within Target")))),"Check Record")</f>
        <v/>
      </c>
      <c r="W34" s="32">
        <f>IFERROR(IF(A34="","",IF(C34="","Missing report date",IF(D34="","Missing reported time",IF(M34="","Missing owner",IF(I34="","Missing issue description",IF(AND(J34="Critical",L34=""),"Add immediate action",IF(AND(S34&lt;&gt;"",COUNTIF('Daily Checklist'!$A$4:$A$253,S34)=0),"Checklist ID not found",IF(AND(P34&lt;&gt;"",AND(N34&lt;&gt;"Resolved",N34&lt;&gt;"Closed")),"Review issue status","Ready")))))))),"Check Record")</f>
        <v/>
      </c>
    </row>
    <row r="35">
      <c r="A35" s="25" t="n"/>
      <c r="B35" s="25" t="n"/>
      <c r="C35" s="45" t="n"/>
      <c r="D35" s="28" t="n"/>
      <c r="E35" s="25" t="n"/>
      <c r="F35" s="25" t="n"/>
      <c r="G35" s="25" t="n"/>
      <c r="H35" s="25" t="n"/>
      <c r="I35" s="27" t="n"/>
      <c r="J35" s="25" t="n"/>
      <c r="K35" s="25" t="n"/>
      <c r="L35" s="27" t="n"/>
      <c r="M35" s="25" t="n"/>
      <c r="N35" s="25" t="n"/>
      <c r="O35" s="46" t="n"/>
      <c r="P35" s="46" t="n"/>
      <c r="Q35" s="47" t="n"/>
      <c r="R35" s="25" t="n"/>
      <c r="S35" s="25" t="n"/>
      <c r="T35" s="27" t="n"/>
      <c r="U35" s="49">
        <f>IFERROR(IF(A35="","",IF(OR(C35="",D35=""),"",24*(IF(OR(N35="Resolved",N35="Closed"),IF(P35="",NOW(),P35),NOW())-(C35+D35)))),"")</f>
        <v/>
      </c>
      <c r="V35" s="32">
        <f>IFERROR(IF(A35="","",IF(OR(N35="Resolved",N35="Closed"),IF(P35="","Missing resolution timestamp","Closed"),IF(O35="","Missing target",IF(NOW()&gt;O35,"Past Target","Within Target")))),"Check Record")</f>
        <v/>
      </c>
      <c r="W35" s="32">
        <f>IFERROR(IF(A35="","",IF(C35="","Missing report date",IF(D35="","Missing reported time",IF(M35="","Missing owner",IF(I35="","Missing issue description",IF(AND(J35="Critical",L35=""),"Add immediate action",IF(AND(S35&lt;&gt;"",COUNTIF('Daily Checklist'!$A$4:$A$253,S35)=0),"Checklist ID not found",IF(AND(P35&lt;&gt;"",AND(N35&lt;&gt;"Resolved",N35&lt;&gt;"Closed")),"Review issue status","Ready")))))))),"Check Record")</f>
        <v/>
      </c>
    </row>
    <row r="36">
      <c r="A36" s="25" t="n"/>
      <c r="B36" s="25" t="n"/>
      <c r="C36" s="45" t="n"/>
      <c r="D36" s="28" t="n"/>
      <c r="E36" s="25" t="n"/>
      <c r="F36" s="25" t="n"/>
      <c r="G36" s="25" t="n"/>
      <c r="H36" s="25" t="n"/>
      <c r="I36" s="27" t="n"/>
      <c r="J36" s="25" t="n"/>
      <c r="K36" s="25" t="n"/>
      <c r="L36" s="27" t="n"/>
      <c r="M36" s="25" t="n"/>
      <c r="N36" s="25" t="n"/>
      <c r="O36" s="46" t="n"/>
      <c r="P36" s="46" t="n"/>
      <c r="Q36" s="47" t="n"/>
      <c r="R36" s="25" t="n"/>
      <c r="S36" s="25" t="n"/>
      <c r="T36" s="27" t="n"/>
      <c r="U36" s="49">
        <f>IFERROR(IF(A36="","",IF(OR(C36="",D36=""),"",24*(IF(OR(N36="Resolved",N36="Closed"),IF(P36="",NOW(),P36),NOW())-(C36+D36)))),"")</f>
        <v/>
      </c>
      <c r="V36" s="32">
        <f>IFERROR(IF(A36="","",IF(OR(N36="Resolved",N36="Closed"),IF(P36="","Missing resolution timestamp","Closed"),IF(O36="","Missing target",IF(NOW()&gt;O36,"Past Target","Within Target")))),"Check Record")</f>
        <v/>
      </c>
      <c r="W36" s="32">
        <f>IFERROR(IF(A36="","",IF(C36="","Missing report date",IF(D36="","Missing reported time",IF(M36="","Missing owner",IF(I36="","Missing issue description",IF(AND(J36="Critical",L36=""),"Add immediate action",IF(AND(S36&lt;&gt;"",COUNTIF('Daily Checklist'!$A$4:$A$253,S36)=0),"Checklist ID not found",IF(AND(P36&lt;&gt;"",AND(N36&lt;&gt;"Resolved",N36&lt;&gt;"Closed")),"Review issue status","Ready")))))))),"Check Record")</f>
        <v/>
      </c>
    </row>
    <row r="37">
      <c r="A37" s="25" t="n"/>
      <c r="B37" s="25" t="n"/>
      <c r="C37" s="45" t="n"/>
      <c r="D37" s="28" t="n"/>
      <c r="E37" s="25" t="n"/>
      <c r="F37" s="25" t="n"/>
      <c r="G37" s="25" t="n"/>
      <c r="H37" s="25" t="n"/>
      <c r="I37" s="27" t="n"/>
      <c r="J37" s="25" t="n"/>
      <c r="K37" s="25" t="n"/>
      <c r="L37" s="27" t="n"/>
      <c r="M37" s="25" t="n"/>
      <c r="N37" s="25" t="n"/>
      <c r="O37" s="46" t="n"/>
      <c r="P37" s="46" t="n"/>
      <c r="Q37" s="47" t="n"/>
      <c r="R37" s="25" t="n"/>
      <c r="S37" s="25" t="n"/>
      <c r="T37" s="27" t="n"/>
      <c r="U37" s="49">
        <f>IFERROR(IF(A37="","",IF(OR(C37="",D37=""),"",24*(IF(OR(N37="Resolved",N37="Closed"),IF(P37="",NOW(),P37),NOW())-(C37+D37)))),"")</f>
        <v/>
      </c>
      <c r="V37" s="32">
        <f>IFERROR(IF(A37="","",IF(OR(N37="Resolved",N37="Closed"),IF(P37="","Missing resolution timestamp","Closed"),IF(O37="","Missing target",IF(NOW()&gt;O37,"Past Target","Within Target")))),"Check Record")</f>
        <v/>
      </c>
      <c r="W37" s="32">
        <f>IFERROR(IF(A37="","",IF(C37="","Missing report date",IF(D37="","Missing reported time",IF(M37="","Missing owner",IF(I37="","Missing issue description",IF(AND(J37="Critical",L37=""),"Add immediate action",IF(AND(S37&lt;&gt;"",COUNTIF('Daily Checklist'!$A$4:$A$253,S37)=0),"Checklist ID not found",IF(AND(P37&lt;&gt;"",AND(N37&lt;&gt;"Resolved",N37&lt;&gt;"Closed")),"Review issue status","Ready")))))))),"Check Record")</f>
        <v/>
      </c>
    </row>
    <row r="38">
      <c r="A38" s="25" t="n"/>
      <c r="B38" s="25" t="n"/>
      <c r="C38" s="45" t="n"/>
      <c r="D38" s="28" t="n"/>
      <c r="E38" s="25" t="n"/>
      <c r="F38" s="25" t="n"/>
      <c r="G38" s="25" t="n"/>
      <c r="H38" s="25" t="n"/>
      <c r="I38" s="27" t="n"/>
      <c r="J38" s="25" t="n"/>
      <c r="K38" s="25" t="n"/>
      <c r="L38" s="27" t="n"/>
      <c r="M38" s="25" t="n"/>
      <c r="N38" s="25" t="n"/>
      <c r="O38" s="46" t="n"/>
      <c r="P38" s="46" t="n"/>
      <c r="Q38" s="47" t="n"/>
      <c r="R38" s="25" t="n"/>
      <c r="S38" s="25" t="n"/>
      <c r="T38" s="27" t="n"/>
      <c r="U38" s="49">
        <f>IFERROR(IF(A38="","",IF(OR(C38="",D38=""),"",24*(IF(OR(N38="Resolved",N38="Closed"),IF(P38="",NOW(),P38),NOW())-(C38+D38)))),"")</f>
        <v/>
      </c>
      <c r="V38" s="32">
        <f>IFERROR(IF(A38="","",IF(OR(N38="Resolved",N38="Closed"),IF(P38="","Missing resolution timestamp","Closed"),IF(O38="","Missing target",IF(NOW()&gt;O38,"Past Target","Within Target")))),"Check Record")</f>
        <v/>
      </c>
      <c r="W38" s="32">
        <f>IFERROR(IF(A38="","",IF(C38="","Missing report date",IF(D38="","Missing reported time",IF(M38="","Missing owner",IF(I38="","Missing issue description",IF(AND(J38="Critical",L38=""),"Add immediate action",IF(AND(S38&lt;&gt;"",COUNTIF('Daily Checklist'!$A$4:$A$253,S38)=0),"Checklist ID not found",IF(AND(P38&lt;&gt;"",AND(N38&lt;&gt;"Resolved",N38&lt;&gt;"Closed")),"Review issue status","Ready")))))))),"Check Record")</f>
        <v/>
      </c>
    </row>
    <row r="39">
      <c r="A39" s="25" t="n"/>
      <c r="B39" s="25" t="n"/>
      <c r="C39" s="45" t="n"/>
      <c r="D39" s="28" t="n"/>
      <c r="E39" s="25" t="n"/>
      <c r="F39" s="25" t="n"/>
      <c r="G39" s="25" t="n"/>
      <c r="H39" s="25" t="n"/>
      <c r="I39" s="27" t="n"/>
      <c r="J39" s="25" t="n"/>
      <c r="K39" s="25" t="n"/>
      <c r="L39" s="27" t="n"/>
      <c r="M39" s="25" t="n"/>
      <c r="N39" s="25" t="n"/>
      <c r="O39" s="46" t="n"/>
      <c r="P39" s="46" t="n"/>
      <c r="Q39" s="47" t="n"/>
      <c r="R39" s="25" t="n"/>
      <c r="S39" s="25" t="n"/>
      <c r="T39" s="27" t="n"/>
      <c r="U39" s="49">
        <f>IFERROR(IF(A39="","",IF(OR(C39="",D39=""),"",24*(IF(OR(N39="Resolved",N39="Closed"),IF(P39="",NOW(),P39),NOW())-(C39+D39)))),"")</f>
        <v/>
      </c>
      <c r="V39" s="32">
        <f>IFERROR(IF(A39="","",IF(OR(N39="Resolved",N39="Closed"),IF(P39="","Missing resolution timestamp","Closed"),IF(O39="","Missing target",IF(NOW()&gt;O39,"Past Target","Within Target")))),"Check Record")</f>
        <v/>
      </c>
      <c r="W39" s="32">
        <f>IFERROR(IF(A39="","",IF(C39="","Missing report date",IF(D39="","Missing reported time",IF(M39="","Missing owner",IF(I39="","Missing issue description",IF(AND(J39="Critical",L39=""),"Add immediate action",IF(AND(S39&lt;&gt;"",COUNTIF('Daily Checklist'!$A$4:$A$253,S39)=0),"Checklist ID not found",IF(AND(P39&lt;&gt;"",AND(N39&lt;&gt;"Resolved",N39&lt;&gt;"Closed")),"Review issue status","Ready")))))))),"Check Record")</f>
        <v/>
      </c>
    </row>
    <row r="40">
      <c r="A40" s="25" t="n"/>
      <c r="B40" s="25" t="n"/>
      <c r="C40" s="45" t="n"/>
      <c r="D40" s="28" t="n"/>
      <c r="E40" s="25" t="n"/>
      <c r="F40" s="25" t="n"/>
      <c r="G40" s="25" t="n"/>
      <c r="H40" s="25" t="n"/>
      <c r="I40" s="27" t="n"/>
      <c r="J40" s="25" t="n"/>
      <c r="K40" s="25" t="n"/>
      <c r="L40" s="27" t="n"/>
      <c r="M40" s="25" t="n"/>
      <c r="N40" s="25" t="n"/>
      <c r="O40" s="46" t="n"/>
      <c r="P40" s="46" t="n"/>
      <c r="Q40" s="47" t="n"/>
      <c r="R40" s="25" t="n"/>
      <c r="S40" s="25" t="n"/>
      <c r="T40" s="27" t="n"/>
      <c r="U40" s="49">
        <f>IFERROR(IF(A40="","",IF(OR(C40="",D40=""),"",24*(IF(OR(N40="Resolved",N40="Closed"),IF(P40="",NOW(),P40),NOW())-(C40+D40)))),"")</f>
        <v/>
      </c>
      <c r="V40" s="32">
        <f>IFERROR(IF(A40="","",IF(OR(N40="Resolved",N40="Closed"),IF(P40="","Missing resolution timestamp","Closed"),IF(O40="","Missing target",IF(NOW()&gt;O40,"Past Target","Within Target")))),"Check Record")</f>
        <v/>
      </c>
      <c r="W40" s="32">
        <f>IFERROR(IF(A40="","",IF(C40="","Missing report date",IF(D40="","Missing reported time",IF(M40="","Missing owner",IF(I40="","Missing issue description",IF(AND(J40="Critical",L40=""),"Add immediate action",IF(AND(S40&lt;&gt;"",COUNTIF('Daily Checklist'!$A$4:$A$253,S40)=0),"Checklist ID not found",IF(AND(P40&lt;&gt;"",AND(N40&lt;&gt;"Resolved",N40&lt;&gt;"Closed")),"Review issue status","Ready")))))))),"Check Record")</f>
        <v/>
      </c>
    </row>
    <row r="41">
      <c r="A41" s="25" t="n"/>
      <c r="B41" s="25" t="n"/>
      <c r="C41" s="45" t="n"/>
      <c r="D41" s="28" t="n"/>
      <c r="E41" s="25" t="n"/>
      <c r="F41" s="25" t="n"/>
      <c r="G41" s="25" t="n"/>
      <c r="H41" s="25" t="n"/>
      <c r="I41" s="27" t="n"/>
      <c r="J41" s="25" t="n"/>
      <c r="K41" s="25" t="n"/>
      <c r="L41" s="27" t="n"/>
      <c r="M41" s="25" t="n"/>
      <c r="N41" s="25" t="n"/>
      <c r="O41" s="46" t="n"/>
      <c r="P41" s="46" t="n"/>
      <c r="Q41" s="47" t="n"/>
      <c r="R41" s="25" t="n"/>
      <c r="S41" s="25" t="n"/>
      <c r="T41" s="27" t="n"/>
      <c r="U41" s="49">
        <f>IFERROR(IF(A41="","",IF(OR(C41="",D41=""),"",24*(IF(OR(N41="Resolved",N41="Closed"),IF(P41="",NOW(),P41),NOW())-(C41+D41)))),"")</f>
        <v/>
      </c>
      <c r="V41" s="32">
        <f>IFERROR(IF(A41="","",IF(OR(N41="Resolved",N41="Closed"),IF(P41="","Missing resolution timestamp","Closed"),IF(O41="","Missing target",IF(NOW()&gt;O41,"Past Target","Within Target")))),"Check Record")</f>
        <v/>
      </c>
      <c r="W41" s="32">
        <f>IFERROR(IF(A41="","",IF(C41="","Missing report date",IF(D41="","Missing reported time",IF(M41="","Missing owner",IF(I41="","Missing issue description",IF(AND(J41="Critical",L41=""),"Add immediate action",IF(AND(S41&lt;&gt;"",COUNTIF('Daily Checklist'!$A$4:$A$253,S41)=0),"Checklist ID not found",IF(AND(P41&lt;&gt;"",AND(N41&lt;&gt;"Resolved",N41&lt;&gt;"Closed")),"Review issue status","Ready")))))))),"Check Record")</f>
        <v/>
      </c>
    </row>
    <row r="42">
      <c r="A42" s="25" t="n"/>
      <c r="B42" s="25" t="n"/>
      <c r="C42" s="45" t="n"/>
      <c r="D42" s="28" t="n"/>
      <c r="E42" s="25" t="n"/>
      <c r="F42" s="25" t="n"/>
      <c r="G42" s="25" t="n"/>
      <c r="H42" s="25" t="n"/>
      <c r="I42" s="27" t="n"/>
      <c r="J42" s="25" t="n"/>
      <c r="K42" s="25" t="n"/>
      <c r="L42" s="27" t="n"/>
      <c r="M42" s="25" t="n"/>
      <c r="N42" s="25" t="n"/>
      <c r="O42" s="46" t="n"/>
      <c r="P42" s="46" t="n"/>
      <c r="Q42" s="47" t="n"/>
      <c r="R42" s="25" t="n"/>
      <c r="S42" s="25" t="n"/>
      <c r="T42" s="27" t="n"/>
      <c r="U42" s="49">
        <f>IFERROR(IF(A42="","",IF(OR(C42="",D42=""),"",24*(IF(OR(N42="Resolved",N42="Closed"),IF(P42="",NOW(),P42),NOW())-(C42+D42)))),"")</f>
        <v/>
      </c>
      <c r="V42" s="32">
        <f>IFERROR(IF(A42="","",IF(OR(N42="Resolved",N42="Closed"),IF(P42="","Missing resolution timestamp","Closed"),IF(O42="","Missing target",IF(NOW()&gt;O42,"Past Target","Within Target")))),"Check Record")</f>
        <v/>
      </c>
      <c r="W42" s="32">
        <f>IFERROR(IF(A42="","",IF(C42="","Missing report date",IF(D42="","Missing reported time",IF(M42="","Missing owner",IF(I42="","Missing issue description",IF(AND(J42="Critical",L42=""),"Add immediate action",IF(AND(S42&lt;&gt;"",COUNTIF('Daily Checklist'!$A$4:$A$253,S42)=0),"Checklist ID not found",IF(AND(P42&lt;&gt;"",AND(N42&lt;&gt;"Resolved",N42&lt;&gt;"Closed")),"Review issue status","Ready")))))))),"Check Record")</f>
        <v/>
      </c>
    </row>
    <row r="43">
      <c r="A43" s="25" t="n"/>
      <c r="B43" s="25" t="n"/>
      <c r="C43" s="45" t="n"/>
      <c r="D43" s="28" t="n"/>
      <c r="E43" s="25" t="n"/>
      <c r="F43" s="25" t="n"/>
      <c r="G43" s="25" t="n"/>
      <c r="H43" s="25" t="n"/>
      <c r="I43" s="27" t="n"/>
      <c r="J43" s="25" t="n"/>
      <c r="K43" s="25" t="n"/>
      <c r="L43" s="27" t="n"/>
      <c r="M43" s="25" t="n"/>
      <c r="N43" s="25" t="n"/>
      <c r="O43" s="46" t="n"/>
      <c r="P43" s="46" t="n"/>
      <c r="Q43" s="47" t="n"/>
      <c r="R43" s="25" t="n"/>
      <c r="S43" s="25" t="n"/>
      <c r="T43" s="27" t="n"/>
      <c r="U43" s="49">
        <f>IFERROR(IF(A43="","",IF(OR(C43="",D43=""),"",24*(IF(OR(N43="Resolved",N43="Closed"),IF(P43="",NOW(),P43),NOW())-(C43+D43)))),"")</f>
        <v/>
      </c>
      <c r="V43" s="32">
        <f>IFERROR(IF(A43="","",IF(OR(N43="Resolved",N43="Closed"),IF(P43="","Missing resolution timestamp","Closed"),IF(O43="","Missing target",IF(NOW()&gt;O43,"Past Target","Within Target")))),"Check Record")</f>
        <v/>
      </c>
      <c r="W43" s="32">
        <f>IFERROR(IF(A43="","",IF(C43="","Missing report date",IF(D43="","Missing reported time",IF(M43="","Missing owner",IF(I43="","Missing issue description",IF(AND(J43="Critical",L43=""),"Add immediate action",IF(AND(S43&lt;&gt;"",COUNTIF('Daily Checklist'!$A$4:$A$253,S43)=0),"Checklist ID not found",IF(AND(P43&lt;&gt;"",AND(N43&lt;&gt;"Resolved",N43&lt;&gt;"Closed")),"Review issue status","Ready")))))))),"Check Record")</f>
        <v/>
      </c>
    </row>
    <row r="44">
      <c r="A44" s="25" t="n"/>
      <c r="B44" s="25" t="n"/>
      <c r="C44" s="45" t="n"/>
      <c r="D44" s="28" t="n"/>
      <c r="E44" s="25" t="n"/>
      <c r="F44" s="25" t="n"/>
      <c r="G44" s="25" t="n"/>
      <c r="H44" s="25" t="n"/>
      <c r="I44" s="27" t="n"/>
      <c r="J44" s="25" t="n"/>
      <c r="K44" s="25" t="n"/>
      <c r="L44" s="27" t="n"/>
      <c r="M44" s="25" t="n"/>
      <c r="N44" s="25" t="n"/>
      <c r="O44" s="46" t="n"/>
      <c r="P44" s="46" t="n"/>
      <c r="Q44" s="47" t="n"/>
      <c r="R44" s="25" t="n"/>
      <c r="S44" s="25" t="n"/>
      <c r="T44" s="27" t="n"/>
      <c r="U44" s="49">
        <f>IFERROR(IF(A44="","",IF(OR(C44="",D44=""),"",24*(IF(OR(N44="Resolved",N44="Closed"),IF(P44="",NOW(),P44),NOW())-(C44+D44)))),"")</f>
        <v/>
      </c>
      <c r="V44" s="32">
        <f>IFERROR(IF(A44="","",IF(OR(N44="Resolved",N44="Closed"),IF(P44="","Missing resolution timestamp","Closed"),IF(O44="","Missing target",IF(NOW()&gt;O44,"Past Target","Within Target")))),"Check Record")</f>
        <v/>
      </c>
      <c r="W44" s="32">
        <f>IFERROR(IF(A44="","",IF(C44="","Missing report date",IF(D44="","Missing reported time",IF(M44="","Missing owner",IF(I44="","Missing issue description",IF(AND(J44="Critical",L44=""),"Add immediate action",IF(AND(S44&lt;&gt;"",COUNTIF('Daily Checklist'!$A$4:$A$253,S44)=0),"Checklist ID not found",IF(AND(P44&lt;&gt;"",AND(N44&lt;&gt;"Resolved",N44&lt;&gt;"Closed")),"Review issue status","Ready")))))))),"Check Record")</f>
        <v/>
      </c>
    </row>
    <row r="45">
      <c r="A45" s="25" t="n"/>
      <c r="B45" s="25" t="n"/>
      <c r="C45" s="45" t="n"/>
      <c r="D45" s="28" t="n"/>
      <c r="E45" s="25" t="n"/>
      <c r="F45" s="25" t="n"/>
      <c r="G45" s="25" t="n"/>
      <c r="H45" s="25" t="n"/>
      <c r="I45" s="27" t="n"/>
      <c r="J45" s="25" t="n"/>
      <c r="K45" s="25" t="n"/>
      <c r="L45" s="27" t="n"/>
      <c r="M45" s="25" t="n"/>
      <c r="N45" s="25" t="n"/>
      <c r="O45" s="46" t="n"/>
      <c r="P45" s="46" t="n"/>
      <c r="Q45" s="47" t="n"/>
      <c r="R45" s="25" t="n"/>
      <c r="S45" s="25" t="n"/>
      <c r="T45" s="27" t="n"/>
      <c r="U45" s="49">
        <f>IFERROR(IF(A45="","",IF(OR(C45="",D45=""),"",24*(IF(OR(N45="Resolved",N45="Closed"),IF(P45="",NOW(),P45),NOW())-(C45+D45)))),"")</f>
        <v/>
      </c>
      <c r="V45" s="32">
        <f>IFERROR(IF(A45="","",IF(OR(N45="Resolved",N45="Closed"),IF(P45="","Missing resolution timestamp","Closed"),IF(O45="","Missing target",IF(NOW()&gt;O45,"Past Target","Within Target")))),"Check Record")</f>
        <v/>
      </c>
      <c r="W45" s="32">
        <f>IFERROR(IF(A45="","",IF(C45="","Missing report date",IF(D45="","Missing reported time",IF(M45="","Missing owner",IF(I45="","Missing issue description",IF(AND(J45="Critical",L45=""),"Add immediate action",IF(AND(S45&lt;&gt;"",COUNTIF('Daily Checklist'!$A$4:$A$253,S45)=0),"Checklist ID not found",IF(AND(P45&lt;&gt;"",AND(N45&lt;&gt;"Resolved",N45&lt;&gt;"Closed")),"Review issue status","Ready")))))))),"Check Record")</f>
        <v/>
      </c>
    </row>
    <row r="46">
      <c r="A46" s="25" t="n"/>
      <c r="B46" s="25" t="n"/>
      <c r="C46" s="45" t="n"/>
      <c r="D46" s="28" t="n"/>
      <c r="E46" s="25" t="n"/>
      <c r="F46" s="25" t="n"/>
      <c r="G46" s="25" t="n"/>
      <c r="H46" s="25" t="n"/>
      <c r="I46" s="27" t="n"/>
      <c r="J46" s="25" t="n"/>
      <c r="K46" s="25" t="n"/>
      <c r="L46" s="27" t="n"/>
      <c r="M46" s="25" t="n"/>
      <c r="N46" s="25" t="n"/>
      <c r="O46" s="46" t="n"/>
      <c r="P46" s="46" t="n"/>
      <c r="Q46" s="47" t="n"/>
      <c r="R46" s="25" t="n"/>
      <c r="S46" s="25" t="n"/>
      <c r="T46" s="27" t="n"/>
      <c r="U46" s="49">
        <f>IFERROR(IF(A46="","",IF(OR(C46="",D46=""),"",24*(IF(OR(N46="Resolved",N46="Closed"),IF(P46="",NOW(),P46),NOW())-(C46+D46)))),"")</f>
        <v/>
      </c>
      <c r="V46" s="32">
        <f>IFERROR(IF(A46="","",IF(OR(N46="Resolved",N46="Closed"),IF(P46="","Missing resolution timestamp","Closed"),IF(O46="","Missing target",IF(NOW()&gt;O46,"Past Target","Within Target")))),"Check Record")</f>
        <v/>
      </c>
      <c r="W46" s="32">
        <f>IFERROR(IF(A46="","",IF(C46="","Missing report date",IF(D46="","Missing reported time",IF(M46="","Missing owner",IF(I46="","Missing issue description",IF(AND(J46="Critical",L46=""),"Add immediate action",IF(AND(S46&lt;&gt;"",COUNTIF('Daily Checklist'!$A$4:$A$253,S46)=0),"Checklist ID not found",IF(AND(P46&lt;&gt;"",AND(N46&lt;&gt;"Resolved",N46&lt;&gt;"Closed")),"Review issue status","Ready")))))))),"Check Record")</f>
        <v/>
      </c>
    </row>
    <row r="47">
      <c r="A47" s="25" t="n"/>
      <c r="B47" s="25" t="n"/>
      <c r="C47" s="45" t="n"/>
      <c r="D47" s="28" t="n"/>
      <c r="E47" s="25" t="n"/>
      <c r="F47" s="25" t="n"/>
      <c r="G47" s="25" t="n"/>
      <c r="H47" s="25" t="n"/>
      <c r="I47" s="27" t="n"/>
      <c r="J47" s="25" t="n"/>
      <c r="K47" s="25" t="n"/>
      <c r="L47" s="27" t="n"/>
      <c r="M47" s="25" t="n"/>
      <c r="N47" s="25" t="n"/>
      <c r="O47" s="46" t="n"/>
      <c r="P47" s="46" t="n"/>
      <c r="Q47" s="47" t="n"/>
      <c r="R47" s="25" t="n"/>
      <c r="S47" s="25" t="n"/>
      <c r="T47" s="27" t="n"/>
      <c r="U47" s="49">
        <f>IFERROR(IF(A47="","",IF(OR(C47="",D47=""),"",24*(IF(OR(N47="Resolved",N47="Closed"),IF(P47="",NOW(),P47),NOW())-(C47+D47)))),"")</f>
        <v/>
      </c>
      <c r="V47" s="32">
        <f>IFERROR(IF(A47="","",IF(OR(N47="Resolved",N47="Closed"),IF(P47="","Missing resolution timestamp","Closed"),IF(O47="","Missing target",IF(NOW()&gt;O47,"Past Target","Within Target")))),"Check Record")</f>
        <v/>
      </c>
      <c r="W47" s="32">
        <f>IFERROR(IF(A47="","",IF(C47="","Missing report date",IF(D47="","Missing reported time",IF(M47="","Missing owner",IF(I47="","Missing issue description",IF(AND(J47="Critical",L47=""),"Add immediate action",IF(AND(S47&lt;&gt;"",COUNTIF('Daily Checklist'!$A$4:$A$253,S47)=0),"Checklist ID not found",IF(AND(P47&lt;&gt;"",AND(N47&lt;&gt;"Resolved",N47&lt;&gt;"Closed")),"Review issue status","Ready")))))))),"Check Record")</f>
        <v/>
      </c>
    </row>
    <row r="48">
      <c r="A48" s="25" t="n"/>
      <c r="B48" s="25" t="n"/>
      <c r="C48" s="45" t="n"/>
      <c r="D48" s="28" t="n"/>
      <c r="E48" s="25" t="n"/>
      <c r="F48" s="25" t="n"/>
      <c r="G48" s="25" t="n"/>
      <c r="H48" s="25" t="n"/>
      <c r="I48" s="27" t="n"/>
      <c r="J48" s="25" t="n"/>
      <c r="K48" s="25" t="n"/>
      <c r="L48" s="27" t="n"/>
      <c r="M48" s="25" t="n"/>
      <c r="N48" s="25" t="n"/>
      <c r="O48" s="46" t="n"/>
      <c r="P48" s="46" t="n"/>
      <c r="Q48" s="47" t="n"/>
      <c r="R48" s="25" t="n"/>
      <c r="S48" s="25" t="n"/>
      <c r="T48" s="27" t="n"/>
      <c r="U48" s="49">
        <f>IFERROR(IF(A48="","",IF(OR(C48="",D48=""),"",24*(IF(OR(N48="Resolved",N48="Closed"),IF(P48="",NOW(),P48),NOW())-(C48+D48)))),"")</f>
        <v/>
      </c>
      <c r="V48" s="32">
        <f>IFERROR(IF(A48="","",IF(OR(N48="Resolved",N48="Closed"),IF(P48="","Missing resolution timestamp","Closed"),IF(O48="","Missing target",IF(NOW()&gt;O48,"Past Target","Within Target")))),"Check Record")</f>
        <v/>
      </c>
      <c r="W48" s="32">
        <f>IFERROR(IF(A48="","",IF(C48="","Missing report date",IF(D48="","Missing reported time",IF(M48="","Missing owner",IF(I48="","Missing issue description",IF(AND(J48="Critical",L48=""),"Add immediate action",IF(AND(S48&lt;&gt;"",COUNTIF('Daily Checklist'!$A$4:$A$253,S48)=0),"Checklist ID not found",IF(AND(P48&lt;&gt;"",AND(N48&lt;&gt;"Resolved",N48&lt;&gt;"Closed")),"Review issue status","Ready")))))))),"Check Record")</f>
        <v/>
      </c>
    </row>
    <row r="49">
      <c r="A49" s="25" t="n"/>
      <c r="B49" s="25" t="n"/>
      <c r="C49" s="45" t="n"/>
      <c r="D49" s="28" t="n"/>
      <c r="E49" s="25" t="n"/>
      <c r="F49" s="25" t="n"/>
      <c r="G49" s="25" t="n"/>
      <c r="H49" s="25" t="n"/>
      <c r="I49" s="27" t="n"/>
      <c r="J49" s="25" t="n"/>
      <c r="K49" s="25" t="n"/>
      <c r="L49" s="27" t="n"/>
      <c r="M49" s="25" t="n"/>
      <c r="N49" s="25" t="n"/>
      <c r="O49" s="46" t="n"/>
      <c r="P49" s="46" t="n"/>
      <c r="Q49" s="47" t="n"/>
      <c r="R49" s="25" t="n"/>
      <c r="S49" s="25" t="n"/>
      <c r="T49" s="27" t="n"/>
      <c r="U49" s="49">
        <f>IFERROR(IF(A49="","",IF(OR(C49="",D49=""),"",24*(IF(OR(N49="Resolved",N49="Closed"),IF(P49="",NOW(),P49),NOW())-(C49+D49)))),"")</f>
        <v/>
      </c>
      <c r="V49" s="32">
        <f>IFERROR(IF(A49="","",IF(OR(N49="Resolved",N49="Closed"),IF(P49="","Missing resolution timestamp","Closed"),IF(O49="","Missing target",IF(NOW()&gt;O49,"Past Target","Within Target")))),"Check Record")</f>
        <v/>
      </c>
      <c r="W49" s="32">
        <f>IFERROR(IF(A49="","",IF(C49="","Missing report date",IF(D49="","Missing reported time",IF(M49="","Missing owner",IF(I49="","Missing issue description",IF(AND(J49="Critical",L49=""),"Add immediate action",IF(AND(S49&lt;&gt;"",COUNTIF('Daily Checklist'!$A$4:$A$253,S49)=0),"Checklist ID not found",IF(AND(P49&lt;&gt;"",AND(N49&lt;&gt;"Resolved",N49&lt;&gt;"Closed")),"Review issue status","Ready")))))))),"Check Record")</f>
        <v/>
      </c>
    </row>
    <row r="50">
      <c r="A50" s="25" t="n"/>
      <c r="B50" s="25" t="n"/>
      <c r="C50" s="45" t="n"/>
      <c r="D50" s="28" t="n"/>
      <c r="E50" s="25" t="n"/>
      <c r="F50" s="25" t="n"/>
      <c r="G50" s="25" t="n"/>
      <c r="H50" s="25" t="n"/>
      <c r="I50" s="27" t="n"/>
      <c r="J50" s="25" t="n"/>
      <c r="K50" s="25" t="n"/>
      <c r="L50" s="27" t="n"/>
      <c r="M50" s="25" t="n"/>
      <c r="N50" s="25" t="n"/>
      <c r="O50" s="46" t="n"/>
      <c r="P50" s="46" t="n"/>
      <c r="Q50" s="47" t="n"/>
      <c r="R50" s="25" t="n"/>
      <c r="S50" s="25" t="n"/>
      <c r="T50" s="27" t="n"/>
      <c r="U50" s="49">
        <f>IFERROR(IF(A50="","",IF(OR(C50="",D50=""),"",24*(IF(OR(N50="Resolved",N50="Closed"),IF(P50="",NOW(),P50),NOW())-(C50+D50)))),"")</f>
        <v/>
      </c>
      <c r="V50" s="32">
        <f>IFERROR(IF(A50="","",IF(OR(N50="Resolved",N50="Closed"),IF(P50="","Missing resolution timestamp","Closed"),IF(O50="","Missing target",IF(NOW()&gt;O50,"Past Target","Within Target")))),"Check Record")</f>
        <v/>
      </c>
      <c r="W50" s="32">
        <f>IFERROR(IF(A50="","",IF(C50="","Missing report date",IF(D50="","Missing reported time",IF(M50="","Missing owner",IF(I50="","Missing issue description",IF(AND(J50="Critical",L50=""),"Add immediate action",IF(AND(S50&lt;&gt;"",COUNTIF('Daily Checklist'!$A$4:$A$253,S50)=0),"Checklist ID not found",IF(AND(P50&lt;&gt;"",AND(N50&lt;&gt;"Resolved",N50&lt;&gt;"Closed")),"Review issue status","Ready")))))))),"Check Record")</f>
        <v/>
      </c>
    </row>
    <row r="51">
      <c r="A51" s="25" t="n"/>
      <c r="B51" s="25" t="n"/>
      <c r="C51" s="45" t="n"/>
      <c r="D51" s="28" t="n"/>
      <c r="E51" s="25" t="n"/>
      <c r="F51" s="25" t="n"/>
      <c r="G51" s="25" t="n"/>
      <c r="H51" s="25" t="n"/>
      <c r="I51" s="27" t="n"/>
      <c r="J51" s="25" t="n"/>
      <c r="K51" s="25" t="n"/>
      <c r="L51" s="27" t="n"/>
      <c r="M51" s="25" t="n"/>
      <c r="N51" s="25" t="n"/>
      <c r="O51" s="46" t="n"/>
      <c r="P51" s="46" t="n"/>
      <c r="Q51" s="47" t="n"/>
      <c r="R51" s="25" t="n"/>
      <c r="S51" s="25" t="n"/>
      <c r="T51" s="27" t="n"/>
      <c r="U51" s="49">
        <f>IFERROR(IF(A51="","",IF(OR(C51="",D51=""),"",24*(IF(OR(N51="Resolved",N51="Closed"),IF(P51="",NOW(),P51),NOW())-(C51+D51)))),"")</f>
        <v/>
      </c>
      <c r="V51" s="32">
        <f>IFERROR(IF(A51="","",IF(OR(N51="Resolved",N51="Closed"),IF(P51="","Missing resolution timestamp","Closed"),IF(O51="","Missing target",IF(NOW()&gt;O51,"Past Target","Within Target")))),"Check Record")</f>
        <v/>
      </c>
      <c r="W51" s="32">
        <f>IFERROR(IF(A51="","",IF(C51="","Missing report date",IF(D51="","Missing reported time",IF(M51="","Missing owner",IF(I51="","Missing issue description",IF(AND(J51="Critical",L51=""),"Add immediate action",IF(AND(S51&lt;&gt;"",COUNTIF('Daily Checklist'!$A$4:$A$253,S51)=0),"Checklist ID not found",IF(AND(P51&lt;&gt;"",AND(N51&lt;&gt;"Resolved",N51&lt;&gt;"Closed")),"Review issue status","Ready")))))))),"Check Record")</f>
        <v/>
      </c>
    </row>
    <row r="52">
      <c r="A52" s="25" t="n"/>
      <c r="B52" s="25" t="n"/>
      <c r="C52" s="45" t="n"/>
      <c r="D52" s="28" t="n"/>
      <c r="E52" s="25" t="n"/>
      <c r="F52" s="25" t="n"/>
      <c r="G52" s="25" t="n"/>
      <c r="H52" s="25" t="n"/>
      <c r="I52" s="27" t="n"/>
      <c r="J52" s="25" t="n"/>
      <c r="K52" s="25" t="n"/>
      <c r="L52" s="27" t="n"/>
      <c r="M52" s="25" t="n"/>
      <c r="N52" s="25" t="n"/>
      <c r="O52" s="46" t="n"/>
      <c r="P52" s="46" t="n"/>
      <c r="Q52" s="47" t="n"/>
      <c r="R52" s="25" t="n"/>
      <c r="S52" s="25" t="n"/>
      <c r="T52" s="27" t="n"/>
      <c r="U52" s="49">
        <f>IFERROR(IF(A52="","",IF(OR(C52="",D52=""),"",24*(IF(OR(N52="Resolved",N52="Closed"),IF(P52="",NOW(),P52),NOW())-(C52+D52)))),"")</f>
        <v/>
      </c>
      <c r="V52" s="32">
        <f>IFERROR(IF(A52="","",IF(OR(N52="Resolved",N52="Closed"),IF(P52="","Missing resolution timestamp","Closed"),IF(O52="","Missing target",IF(NOW()&gt;O52,"Past Target","Within Target")))),"Check Record")</f>
        <v/>
      </c>
      <c r="W52" s="32">
        <f>IFERROR(IF(A52="","",IF(C52="","Missing report date",IF(D52="","Missing reported time",IF(M52="","Missing owner",IF(I52="","Missing issue description",IF(AND(J52="Critical",L52=""),"Add immediate action",IF(AND(S52&lt;&gt;"",COUNTIF('Daily Checklist'!$A$4:$A$253,S52)=0),"Checklist ID not found",IF(AND(P52&lt;&gt;"",AND(N52&lt;&gt;"Resolved",N52&lt;&gt;"Closed")),"Review issue status","Ready")))))))),"Check Record")</f>
        <v/>
      </c>
    </row>
    <row r="53">
      <c r="A53" s="25" t="n"/>
      <c r="B53" s="25" t="n"/>
      <c r="C53" s="45" t="n"/>
      <c r="D53" s="28" t="n"/>
      <c r="E53" s="25" t="n"/>
      <c r="F53" s="25" t="n"/>
      <c r="G53" s="25" t="n"/>
      <c r="H53" s="25" t="n"/>
      <c r="I53" s="27" t="n"/>
      <c r="J53" s="25" t="n"/>
      <c r="K53" s="25" t="n"/>
      <c r="L53" s="27" t="n"/>
      <c r="M53" s="25" t="n"/>
      <c r="N53" s="25" t="n"/>
      <c r="O53" s="46" t="n"/>
      <c r="P53" s="46" t="n"/>
      <c r="Q53" s="47" t="n"/>
      <c r="R53" s="25" t="n"/>
      <c r="S53" s="25" t="n"/>
      <c r="T53" s="27" t="n"/>
      <c r="U53" s="49">
        <f>IFERROR(IF(A53="","",IF(OR(C53="",D53=""),"",24*(IF(OR(N53="Resolved",N53="Closed"),IF(P53="",NOW(),P53),NOW())-(C53+D53)))),"")</f>
        <v/>
      </c>
      <c r="V53" s="32">
        <f>IFERROR(IF(A53="","",IF(OR(N53="Resolved",N53="Closed"),IF(P53="","Missing resolution timestamp","Closed"),IF(O53="","Missing target",IF(NOW()&gt;O53,"Past Target","Within Target")))),"Check Record")</f>
        <v/>
      </c>
      <c r="W53" s="32">
        <f>IFERROR(IF(A53="","",IF(C53="","Missing report date",IF(D53="","Missing reported time",IF(M53="","Missing owner",IF(I53="","Missing issue description",IF(AND(J53="Critical",L53=""),"Add immediate action",IF(AND(S53&lt;&gt;"",COUNTIF('Daily Checklist'!$A$4:$A$253,S53)=0),"Checklist ID not found",IF(AND(P53&lt;&gt;"",AND(N53&lt;&gt;"Resolved",N53&lt;&gt;"Closed")),"Review issue status","Ready")))))))),"Check Record")</f>
        <v/>
      </c>
    </row>
    <row r="54">
      <c r="A54" s="25" t="n"/>
      <c r="B54" s="25" t="n"/>
      <c r="C54" s="45" t="n"/>
      <c r="D54" s="28" t="n"/>
      <c r="E54" s="25" t="n"/>
      <c r="F54" s="25" t="n"/>
      <c r="G54" s="25" t="n"/>
      <c r="H54" s="25" t="n"/>
      <c r="I54" s="27" t="n"/>
      <c r="J54" s="25" t="n"/>
      <c r="K54" s="25" t="n"/>
      <c r="L54" s="27" t="n"/>
      <c r="M54" s="25" t="n"/>
      <c r="N54" s="25" t="n"/>
      <c r="O54" s="46" t="n"/>
      <c r="P54" s="46" t="n"/>
      <c r="Q54" s="47" t="n"/>
      <c r="R54" s="25" t="n"/>
      <c r="S54" s="25" t="n"/>
      <c r="T54" s="27" t="n"/>
      <c r="U54" s="49">
        <f>IFERROR(IF(A54="","",IF(OR(C54="",D54=""),"",24*(IF(OR(N54="Resolved",N54="Closed"),IF(P54="",NOW(),P54),NOW())-(C54+D54)))),"")</f>
        <v/>
      </c>
      <c r="V54" s="32">
        <f>IFERROR(IF(A54="","",IF(OR(N54="Resolved",N54="Closed"),IF(P54="","Missing resolution timestamp","Closed"),IF(O54="","Missing target",IF(NOW()&gt;O54,"Past Target","Within Target")))),"Check Record")</f>
        <v/>
      </c>
      <c r="W54" s="32">
        <f>IFERROR(IF(A54="","",IF(C54="","Missing report date",IF(D54="","Missing reported time",IF(M54="","Missing owner",IF(I54="","Missing issue description",IF(AND(J54="Critical",L54=""),"Add immediate action",IF(AND(S54&lt;&gt;"",COUNTIF('Daily Checklist'!$A$4:$A$253,S54)=0),"Checklist ID not found",IF(AND(P54&lt;&gt;"",AND(N54&lt;&gt;"Resolved",N54&lt;&gt;"Closed")),"Review issue status","Ready")))))))),"Check Record")</f>
        <v/>
      </c>
    </row>
    <row r="55">
      <c r="A55" s="25" t="n"/>
      <c r="B55" s="25" t="n"/>
      <c r="C55" s="45" t="n"/>
      <c r="D55" s="28" t="n"/>
      <c r="E55" s="25" t="n"/>
      <c r="F55" s="25" t="n"/>
      <c r="G55" s="25" t="n"/>
      <c r="H55" s="25" t="n"/>
      <c r="I55" s="27" t="n"/>
      <c r="J55" s="25" t="n"/>
      <c r="K55" s="25" t="n"/>
      <c r="L55" s="27" t="n"/>
      <c r="M55" s="25" t="n"/>
      <c r="N55" s="25" t="n"/>
      <c r="O55" s="46" t="n"/>
      <c r="P55" s="46" t="n"/>
      <c r="Q55" s="47" t="n"/>
      <c r="R55" s="25" t="n"/>
      <c r="S55" s="25" t="n"/>
      <c r="T55" s="27" t="n"/>
      <c r="U55" s="49">
        <f>IFERROR(IF(A55="","",IF(OR(C55="",D55=""),"",24*(IF(OR(N55="Resolved",N55="Closed"),IF(P55="",NOW(),P55),NOW())-(C55+D55)))),"")</f>
        <v/>
      </c>
      <c r="V55" s="32">
        <f>IFERROR(IF(A55="","",IF(OR(N55="Resolved",N55="Closed"),IF(P55="","Missing resolution timestamp","Closed"),IF(O55="","Missing target",IF(NOW()&gt;O55,"Past Target","Within Target")))),"Check Record")</f>
        <v/>
      </c>
      <c r="W55" s="32">
        <f>IFERROR(IF(A55="","",IF(C55="","Missing report date",IF(D55="","Missing reported time",IF(M55="","Missing owner",IF(I55="","Missing issue description",IF(AND(J55="Critical",L55=""),"Add immediate action",IF(AND(S55&lt;&gt;"",COUNTIF('Daily Checklist'!$A$4:$A$253,S55)=0),"Checklist ID not found",IF(AND(P55&lt;&gt;"",AND(N55&lt;&gt;"Resolved",N55&lt;&gt;"Closed")),"Review issue status","Ready")))))))),"Check Record")</f>
        <v/>
      </c>
    </row>
    <row r="56">
      <c r="A56" s="25" t="n"/>
      <c r="B56" s="25" t="n"/>
      <c r="C56" s="45" t="n"/>
      <c r="D56" s="28" t="n"/>
      <c r="E56" s="25" t="n"/>
      <c r="F56" s="25" t="n"/>
      <c r="G56" s="25" t="n"/>
      <c r="H56" s="25" t="n"/>
      <c r="I56" s="27" t="n"/>
      <c r="J56" s="25" t="n"/>
      <c r="K56" s="25" t="n"/>
      <c r="L56" s="27" t="n"/>
      <c r="M56" s="25" t="n"/>
      <c r="N56" s="25" t="n"/>
      <c r="O56" s="46" t="n"/>
      <c r="P56" s="46" t="n"/>
      <c r="Q56" s="47" t="n"/>
      <c r="R56" s="25" t="n"/>
      <c r="S56" s="25" t="n"/>
      <c r="T56" s="27" t="n"/>
      <c r="U56" s="49">
        <f>IFERROR(IF(A56="","",IF(OR(C56="",D56=""),"",24*(IF(OR(N56="Resolved",N56="Closed"),IF(P56="",NOW(),P56),NOW())-(C56+D56)))),"")</f>
        <v/>
      </c>
      <c r="V56" s="32">
        <f>IFERROR(IF(A56="","",IF(OR(N56="Resolved",N56="Closed"),IF(P56="","Missing resolution timestamp","Closed"),IF(O56="","Missing target",IF(NOW()&gt;O56,"Past Target","Within Target")))),"Check Record")</f>
        <v/>
      </c>
      <c r="W56" s="32">
        <f>IFERROR(IF(A56="","",IF(C56="","Missing report date",IF(D56="","Missing reported time",IF(M56="","Missing owner",IF(I56="","Missing issue description",IF(AND(J56="Critical",L56=""),"Add immediate action",IF(AND(S56&lt;&gt;"",COUNTIF('Daily Checklist'!$A$4:$A$253,S56)=0),"Checklist ID not found",IF(AND(P56&lt;&gt;"",AND(N56&lt;&gt;"Resolved",N56&lt;&gt;"Closed")),"Review issue status","Ready")))))))),"Check Record")</f>
        <v/>
      </c>
    </row>
    <row r="57">
      <c r="A57" s="25" t="n"/>
      <c r="B57" s="25" t="n"/>
      <c r="C57" s="45" t="n"/>
      <c r="D57" s="28" t="n"/>
      <c r="E57" s="25" t="n"/>
      <c r="F57" s="25" t="n"/>
      <c r="G57" s="25" t="n"/>
      <c r="H57" s="25" t="n"/>
      <c r="I57" s="27" t="n"/>
      <c r="J57" s="25" t="n"/>
      <c r="K57" s="25" t="n"/>
      <c r="L57" s="27" t="n"/>
      <c r="M57" s="25" t="n"/>
      <c r="N57" s="25" t="n"/>
      <c r="O57" s="46" t="n"/>
      <c r="P57" s="46" t="n"/>
      <c r="Q57" s="47" t="n"/>
      <c r="R57" s="25" t="n"/>
      <c r="S57" s="25" t="n"/>
      <c r="T57" s="27" t="n"/>
      <c r="U57" s="49">
        <f>IFERROR(IF(A57="","",IF(OR(C57="",D57=""),"",24*(IF(OR(N57="Resolved",N57="Closed"),IF(P57="",NOW(),P57),NOW())-(C57+D57)))),"")</f>
        <v/>
      </c>
      <c r="V57" s="32">
        <f>IFERROR(IF(A57="","",IF(OR(N57="Resolved",N57="Closed"),IF(P57="","Missing resolution timestamp","Closed"),IF(O57="","Missing target",IF(NOW()&gt;O57,"Past Target","Within Target")))),"Check Record")</f>
        <v/>
      </c>
      <c r="W57" s="32">
        <f>IFERROR(IF(A57="","",IF(C57="","Missing report date",IF(D57="","Missing reported time",IF(M57="","Missing owner",IF(I57="","Missing issue description",IF(AND(J57="Critical",L57=""),"Add immediate action",IF(AND(S57&lt;&gt;"",COUNTIF('Daily Checklist'!$A$4:$A$253,S57)=0),"Checklist ID not found",IF(AND(P57&lt;&gt;"",AND(N57&lt;&gt;"Resolved",N57&lt;&gt;"Closed")),"Review issue status","Ready")))))))),"Check Record")</f>
        <v/>
      </c>
    </row>
    <row r="58">
      <c r="A58" s="25" t="n"/>
      <c r="B58" s="25" t="n"/>
      <c r="C58" s="45" t="n"/>
      <c r="D58" s="28" t="n"/>
      <c r="E58" s="25" t="n"/>
      <c r="F58" s="25" t="n"/>
      <c r="G58" s="25" t="n"/>
      <c r="H58" s="25" t="n"/>
      <c r="I58" s="27" t="n"/>
      <c r="J58" s="25" t="n"/>
      <c r="K58" s="25" t="n"/>
      <c r="L58" s="27" t="n"/>
      <c r="M58" s="25" t="n"/>
      <c r="N58" s="25" t="n"/>
      <c r="O58" s="46" t="n"/>
      <c r="P58" s="46" t="n"/>
      <c r="Q58" s="47" t="n"/>
      <c r="R58" s="25" t="n"/>
      <c r="S58" s="25" t="n"/>
      <c r="T58" s="27" t="n"/>
      <c r="U58" s="49">
        <f>IFERROR(IF(A58="","",IF(OR(C58="",D58=""),"",24*(IF(OR(N58="Resolved",N58="Closed"),IF(P58="",NOW(),P58),NOW())-(C58+D58)))),"")</f>
        <v/>
      </c>
      <c r="V58" s="32">
        <f>IFERROR(IF(A58="","",IF(OR(N58="Resolved",N58="Closed"),IF(P58="","Missing resolution timestamp","Closed"),IF(O58="","Missing target",IF(NOW()&gt;O58,"Past Target","Within Target")))),"Check Record")</f>
        <v/>
      </c>
      <c r="W58" s="32">
        <f>IFERROR(IF(A58="","",IF(C58="","Missing report date",IF(D58="","Missing reported time",IF(M58="","Missing owner",IF(I58="","Missing issue description",IF(AND(J58="Critical",L58=""),"Add immediate action",IF(AND(S58&lt;&gt;"",COUNTIF('Daily Checklist'!$A$4:$A$253,S58)=0),"Checklist ID not found",IF(AND(P58&lt;&gt;"",AND(N58&lt;&gt;"Resolved",N58&lt;&gt;"Closed")),"Review issue status","Ready")))))))),"Check Record")</f>
        <v/>
      </c>
    </row>
    <row r="59">
      <c r="A59" s="25" t="n"/>
      <c r="B59" s="25" t="n"/>
      <c r="C59" s="45" t="n"/>
      <c r="D59" s="28" t="n"/>
      <c r="E59" s="25" t="n"/>
      <c r="F59" s="25" t="n"/>
      <c r="G59" s="25" t="n"/>
      <c r="H59" s="25" t="n"/>
      <c r="I59" s="27" t="n"/>
      <c r="J59" s="25" t="n"/>
      <c r="K59" s="25" t="n"/>
      <c r="L59" s="27" t="n"/>
      <c r="M59" s="25" t="n"/>
      <c r="N59" s="25" t="n"/>
      <c r="O59" s="46" t="n"/>
      <c r="P59" s="46" t="n"/>
      <c r="Q59" s="47" t="n"/>
      <c r="R59" s="25" t="n"/>
      <c r="S59" s="25" t="n"/>
      <c r="T59" s="27" t="n"/>
      <c r="U59" s="49">
        <f>IFERROR(IF(A59="","",IF(OR(C59="",D59=""),"",24*(IF(OR(N59="Resolved",N59="Closed"),IF(P59="",NOW(),P59),NOW())-(C59+D59)))),"")</f>
        <v/>
      </c>
      <c r="V59" s="32">
        <f>IFERROR(IF(A59="","",IF(OR(N59="Resolved",N59="Closed"),IF(P59="","Missing resolution timestamp","Closed"),IF(O59="","Missing target",IF(NOW()&gt;O59,"Past Target","Within Target")))),"Check Record")</f>
        <v/>
      </c>
      <c r="W59" s="32">
        <f>IFERROR(IF(A59="","",IF(C59="","Missing report date",IF(D59="","Missing reported time",IF(M59="","Missing owner",IF(I59="","Missing issue description",IF(AND(J59="Critical",L59=""),"Add immediate action",IF(AND(S59&lt;&gt;"",COUNTIF('Daily Checklist'!$A$4:$A$253,S59)=0),"Checklist ID not found",IF(AND(P59&lt;&gt;"",AND(N59&lt;&gt;"Resolved",N59&lt;&gt;"Closed")),"Review issue status","Ready")))))))),"Check Record")</f>
        <v/>
      </c>
    </row>
    <row r="60">
      <c r="A60" s="25" t="n"/>
      <c r="B60" s="25" t="n"/>
      <c r="C60" s="45" t="n"/>
      <c r="D60" s="28" t="n"/>
      <c r="E60" s="25" t="n"/>
      <c r="F60" s="25" t="n"/>
      <c r="G60" s="25" t="n"/>
      <c r="H60" s="25" t="n"/>
      <c r="I60" s="27" t="n"/>
      <c r="J60" s="25" t="n"/>
      <c r="K60" s="25" t="n"/>
      <c r="L60" s="27" t="n"/>
      <c r="M60" s="25" t="n"/>
      <c r="N60" s="25" t="n"/>
      <c r="O60" s="46" t="n"/>
      <c r="P60" s="46" t="n"/>
      <c r="Q60" s="47" t="n"/>
      <c r="R60" s="25" t="n"/>
      <c r="S60" s="25" t="n"/>
      <c r="T60" s="27" t="n"/>
      <c r="U60" s="49">
        <f>IFERROR(IF(A60="","",IF(OR(C60="",D60=""),"",24*(IF(OR(N60="Resolved",N60="Closed"),IF(P60="",NOW(),P60),NOW())-(C60+D60)))),"")</f>
        <v/>
      </c>
      <c r="V60" s="32">
        <f>IFERROR(IF(A60="","",IF(OR(N60="Resolved",N60="Closed"),IF(P60="","Missing resolution timestamp","Closed"),IF(O60="","Missing target",IF(NOW()&gt;O60,"Past Target","Within Target")))),"Check Record")</f>
        <v/>
      </c>
      <c r="W60" s="32">
        <f>IFERROR(IF(A60="","",IF(C60="","Missing report date",IF(D60="","Missing reported time",IF(M60="","Missing owner",IF(I60="","Missing issue description",IF(AND(J60="Critical",L60=""),"Add immediate action",IF(AND(S60&lt;&gt;"",COUNTIF('Daily Checklist'!$A$4:$A$253,S60)=0),"Checklist ID not found",IF(AND(P60&lt;&gt;"",AND(N60&lt;&gt;"Resolved",N60&lt;&gt;"Closed")),"Review issue status","Ready")))))))),"Check Record")</f>
        <v/>
      </c>
    </row>
    <row r="61">
      <c r="A61" s="25" t="n"/>
      <c r="B61" s="25" t="n"/>
      <c r="C61" s="45" t="n"/>
      <c r="D61" s="28" t="n"/>
      <c r="E61" s="25" t="n"/>
      <c r="F61" s="25" t="n"/>
      <c r="G61" s="25" t="n"/>
      <c r="H61" s="25" t="n"/>
      <c r="I61" s="27" t="n"/>
      <c r="J61" s="25" t="n"/>
      <c r="K61" s="25" t="n"/>
      <c r="L61" s="27" t="n"/>
      <c r="M61" s="25" t="n"/>
      <c r="N61" s="25" t="n"/>
      <c r="O61" s="46" t="n"/>
      <c r="P61" s="46" t="n"/>
      <c r="Q61" s="47" t="n"/>
      <c r="R61" s="25" t="n"/>
      <c r="S61" s="25" t="n"/>
      <c r="T61" s="27" t="n"/>
      <c r="U61" s="49">
        <f>IFERROR(IF(A61="","",IF(OR(C61="",D61=""),"",24*(IF(OR(N61="Resolved",N61="Closed"),IF(P61="",NOW(),P61),NOW())-(C61+D61)))),"")</f>
        <v/>
      </c>
      <c r="V61" s="32">
        <f>IFERROR(IF(A61="","",IF(OR(N61="Resolved",N61="Closed"),IF(P61="","Missing resolution timestamp","Closed"),IF(O61="","Missing target",IF(NOW()&gt;O61,"Past Target","Within Target")))),"Check Record")</f>
        <v/>
      </c>
      <c r="W61" s="32">
        <f>IFERROR(IF(A61="","",IF(C61="","Missing report date",IF(D61="","Missing reported time",IF(M61="","Missing owner",IF(I61="","Missing issue description",IF(AND(J61="Critical",L61=""),"Add immediate action",IF(AND(S61&lt;&gt;"",COUNTIF('Daily Checklist'!$A$4:$A$253,S61)=0),"Checklist ID not found",IF(AND(P61&lt;&gt;"",AND(N61&lt;&gt;"Resolved",N61&lt;&gt;"Closed")),"Review issue status","Ready")))))))),"Check Record")</f>
        <v/>
      </c>
    </row>
    <row r="62">
      <c r="A62" s="25" t="n"/>
      <c r="B62" s="25" t="n"/>
      <c r="C62" s="45" t="n"/>
      <c r="D62" s="28" t="n"/>
      <c r="E62" s="25" t="n"/>
      <c r="F62" s="25" t="n"/>
      <c r="G62" s="25" t="n"/>
      <c r="H62" s="25" t="n"/>
      <c r="I62" s="27" t="n"/>
      <c r="J62" s="25" t="n"/>
      <c r="K62" s="25" t="n"/>
      <c r="L62" s="27" t="n"/>
      <c r="M62" s="25" t="n"/>
      <c r="N62" s="25" t="n"/>
      <c r="O62" s="46" t="n"/>
      <c r="P62" s="46" t="n"/>
      <c r="Q62" s="47" t="n"/>
      <c r="R62" s="25" t="n"/>
      <c r="S62" s="25" t="n"/>
      <c r="T62" s="27" t="n"/>
      <c r="U62" s="49">
        <f>IFERROR(IF(A62="","",IF(OR(C62="",D62=""),"",24*(IF(OR(N62="Resolved",N62="Closed"),IF(P62="",NOW(),P62),NOW())-(C62+D62)))),"")</f>
        <v/>
      </c>
      <c r="V62" s="32">
        <f>IFERROR(IF(A62="","",IF(OR(N62="Resolved",N62="Closed"),IF(P62="","Missing resolution timestamp","Closed"),IF(O62="","Missing target",IF(NOW()&gt;O62,"Past Target","Within Target")))),"Check Record")</f>
        <v/>
      </c>
      <c r="W62" s="32">
        <f>IFERROR(IF(A62="","",IF(C62="","Missing report date",IF(D62="","Missing reported time",IF(M62="","Missing owner",IF(I62="","Missing issue description",IF(AND(J62="Critical",L62=""),"Add immediate action",IF(AND(S62&lt;&gt;"",COUNTIF('Daily Checklist'!$A$4:$A$253,S62)=0),"Checklist ID not found",IF(AND(P62&lt;&gt;"",AND(N62&lt;&gt;"Resolved",N62&lt;&gt;"Closed")),"Review issue status","Ready")))))))),"Check Record")</f>
        <v/>
      </c>
    </row>
    <row r="63">
      <c r="A63" s="25" t="n"/>
      <c r="B63" s="25" t="n"/>
      <c r="C63" s="45" t="n"/>
      <c r="D63" s="28" t="n"/>
      <c r="E63" s="25" t="n"/>
      <c r="F63" s="25" t="n"/>
      <c r="G63" s="25" t="n"/>
      <c r="H63" s="25" t="n"/>
      <c r="I63" s="27" t="n"/>
      <c r="J63" s="25" t="n"/>
      <c r="K63" s="25" t="n"/>
      <c r="L63" s="27" t="n"/>
      <c r="M63" s="25" t="n"/>
      <c r="N63" s="25" t="n"/>
      <c r="O63" s="46" t="n"/>
      <c r="P63" s="46" t="n"/>
      <c r="Q63" s="47" t="n"/>
      <c r="R63" s="25" t="n"/>
      <c r="S63" s="25" t="n"/>
      <c r="T63" s="27" t="n"/>
      <c r="U63" s="49">
        <f>IFERROR(IF(A63="","",IF(OR(C63="",D63=""),"",24*(IF(OR(N63="Resolved",N63="Closed"),IF(P63="",NOW(),P63),NOW())-(C63+D63)))),"")</f>
        <v/>
      </c>
      <c r="V63" s="32">
        <f>IFERROR(IF(A63="","",IF(OR(N63="Resolved",N63="Closed"),IF(P63="","Missing resolution timestamp","Closed"),IF(O63="","Missing target",IF(NOW()&gt;O63,"Past Target","Within Target")))),"Check Record")</f>
        <v/>
      </c>
      <c r="W63" s="32">
        <f>IFERROR(IF(A63="","",IF(C63="","Missing report date",IF(D63="","Missing reported time",IF(M63="","Missing owner",IF(I63="","Missing issue description",IF(AND(J63="Critical",L63=""),"Add immediate action",IF(AND(S63&lt;&gt;"",COUNTIF('Daily Checklist'!$A$4:$A$253,S63)=0),"Checklist ID not found",IF(AND(P63&lt;&gt;"",AND(N63&lt;&gt;"Resolved",N63&lt;&gt;"Closed")),"Review issue status","Ready")))))))),"Check Record")</f>
        <v/>
      </c>
    </row>
    <row r="64">
      <c r="A64" s="25" t="n"/>
      <c r="B64" s="25" t="n"/>
      <c r="C64" s="45" t="n"/>
      <c r="D64" s="28" t="n"/>
      <c r="E64" s="25" t="n"/>
      <c r="F64" s="25" t="n"/>
      <c r="G64" s="25" t="n"/>
      <c r="H64" s="25" t="n"/>
      <c r="I64" s="27" t="n"/>
      <c r="J64" s="25" t="n"/>
      <c r="K64" s="25" t="n"/>
      <c r="L64" s="27" t="n"/>
      <c r="M64" s="25" t="n"/>
      <c r="N64" s="25" t="n"/>
      <c r="O64" s="46" t="n"/>
      <c r="P64" s="46" t="n"/>
      <c r="Q64" s="47" t="n"/>
      <c r="R64" s="25" t="n"/>
      <c r="S64" s="25" t="n"/>
      <c r="T64" s="27" t="n"/>
      <c r="U64" s="49">
        <f>IFERROR(IF(A64="","",IF(OR(C64="",D64=""),"",24*(IF(OR(N64="Resolved",N64="Closed"),IF(P64="",NOW(),P64),NOW())-(C64+D64)))),"")</f>
        <v/>
      </c>
      <c r="V64" s="32">
        <f>IFERROR(IF(A64="","",IF(OR(N64="Resolved",N64="Closed"),IF(P64="","Missing resolution timestamp","Closed"),IF(O64="","Missing target",IF(NOW()&gt;O64,"Past Target","Within Target")))),"Check Record")</f>
        <v/>
      </c>
      <c r="W64" s="32">
        <f>IFERROR(IF(A64="","",IF(C64="","Missing report date",IF(D64="","Missing reported time",IF(M64="","Missing owner",IF(I64="","Missing issue description",IF(AND(J64="Critical",L64=""),"Add immediate action",IF(AND(S64&lt;&gt;"",COUNTIF('Daily Checklist'!$A$4:$A$253,S64)=0),"Checklist ID not found",IF(AND(P64&lt;&gt;"",AND(N64&lt;&gt;"Resolved",N64&lt;&gt;"Closed")),"Review issue status","Ready")))))))),"Check Record")</f>
        <v/>
      </c>
    </row>
    <row r="65">
      <c r="A65" s="25" t="n"/>
      <c r="B65" s="25" t="n"/>
      <c r="C65" s="45" t="n"/>
      <c r="D65" s="28" t="n"/>
      <c r="E65" s="25" t="n"/>
      <c r="F65" s="25" t="n"/>
      <c r="G65" s="25" t="n"/>
      <c r="H65" s="25" t="n"/>
      <c r="I65" s="27" t="n"/>
      <c r="J65" s="25" t="n"/>
      <c r="K65" s="25" t="n"/>
      <c r="L65" s="27" t="n"/>
      <c r="M65" s="25" t="n"/>
      <c r="N65" s="25" t="n"/>
      <c r="O65" s="46" t="n"/>
      <c r="P65" s="46" t="n"/>
      <c r="Q65" s="47" t="n"/>
      <c r="R65" s="25" t="n"/>
      <c r="S65" s="25" t="n"/>
      <c r="T65" s="27" t="n"/>
      <c r="U65" s="49">
        <f>IFERROR(IF(A65="","",IF(OR(C65="",D65=""),"",24*(IF(OR(N65="Resolved",N65="Closed"),IF(P65="",NOW(),P65),NOW())-(C65+D65)))),"")</f>
        <v/>
      </c>
      <c r="V65" s="32">
        <f>IFERROR(IF(A65="","",IF(OR(N65="Resolved",N65="Closed"),IF(P65="","Missing resolution timestamp","Closed"),IF(O65="","Missing target",IF(NOW()&gt;O65,"Past Target","Within Target")))),"Check Record")</f>
        <v/>
      </c>
      <c r="W65" s="32">
        <f>IFERROR(IF(A65="","",IF(C65="","Missing report date",IF(D65="","Missing reported time",IF(M65="","Missing owner",IF(I65="","Missing issue description",IF(AND(J65="Critical",L65=""),"Add immediate action",IF(AND(S65&lt;&gt;"",COUNTIF('Daily Checklist'!$A$4:$A$253,S65)=0),"Checklist ID not found",IF(AND(P65&lt;&gt;"",AND(N65&lt;&gt;"Resolved",N65&lt;&gt;"Closed")),"Review issue status","Ready")))))))),"Check Record")</f>
        <v/>
      </c>
    </row>
    <row r="66">
      <c r="A66" s="25" t="n"/>
      <c r="B66" s="25" t="n"/>
      <c r="C66" s="45" t="n"/>
      <c r="D66" s="28" t="n"/>
      <c r="E66" s="25" t="n"/>
      <c r="F66" s="25" t="n"/>
      <c r="G66" s="25" t="n"/>
      <c r="H66" s="25" t="n"/>
      <c r="I66" s="27" t="n"/>
      <c r="J66" s="25" t="n"/>
      <c r="K66" s="25" t="n"/>
      <c r="L66" s="27" t="n"/>
      <c r="M66" s="25" t="n"/>
      <c r="N66" s="25" t="n"/>
      <c r="O66" s="46" t="n"/>
      <c r="P66" s="46" t="n"/>
      <c r="Q66" s="47" t="n"/>
      <c r="R66" s="25" t="n"/>
      <c r="S66" s="25" t="n"/>
      <c r="T66" s="27" t="n"/>
      <c r="U66" s="49">
        <f>IFERROR(IF(A66="","",IF(OR(C66="",D66=""),"",24*(IF(OR(N66="Resolved",N66="Closed"),IF(P66="",NOW(),P66),NOW())-(C66+D66)))),"")</f>
        <v/>
      </c>
      <c r="V66" s="32">
        <f>IFERROR(IF(A66="","",IF(OR(N66="Resolved",N66="Closed"),IF(P66="","Missing resolution timestamp","Closed"),IF(O66="","Missing target",IF(NOW()&gt;O66,"Past Target","Within Target")))),"Check Record")</f>
        <v/>
      </c>
      <c r="W66" s="32">
        <f>IFERROR(IF(A66="","",IF(C66="","Missing report date",IF(D66="","Missing reported time",IF(M66="","Missing owner",IF(I66="","Missing issue description",IF(AND(J66="Critical",L66=""),"Add immediate action",IF(AND(S66&lt;&gt;"",COUNTIF('Daily Checklist'!$A$4:$A$253,S66)=0),"Checklist ID not found",IF(AND(P66&lt;&gt;"",AND(N66&lt;&gt;"Resolved",N66&lt;&gt;"Closed")),"Review issue status","Ready")))))))),"Check Record")</f>
        <v/>
      </c>
    </row>
    <row r="67">
      <c r="A67" s="25" t="n"/>
      <c r="B67" s="25" t="n"/>
      <c r="C67" s="45" t="n"/>
      <c r="D67" s="28" t="n"/>
      <c r="E67" s="25" t="n"/>
      <c r="F67" s="25" t="n"/>
      <c r="G67" s="25" t="n"/>
      <c r="H67" s="25" t="n"/>
      <c r="I67" s="27" t="n"/>
      <c r="J67" s="25" t="n"/>
      <c r="K67" s="25" t="n"/>
      <c r="L67" s="27" t="n"/>
      <c r="M67" s="25" t="n"/>
      <c r="N67" s="25" t="n"/>
      <c r="O67" s="46" t="n"/>
      <c r="P67" s="46" t="n"/>
      <c r="Q67" s="47" t="n"/>
      <c r="R67" s="25" t="n"/>
      <c r="S67" s="25" t="n"/>
      <c r="T67" s="27" t="n"/>
      <c r="U67" s="49">
        <f>IFERROR(IF(A67="","",IF(OR(C67="",D67=""),"",24*(IF(OR(N67="Resolved",N67="Closed"),IF(P67="",NOW(),P67),NOW())-(C67+D67)))),"")</f>
        <v/>
      </c>
      <c r="V67" s="32">
        <f>IFERROR(IF(A67="","",IF(OR(N67="Resolved",N67="Closed"),IF(P67="","Missing resolution timestamp","Closed"),IF(O67="","Missing target",IF(NOW()&gt;O67,"Past Target","Within Target")))),"Check Record")</f>
        <v/>
      </c>
      <c r="W67" s="32">
        <f>IFERROR(IF(A67="","",IF(C67="","Missing report date",IF(D67="","Missing reported time",IF(M67="","Missing owner",IF(I67="","Missing issue description",IF(AND(J67="Critical",L67=""),"Add immediate action",IF(AND(S67&lt;&gt;"",COUNTIF('Daily Checklist'!$A$4:$A$253,S67)=0),"Checklist ID not found",IF(AND(P67&lt;&gt;"",AND(N67&lt;&gt;"Resolved",N67&lt;&gt;"Closed")),"Review issue status","Ready")))))))),"Check Record")</f>
        <v/>
      </c>
    </row>
    <row r="68">
      <c r="A68" s="25" t="n"/>
      <c r="B68" s="25" t="n"/>
      <c r="C68" s="45" t="n"/>
      <c r="D68" s="28" t="n"/>
      <c r="E68" s="25" t="n"/>
      <c r="F68" s="25" t="n"/>
      <c r="G68" s="25" t="n"/>
      <c r="H68" s="25" t="n"/>
      <c r="I68" s="27" t="n"/>
      <c r="J68" s="25" t="n"/>
      <c r="K68" s="25" t="n"/>
      <c r="L68" s="27" t="n"/>
      <c r="M68" s="25" t="n"/>
      <c r="N68" s="25" t="n"/>
      <c r="O68" s="46" t="n"/>
      <c r="P68" s="46" t="n"/>
      <c r="Q68" s="47" t="n"/>
      <c r="R68" s="25" t="n"/>
      <c r="S68" s="25" t="n"/>
      <c r="T68" s="27" t="n"/>
      <c r="U68" s="49">
        <f>IFERROR(IF(A68="","",IF(OR(C68="",D68=""),"",24*(IF(OR(N68="Resolved",N68="Closed"),IF(P68="",NOW(),P68),NOW())-(C68+D68)))),"")</f>
        <v/>
      </c>
      <c r="V68" s="32">
        <f>IFERROR(IF(A68="","",IF(OR(N68="Resolved",N68="Closed"),IF(P68="","Missing resolution timestamp","Closed"),IF(O68="","Missing target",IF(NOW()&gt;O68,"Past Target","Within Target")))),"Check Record")</f>
        <v/>
      </c>
      <c r="W68" s="32">
        <f>IFERROR(IF(A68="","",IF(C68="","Missing report date",IF(D68="","Missing reported time",IF(M68="","Missing owner",IF(I68="","Missing issue description",IF(AND(J68="Critical",L68=""),"Add immediate action",IF(AND(S68&lt;&gt;"",COUNTIF('Daily Checklist'!$A$4:$A$253,S68)=0),"Checklist ID not found",IF(AND(P68&lt;&gt;"",AND(N68&lt;&gt;"Resolved",N68&lt;&gt;"Closed")),"Review issue status","Ready")))))))),"Check Record")</f>
        <v/>
      </c>
    </row>
    <row r="69">
      <c r="A69" s="25" t="n"/>
      <c r="B69" s="25" t="n"/>
      <c r="C69" s="45" t="n"/>
      <c r="D69" s="28" t="n"/>
      <c r="E69" s="25" t="n"/>
      <c r="F69" s="25" t="n"/>
      <c r="G69" s="25" t="n"/>
      <c r="H69" s="25" t="n"/>
      <c r="I69" s="27" t="n"/>
      <c r="J69" s="25" t="n"/>
      <c r="K69" s="25" t="n"/>
      <c r="L69" s="27" t="n"/>
      <c r="M69" s="25" t="n"/>
      <c r="N69" s="25" t="n"/>
      <c r="O69" s="46" t="n"/>
      <c r="P69" s="46" t="n"/>
      <c r="Q69" s="47" t="n"/>
      <c r="R69" s="25" t="n"/>
      <c r="S69" s="25" t="n"/>
      <c r="T69" s="27" t="n"/>
      <c r="U69" s="49">
        <f>IFERROR(IF(A69="","",IF(OR(C69="",D69=""),"",24*(IF(OR(N69="Resolved",N69="Closed"),IF(P69="",NOW(),P69),NOW())-(C69+D69)))),"")</f>
        <v/>
      </c>
      <c r="V69" s="32">
        <f>IFERROR(IF(A69="","",IF(OR(N69="Resolved",N69="Closed"),IF(P69="","Missing resolution timestamp","Closed"),IF(O69="","Missing target",IF(NOW()&gt;O69,"Past Target","Within Target")))),"Check Record")</f>
        <v/>
      </c>
      <c r="W69" s="32">
        <f>IFERROR(IF(A69="","",IF(C69="","Missing report date",IF(D69="","Missing reported time",IF(M69="","Missing owner",IF(I69="","Missing issue description",IF(AND(J69="Critical",L69=""),"Add immediate action",IF(AND(S69&lt;&gt;"",COUNTIF('Daily Checklist'!$A$4:$A$253,S69)=0),"Checklist ID not found",IF(AND(P69&lt;&gt;"",AND(N69&lt;&gt;"Resolved",N69&lt;&gt;"Closed")),"Review issue status","Ready")))))))),"Check Record")</f>
        <v/>
      </c>
    </row>
    <row r="70">
      <c r="A70" s="25" t="n"/>
      <c r="B70" s="25" t="n"/>
      <c r="C70" s="45" t="n"/>
      <c r="D70" s="28" t="n"/>
      <c r="E70" s="25" t="n"/>
      <c r="F70" s="25" t="n"/>
      <c r="G70" s="25" t="n"/>
      <c r="H70" s="25" t="n"/>
      <c r="I70" s="27" t="n"/>
      <c r="J70" s="25" t="n"/>
      <c r="K70" s="25" t="n"/>
      <c r="L70" s="27" t="n"/>
      <c r="M70" s="25" t="n"/>
      <c r="N70" s="25" t="n"/>
      <c r="O70" s="46" t="n"/>
      <c r="P70" s="46" t="n"/>
      <c r="Q70" s="47" t="n"/>
      <c r="R70" s="25" t="n"/>
      <c r="S70" s="25" t="n"/>
      <c r="T70" s="27" t="n"/>
      <c r="U70" s="49">
        <f>IFERROR(IF(A70="","",IF(OR(C70="",D70=""),"",24*(IF(OR(N70="Resolved",N70="Closed"),IF(P70="",NOW(),P70),NOW())-(C70+D70)))),"")</f>
        <v/>
      </c>
      <c r="V70" s="32">
        <f>IFERROR(IF(A70="","",IF(OR(N70="Resolved",N70="Closed"),IF(P70="","Missing resolution timestamp","Closed"),IF(O70="","Missing target",IF(NOW()&gt;O70,"Past Target","Within Target")))),"Check Record")</f>
        <v/>
      </c>
      <c r="W70" s="32">
        <f>IFERROR(IF(A70="","",IF(C70="","Missing report date",IF(D70="","Missing reported time",IF(M70="","Missing owner",IF(I70="","Missing issue description",IF(AND(J70="Critical",L70=""),"Add immediate action",IF(AND(S70&lt;&gt;"",COUNTIF('Daily Checklist'!$A$4:$A$253,S70)=0),"Checklist ID not found",IF(AND(P70&lt;&gt;"",AND(N70&lt;&gt;"Resolved",N70&lt;&gt;"Closed")),"Review issue status","Ready")))))))),"Check Record")</f>
        <v/>
      </c>
    </row>
    <row r="71">
      <c r="A71" s="25" t="n"/>
      <c r="B71" s="25" t="n"/>
      <c r="C71" s="45" t="n"/>
      <c r="D71" s="28" t="n"/>
      <c r="E71" s="25" t="n"/>
      <c r="F71" s="25" t="n"/>
      <c r="G71" s="25" t="n"/>
      <c r="H71" s="25" t="n"/>
      <c r="I71" s="27" t="n"/>
      <c r="J71" s="25" t="n"/>
      <c r="K71" s="25" t="n"/>
      <c r="L71" s="27" t="n"/>
      <c r="M71" s="25" t="n"/>
      <c r="N71" s="25" t="n"/>
      <c r="O71" s="46" t="n"/>
      <c r="P71" s="46" t="n"/>
      <c r="Q71" s="47" t="n"/>
      <c r="R71" s="25" t="n"/>
      <c r="S71" s="25" t="n"/>
      <c r="T71" s="27" t="n"/>
      <c r="U71" s="49">
        <f>IFERROR(IF(A71="","",IF(OR(C71="",D71=""),"",24*(IF(OR(N71="Resolved",N71="Closed"),IF(P71="",NOW(),P71),NOW())-(C71+D71)))),"")</f>
        <v/>
      </c>
      <c r="V71" s="32">
        <f>IFERROR(IF(A71="","",IF(OR(N71="Resolved",N71="Closed"),IF(P71="","Missing resolution timestamp","Closed"),IF(O71="","Missing target",IF(NOW()&gt;O71,"Past Target","Within Target")))),"Check Record")</f>
        <v/>
      </c>
      <c r="W71" s="32">
        <f>IFERROR(IF(A71="","",IF(C71="","Missing report date",IF(D71="","Missing reported time",IF(M71="","Missing owner",IF(I71="","Missing issue description",IF(AND(J71="Critical",L71=""),"Add immediate action",IF(AND(S71&lt;&gt;"",COUNTIF('Daily Checklist'!$A$4:$A$253,S71)=0),"Checklist ID not found",IF(AND(P71&lt;&gt;"",AND(N71&lt;&gt;"Resolved",N71&lt;&gt;"Closed")),"Review issue status","Ready")))))))),"Check Record")</f>
        <v/>
      </c>
    </row>
    <row r="72">
      <c r="A72" s="25" t="n"/>
      <c r="B72" s="25" t="n"/>
      <c r="C72" s="45" t="n"/>
      <c r="D72" s="28" t="n"/>
      <c r="E72" s="25" t="n"/>
      <c r="F72" s="25" t="n"/>
      <c r="G72" s="25" t="n"/>
      <c r="H72" s="25" t="n"/>
      <c r="I72" s="27" t="n"/>
      <c r="J72" s="25" t="n"/>
      <c r="K72" s="25" t="n"/>
      <c r="L72" s="27" t="n"/>
      <c r="M72" s="25" t="n"/>
      <c r="N72" s="25" t="n"/>
      <c r="O72" s="46" t="n"/>
      <c r="P72" s="46" t="n"/>
      <c r="Q72" s="47" t="n"/>
      <c r="R72" s="25" t="n"/>
      <c r="S72" s="25" t="n"/>
      <c r="T72" s="27" t="n"/>
      <c r="U72" s="49">
        <f>IFERROR(IF(A72="","",IF(OR(C72="",D72=""),"",24*(IF(OR(N72="Resolved",N72="Closed"),IF(P72="",NOW(),P72),NOW())-(C72+D72)))),"")</f>
        <v/>
      </c>
      <c r="V72" s="32">
        <f>IFERROR(IF(A72="","",IF(OR(N72="Resolved",N72="Closed"),IF(P72="","Missing resolution timestamp","Closed"),IF(O72="","Missing target",IF(NOW()&gt;O72,"Past Target","Within Target")))),"Check Record")</f>
        <v/>
      </c>
      <c r="W72" s="32">
        <f>IFERROR(IF(A72="","",IF(C72="","Missing report date",IF(D72="","Missing reported time",IF(M72="","Missing owner",IF(I72="","Missing issue description",IF(AND(J72="Critical",L72=""),"Add immediate action",IF(AND(S72&lt;&gt;"",COUNTIF('Daily Checklist'!$A$4:$A$253,S72)=0),"Checklist ID not found",IF(AND(P72&lt;&gt;"",AND(N72&lt;&gt;"Resolved",N72&lt;&gt;"Closed")),"Review issue status","Ready")))))))),"Check Record")</f>
        <v/>
      </c>
    </row>
    <row r="73">
      <c r="A73" s="25" t="n"/>
      <c r="B73" s="25" t="n"/>
      <c r="C73" s="45" t="n"/>
      <c r="D73" s="28" t="n"/>
      <c r="E73" s="25" t="n"/>
      <c r="F73" s="25" t="n"/>
      <c r="G73" s="25" t="n"/>
      <c r="H73" s="25" t="n"/>
      <c r="I73" s="27" t="n"/>
      <c r="J73" s="25" t="n"/>
      <c r="K73" s="25" t="n"/>
      <c r="L73" s="27" t="n"/>
      <c r="M73" s="25" t="n"/>
      <c r="N73" s="25" t="n"/>
      <c r="O73" s="46" t="n"/>
      <c r="P73" s="46" t="n"/>
      <c r="Q73" s="47" t="n"/>
      <c r="R73" s="25" t="n"/>
      <c r="S73" s="25" t="n"/>
      <c r="T73" s="27" t="n"/>
      <c r="U73" s="49">
        <f>IFERROR(IF(A73="","",IF(OR(C73="",D73=""),"",24*(IF(OR(N73="Resolved",N73="Closed"),IF(P73="",NOW(),P73),NOW())-(C73+D73)))),"")</f>
        <v/>
      </c>
      <c r="V73" s="32">
        <f>IFERROR(IF(A73="","",IF(OR(N73="Resolved",N73="Closed"),IF(P73="","Missing resolution timestamp","Closed"),IF(O73="","Missing target",IF(NOW()&gt;O73,"Past Target","Within Target")))),"Check Record")</f>
        <v/>
      </c>
      <c r="W73" s="32">
        <f>IFERROR(IF(A73="","",IF(C73="","Missing report date",IF(D73="","Missing reported time",IF(M73="","Missing owner",IF(I73="","Missing issue description",IF(AND(J73="Critical",L73=""),"Add immediate action",IF(AND(S73&lt;&gt;"",COUNTIF('Daily Checklist'!$A$4:$A$253,S73)=0),"Checklist ID not found",IF(AND(P73&lt;&gt;"",AND(N73&lt;&gt;"Resolved",N73&lt;&gt;"Closed")),"Review issue status","Ready")))))))),"Check Record")</f>
        <v/>
      </c>
    </row>
    <row r="74">
      <c r="A74" s="25" t="n"/>
      <c r="B74" s="25" t="n"/>
      <c r="C74" s="45" t="n"/>
      <c r="D74" s="28" t="n"/>
      <c r="E74" s="25" t="n"/>
      <c r="F74" s="25" t="n"/>
      <c r="G74" s="25" t="n"/>
      <c r="H74" s="25" t="n"/>
      <c r="I74" s="27" t="n"/>
      <c r="J74" s="25" t="n"/>
      <c r="K74" s="25" t="n"/>
      <c r="L74" s="27" t="n"/>
      <c r="M74" s="25" t="n"/>
      <c r="N74" s="25" t="n"/>
      <c r="O74" s="46" t="n"/>
      <c r="P74" s="46" t="n"/>
      <c r="Q74" s="47" t="n"/>
      <c r="R74" s="25" t="n"/>
      <c r="S74" s="25" t="n"/>
      <c r="T74" s="27" t="n"/>
      <c r="U74" s="49">
        <f>IFERROR(IF(A74="","",IF(OR(C74="",D74=""),"",24*(IF(OR(N74="Resolved",N74="Closed"),IF(P74="",NOW(),P74),NOW())-(C74+D74)))),"")</f>
        <v/>
      </c>
      <c r="V74" s="32">
        <f>IFERROR(IF(A74="","",IF(OR(N74="Resolved",N74="Closed"),IF(P74="","Missing resolution timestamp","Closed"),IF(O74="","Missing target",IF(NOW()&gt;O74,"Past Target","Within Target")))),"Check Record")</f>
        <v/>
      </c>
      <c r="W74" s="32">
        <f>IFERROR(IF(A74="","",IF(C74="","Missing report date",IF(D74="","Missing reported time",IF(M74="","Missing owner",IF(I74="","Missing issue description",IF(AND(J74="Critical",L74=""),"Add immediate action",IF(AND(S74&lt;&gt;"",COUNTIF('Daily Checklist'!$A$4:$A$253,S74)=0),"Checklist ID not found",IF(AND(P74&lt;&gt;"",AND(N74&lt;&gt;"Resolved",N74&lt;&gt;"Closed")),"Review issue status","Ready")))))))),"Check Record")</f>
        <v/>
      </c>
    </row>
    <row r="75">
      <c r="A75" s="25" t="n"/>
      <c r="B75" s="25" t="n"/>
      <c r="C75" s="45" t="n"/>
      <c r="D75" s="28" t="n"/>
      <c r="E75" s="25" t="n"/>
      <c r="F75" s="25" t="n"/>
      <c r="G75" s="25" t="n"/>
      <c r="H75" s="25" t="n"/>
      <c r="I75" s="27" t="n"/>
      <c r="J75" s="25" t="n"/>
      <c r="K75" s="25" t="n"/>
      <c r="L75" s="27" t="n"/>
      <c r="M75" s="25" t="n"/>
      <c r="N75" s="25" t="n"/>
      <c r="O75" s="46" t="n"/>
      <c r="P75" s="46" t="n"/>
      <c r="Q75" s="47" t="n"/>
      <c r="R75" s="25" t="n"/>
      <c r="S75" s="25" t="n"/>
      <c r="T75" s="27" t="n"/>
      <c r="U75" s="49">
        <f>IFERROR(IF(A75="","",IF(OR(C75="",D75=""),"",24*(IF(OR(N75="Resolved",N75="Closed"),IF(P75="",NOW(),P75),NOW())-(C75+D75)))),"")</f>
        <v/>
      </c>
      <c r="V75" s="32">
        <f>IFERROR(IF(A75="","",IF(OR(N75="Resolved",N75="Closed"),IF(P75="","Missing resolution timestamp","Closed"),IF(O75="","Missing target",IF(NOW()&gt;O75,"Past Target","Within Target")))),"Check Record")</f>
        <v/>
      </c>
      <c r="W75" s="32">
        <f>IFERROR(IF(A75="","",IF(C75="","Missing report date",IF(D75="","Missing reported time",IF(M75="","Missing owner",IF(I75="","Missing issue description",IF(AND(J75="Critical",L75=""),"Add immediate action",IF(AND(S75&lt;&gt;"",COUNTIF('Daily Checklist'!$A$4:$A$253,S75)=0),"Checklist ID not found",IF(AND(P75&lt;&gt;"",AND(N75&lt;&gt;"Resolved",N75&lt;&gt;"Closed")),"Review issue status","Ready")))))))),"Check Record")</f>
        <v/>
      </c>
    </row>
    <row r="76">
      <c r="A76" s="25" t="n"/>
      <c r="B76" s="25" t="n"/>
      <c r="C76" s="45" t="n"/>
      <c r="D76" s="28" t="n"/>
      <c r="E76" s="25" t="n"/>
      <c r="F76" s="25" t="n"/>
      <c r="G76" s="25" t="n"/>
      <c r="H76" s="25" t="n"/>
      <c r="I76" s="27" t="n"/>
      <c r="J76" s="25" t="n"/>
      <c r="K76" s="25" t="n"/>
      <c r="L76" s="27" t="n"/>
      <c r="M76" s="25" t="n"/>
      <c r="N76" s="25" t="n"/>
      <c r="O76" s="46" t="n"/>
      <c r="P76" s="46" t="n"/>
      <c r="Q76" s="47" t="n"/>
      <c r="R76" s="25" t="n"/>
      <c r="S76" s="25" t="n"/>
      <c r="T76" s="27" t="n"/>
      <c r="U76" s="49">
        <f>IFERROR(IF(A76="","",IF(OR(C76="",D76=""),"",24*(IF(OR(N76="Resolved",N76="Closed"),IF(P76="",NOW(),P76),NOW())-(C76+D76)))),"")</f>
        <v/>
      </c>
      <c r="V76" s="32">
        <f>IFERROR(IF(A76="","",IF(OR(N76="Resolved",N76="Closed"),IF(P76="","Missing resolution timestamp","Closed"),IF(O76="","Missing target",IF(NOW()&gt;O76,"Past Target","Within Target")))),"Check Record")</f>
        <v/>
      </c>
      <c r="W76" s="32">
        <f>IFERROR(IF(A76="","",IF(C76="","Missing report date",IF(D76="","Missing reported time",IF(M76="","Missing owner",IF(I76="","Missing issue description",IF(AND(J76="Critical",L76=""),"Add immediate action",IF(AND(S76&lt;&gt;"",COUNTIF('Daily Checklist'!$A$4:$A$253,S76)=0),"Checklist ID not found",IF(AND(P76&lt;&gt;"",AND(N76&lt;&gt;"Resolved",N76&lt;&gt;"Closed")),"Review issue status","Ready")))))))),"Check Record")</f>
        <v/>
      </c>
    </row>
    <row r="77">
      <c r="A77" s="25" t="n"/>
      <c r="B77" s="25" t="n"/>
      <c r="C77" s="45" t="n"/>
      <c r="D77" s="28" t="n"/>
      <c r="E77" s="25" t="n"/>
      <c r="F77" s="25" t="n"/>
      <c r="G77" s="25" t="n"/>
      <c r="H77" s="25" t="n"/>
      <c r="I77" s="27" t="n"/>
      <c r="J77" s="25" t="n"/>
      <c r="K77" s="25" t="n"/>
      <c r="L77" s="27" t="n"/>
      <c r="M77" s="25" t="n"/>
      <c r="N77" s="25" t="n"/>
      <c r="O77" s="46" t="n"/>
      <c r="P77" s="46" t="n"/>
      <c r="Q77" s="47" t="n"/>
      <c r="R77" s="25" t="n"/>
      <c r="S77" s="25" t="n"/>
      <c r="T77" s="27" t="n"/>
      <c r="U77" s="49">
        <f>IFERROR(IF(A77="","",IF(OR(C77="",D77=""),"",24*(IF(OR(N77="Resolved",N77="Closed"),IF(P77="",NOW(),P77),NOW())-(C77+D77)))),"")</f>
        <v/>
      </c>
      <c r="V77" s="32">
        <f>IFERROR(IF(A77="","",IF(OR(N77="Resolved",N77="Closed"),IF(P77="","Missing resolution timestamp","Closed"),IF(O77="","Missing target",IF(NOW()&gt;O77,"Past Target","Within Target")))),"Check Record")</f>
        <v/>
      </c>
      <c r="W77" s="32">
        <f>IFERROR(IF(A77="","",IF(C77="","Missing report date",IF(D77="","Missing reported time",IF(M77="","Missing owner",IF(I77="","Missing issue description",IF(AND(J77="Critical",L77=""),"Add immediate action",IF(AND(S77&lt;&gt;"",COUNTIF('Daily Checklist'!$A$4:$A$253,S77)=0),"Checklist ID not found",IF(AND(P77&lt;&gt;"",AND(N77&lt;&gt;"Resolved",N77&lt;&gt;"Closed")),"Review issue status","Ready")))))))),"Check Record")</f>
        <v/>
      </c>
    </row>
    <row r="78">
      <c r="A78" s="25" t="n"/>
      <c r="B78" s="25" t="n"/>
      <c r="C78" s="45" t="n"/>
      <c r="D78" s="28" t="n"/>
      <c r="E78" s="25" t="n"/>
      <c r="F78" s="25" t="n"/>
      <c r="G78" s="25" t="n"/>
      <c r="H78" s="25" t="n"/>
      <c r="I78" s="27" t="n"/>
      <c r="J78" s="25" t="n"/>
      <c r="K78" s="25" t="n"/>
      <c r="L78" s="27" t="n"/>
      <c r="M78" s="25" t="n"/>
      <c r="N78" s="25" t="n"/>
      <c r="O78" s="46" t="n"/>
      <c r="P78" s="46" t="n"/>
      <c r="Q78" s="47" t="n"/>
      <c r="R78" s="25" t="n"/>
      <c r="S78" s="25" t="n"/>
      <c r="T78" s="27" t="n"/>
      <c r="U78" s="49">
        <f>IFERROR(IF(A78="","",IF(OR(C78="",D78=""),"",24*(IF(OR(N78="Resolved",N78="Closed"),IF(P78="",NOW(),P78),NOW())-(C78+D78)))),"")</f>
        <v/>
      </c>
      <c r="V78" s="32">
        <f>IFERROR(IF(A78="","",IF(OR(N78="Resolved",N78="Closed"),IF(P78="","Missing resolution timestamp","Closed"),IF(O78="","Missing target",IF(NOW()&gt;O78,"Past Target","Within Target")))),"Check Record")</f>
        <v/>
      </c>
      <c r="W78" s="32">
        <f>IFERROR(IF(A78="","",IF(C78="","Missing report date",IF(D78="","Missing reported time",IF(M78="","Missing owner",IF(I78="","Missing issue description",IF(AND(J78="Critical",L78=""),"Add immediate action",IF(AND(S78&lt;&gt;"",COUNTIF('Daily Checklist'!$A$4:$A$253,S78)=0),"Checklist ID not found",IF(AND(P78&lt;&gt;"",AND(N78&lt;&gt;"Resolved",N78&lt;&gt;"Closed")),"Review issue status","Ready")))))))),"Check Record")</f>
        <v/>
      </c>
    </row>
    <row r="79">
      <c r="A79" s="25" t="n"/>
      <c r="B79" s="25" t="n"/>
      <c r="C79" s="45" t="n"/>
      <c r="D79" s="28" t="n"/>
      <c r="E79" s="25" t="n"/>
      <c r="F79" s="25" t="n"/>
      <c r="G79" s="25" t="n"/>
      <c r="H79" s="25" t="n"/>
      <c r="I79" s="27" t="n"/>
      <c r="J79" s="25" t="n"/>
      <c r="K79" s="25" t="n"/>
      <c r="L79" s="27" t="n"/>
      <c r="M79" s="25" t="n"/>
      <c r="N79" s="25" t="n"/>
      <c r="O79" s="46" t="n"/>
      <c r="P79" s="46" t="n"/>
      <c r="Q79" s="47" t="n"/>
      <c r="R79" s="25" t="n"/>
      <c r="S79" s="25" t="n"/>
      <c r="T79" s="27" t="n"/>
      <c r="U79" s="49">
        <f>IFERROR(IF(A79="","",IF(OR(C79="",D79=""),"",24*(IF(OR(N79="Resolved",N79="Closed"),IF(P79="",NOW(),P79),NOW())-(C79+D79)))),"")</f>
        <v/>
      </c>
      <c r="V79" s="32">
        <f>IFERROR(IF(A79="","",IF(OR(N79="Resolved",N79="Closed"),IF(P79="","Missing resolution timestamp","Closed"),IF(O79="","Missing target",IF(NOW()&gt;O79,"Past Target","Within Target")))),"Check Record")</f>
        <v/>
      </c>
      <c r="W79" s="32">
        <f>IFERROR(IF(A79="","",IF(C79="","Missing report date",IF(D79="","Missing reported time",IF(M79="","Missing owner",IF(I79="","Missing issue description",IF(AND(J79="Critical",L79=""),"Add immediate action",IF(AND(S79&lt;&gt;"",COUNTIF('Daily Checklist'!$A$4:$A$253,S79)=0),"Checklist ID not found",IF(AND(P79&lt;&gt;"",AND(N79&lt;&gt;"Resolved",N79&lt;&gt;"Closed")),"Review issue status","Ready")))))))),"Check Record")</f>
        <v/>
      </c>
    </row>
    <row r="80">
      <c r="A80" s="25" t="n"/>
      <c r="B80" s="25" t="n"/>
      <c r="C80" s="45" t="n"/>
      <c r="D80" s="28" t="n"/>
      <c r="E80" s="25" t="n"/>
      <c r="F80" s="25" t="n"/>
      <c r="G80" s="25" t="n"/>
      <c r="H80" s="25" t="n"/>
      <c r="I80" s="27" t="n"/>
      <c r="J80" s="25" t="n"/>
      <c r="K80" s="25" t="n"/>
      <c r="L80" s="27" t="n"/>
      <c r="M80" s="25" t="n"/>
      <c r="N80" s="25" t="n"/>
      <c r="O80" s="46" t="n"/>
      <c r="P80" s="46" t="n"/>
      <c r="Q80" s="47" t="n"/>
      <c r="R80" s="25" t="n"/>
      <c r="S80" s="25" t="n"/>
      <c r="T80" s="27" t="n"/>
      <c r="U80" s="49">
        <f>IFERROR(IF(A80="","",IF(OR(C80="",D80=""),"",24*(IF(OR(N80="Resolved",N80="Closed"),IF(P80="",NOW(),P80),NOW())-(C80+D80)))),"")</f>
        <v/>
      </c>
      <c r="V80" s="32">
        <f>IFERROR(IF(A80="","",IF(OR(N80="Resolved",N80="Closed"),IF(P80="","Missing resolution timestamp","Closed"),IF(O80="","Missing target",IF(NOW()&gt;O80,"Past Target","Within Target")))),"Check Record")</f>
        <v/>
      </c>
      <c r="W80" s="32">
        <f>IFERROR(IF(A80="","",IF(C80="","Missing report date",IF(D80="","Missing reported time",IF(M80="","Missing owner",IF(I80="","Missing issue description",IF(AND(J80="Critical",L80=""),"Add immediate action",IF(AND(S80&lt;&gt;"",COUNTIF('Daily Checklist'!$A$4:$A$253,S80)=0),"Checklist ID not found",IF(AND(P80&lt;&gt;"",AND(N80&lt;&gt;"Resolved",N80&lt;&gt;"Closed")),"Review issue status","Ready")))))))),"Check Record")</f>
        <v/>
      </c>
    </row>
    <row r="81">
      <c r="A81" s="25" t="n"/>
      <c r="B81" s="25" t="n"/>
      <c r="C81" s="45" t="n"/>
      <c r="D81" s="28" t="n"/>
      <c r="E81" s="25" t="n"/>
      <c r="F81" s="25" t="n"/>
      <c r="G81" s="25" t="n"/>
      <c r="H81" s="25" t="n"/>
      <c r="I81" s="27" t="n"/>
      <c r="J81" s="25" t="n"/>
      <c r="K81" s="25" t="n"/>
      <c r="L81" s="27" t="n"/>
      <c r="M81" s="25" t="n"/>
      <c r="N81" s="25" t="n"/>
      <c r="O81" s="46" t="n"/>
      <c r="P81" s="46" t="n"/>
      <c r="Q81" s="47" t="n"/>
      <c r="R81" s="25" t="n"/>
      <c r="S81" s="25" t="n"/>
      <c r="T81" s="27" t="n"/>
      <c r="U81" s="49">
        <f>IFERROR(IF(A81="","",IF(OR(C81="",D81=""),"",24*(IF(OR(N81="Resolved",N81="Closed"),IF(P81="",NOW(),P81),NOW())-(C81+D81)))),"")</f>
        <v/>
      </c>
      <c r="V81" s="32">
        <f>IFERROR(IF(A81="","",IF(OR(N81="Resolved",N81="Closed"),IF(P81="","Missing resolution timestamp","Closed"),IF(O81="","Missing target",IF(NOW()&gt;O81,"Past Target","Within Target")))),"Check Record")</f>
        <v/>
      </c>
      <c r="W81" s="32">
        <f>IFERROR(IF(A81="","",IF(C81="","Missing report date",IF(D81="","Missing reported time",IF(M81="","Missing owner",IF(I81="","Missing issue description",IF(AND(J81="Critical",L81=""),"Add immediate action",IF(AND(S81&lt;&gt;"",COUNTIF('Daily Checklist'!$A$4:$A$253,S81)=0),"Checklist ID not found",IF(AND(P81&lt;&gt;"",AND(N81&lt;&gt;"Resolved",N81&lt;&gt;"Closed")),"Review issue status","Ready")))))))),"Check Record")</f>
        <v/>
      </c>
    </row>
    <row r="82">
      <c r="A82" s="25" t="n"/>
      <c r="B82" s="25" t="n"/>
      <c r="C82" s="45" t="n"/>
      <c r="D82" s="28" t="n"/>
      <c r="E82" s="25" t="n"/>
      <c r="F82" s="25" t="n"/>
      <c r="G82" s="25" t="n"/>
      <c r="H82" s="25" t="n"/>
      <c r="I82" s="27" t="n"/>
      <c r="J82" s="25" t="n"/>
      <c r="K82" s="25" t="n"/>
      <c r="L82" s="27" t="n"/>
      <c r="M82" s="25" t="n"/>
      <c r="N82" s="25" t="n"/>
      <c r="O82" s="46" t="n"/>
      <c r="P82" s="46" t="n"/>
      <c r="Q82" s="47" t="n"/>
      <c r="R82" s="25" t="n"/>
      <c r="S82" s="25" t="n"/>
      <c r="T82" s="27" t="n"/>
      <c r="U82" s="49">
        <f>IFERROR(IF(A82="","",IF(OR(C82="",D82=""),"",24*(IF(OR(N82="Resolved",N82="Closed"),IF(P82="",NOW(),P82),NOW())-(C82+D82)))),"")</f>
        <v/>
      </c>
      <c r="V82" s="32">
        <f>IFERROR(IF(A82="","",IF(OR(N82="Resolved",N82="Closed"),IF(P82="","Missing resolution timestamp","Closed"),IF(O82="","Missing target",IF(NOW()&gt;O82,"Past Target","Within Target")))),"Check Record")</f>
        <v/>
      </c>
      <c r="W82" s="32">
        <f>IFERROR(IF(A82="","",IF(C82="","Missing report date",IF(D82="","Missing reported time",IF(M82="","Missing owner",IF(I82="","Missing issue description",IF(AND(J82="Critical",L82=""),"Add immediate action",IF(AND(S82&lt;&gt;"",COUNTIF('Daily Checklist'!$A$4:$A$253,S82)=0),"Checklist ID not found",IF(AND(P82&lt;&gt;"",AND(N82&lt;&gt;"Resolved",N82&lt;&gt;"Closed")),"Review issue status","Ready")))))))),"Check Record")</f>
        <v/>
      </c>
    </row>
    <row r="83">
      <c r="A83" s="25" t="n"/>
      <c r="B83" s="25" t="n"/>
      <c r="C83" s="45" t="n"/>
      <c r="D83" s="28" t="n"/>
      <c r="E83" s="25" t="n"/>
      <c r="F83" s="25" t="n"/>
      <c r="G83" s="25" t="n"/>
      <c r="H83" s="25" t="n"/>
      <c r="I83" s="27" t="n"/>
      <c r="J83" s="25" t="n"/>
      <c r="K83" s="25" t="n"/>
      <c r="L83" s="27" t="n"/>
      <c r="M83" s="25" t="n"/>
      <c r="N83" s="25" t="n"/>
      <c r="O83" s="46" t="n"/>
      <c r="P83" s="46" t="n"/>
      <c r="Q83" s="47" t="n"/>
      <c r="R83" s="25" t="n"/>
      <c r="S83" s="25" t="n"/>
      <c r="T83" s="27" t="n"/>
      <c r="U83" s="49">
        <f>IFERROR(IF(A83="","",IF(OR(C83="",D83=""),"",24*(IF(OR(N83="Resolved",N83="Closed"),IF(P83="",NOW(),P83),NOW())-(C83+D83)))),"")</f>
        <v/>
      </c>
      <c r="V83" s="32">
        <f>IFERROR(IF(A83="","",IF(OR(N83="Resolved",N83="Closed"),IF(P83="","Missing resolution timestamp","Closed"),IF(O83="","Missing target",IF(NOW()&gt;O83,"Past Target","Within Target")))),"Check Record")</f>
        <v/>
      </c>
      <c r="W83" s="32">
        <f>IFERROR(IF(A83="","",IF(C83="","Missing report date",IF(D83="","Missing reported time",IF(M83="","Missing owner",IF(I83="","Missing issue description",IF(AND(J83="Critical",L83=""),"Add immediate action",IF(AND(S83&lt;&gt;"",COUNTIF('Daily Checklist'!$A$4:$A$253,S83)=0),"Checklist ID not found",IF(AND(P83&lt;&gt;"",AND(N83&lt;&gt;"Resolved",N83&lt;&gt;"Closed")),"Review issue status","Ready")))))))),"Check Record")</f>
        <v/>
      </c>
    </row>
    <row r="84">
      <c r="A84" s="25" t="n"/>
      <c r="B84" s="25" t="n"/>
      <c r="C84" s="45" t="n"/>
      <c r="D84" s="28" t="n"/>
      <c r="E84" s="25" t="n"/>
      <c r="F84" s="25" t="n"/>
      <c r="G84" s="25" t="n"/>
      <c r="H84" s="25" t="n"/>
      <c r="I84" s="27" t="n"/>
      <c r="J84" s="25" t="n"/>
      <c r="K84" s="25" t="n"/>
      <c r="L84" s="27" t="n"/>
      <c r="M84" s="25" t="n"/>
      <c r="N84" s="25" t="n"/>
      <c r="O84" s="46" t="n"/>
      <c r="P84" s="46" t="n"/>
      <c r="Q84" s="47" t="n"/>
      <c r="R84" s="25" t="n"/>
      <c r="S84" s="25" t="n"/>
      <c r="T84" s="27" t="n"/>
      <c r="U84" s="49">
        <f>IFERROR(IF(A84="","",IF(OR(C84="",D84=""),"",24*(IF(OR(N84="Resolved",N84="Closed"),IF(P84="",NOW(),P84),NOW())-(C84+D84)))),"")</f>
        <v/>
      </c>
      <c r="V84" s="32">
        <f>IFERROR(IF(A84="","",IF(OR(N84="Resolved",N84="Closed"),IF(P84="","Missing resolution timestamp","Closed"),IF(O84="","Missing target",IF(NOW()&gt;O84,"Past Target","Within Target")))),"Check Record")</f>
        <v/>
      </c>
      <c r="W84" s="32">
        <f>IFERROR(IF(A84="","",IF(C84="","Missing report date",IF(D84="","Missing reported time",IF(M84="","Missing owner",IF(I84="","Missing issue description",IF(AND(J84="Critical",L84=""),"Add immediate action",IF(AND(S84&lt;&gt;"",COUNTIF('Daily Checklist'!$A$4:$A$253,S84)=0),"Checklist ID not found",IF(AND(P84&lt;&gt;"",AND(N84&lt;&gt;"Resolved",N84&lt;&gt;"Closed")),"Review issue status","Ready")))))))),"Check Record")</f>
        <v/>
      </c>
    </row>
    <row r="85">
      <c r="A85" s="25" t="n"/>
      <c r="B85" s="25" t="n"/>
      <c r="C85" s="45" t="n"/>
      <c r="D85" s="28" t="n"/>
      <c r="E85" s="25" t="n"/>
      <c r="F85" s="25" t="n"/>
      <c r="G85" s="25" t="n"/>
      <c r="H85" s="25" t="n"/>
      <c r="I85" s="27" t="n"/>
      <c r="J85" s="25" t="n"/>
      <c r="K85" s="25" t="n"/>
      <c r="L85" s="27" t="n"/>
      <c r="M85" s="25" t="n"/>
      <c r="N85" s="25" t="n"/>
      <c r="O85" s="46" t="n"/>
      <c r="P85" s="46" t="n"/>
      <c r="Q85" s="47" t="n"/>
      <c r="R85" s="25" t="n"/>
      <c r="S85" s="25" t="n"/>
      <c r="T85" s="27" t="n"/>
      <c r="U85" s="49">
        <f>IFERROR(IF(A85="","",IF(OR(C85="",D85=""),"",24*(IF(OR(N85="Resolved",N85="Closed"),IF(P85="",NOW(),P85),NOW())-(C85+D85)))),"")</f>
        <v/>
      </c>
      <c r="V85" s="32">
        <f>IFERROR(IF(A85="","",IF(OR(N85="Resolved",N85="Closed"),IF(P85="","Missing resolution timestamp","Closed"),IF(O85="","Missing target",IF(NOW()&gt;O85,"Past Target","Within Target")))),"Check Record")</f>
        <v/>
      </c>
      <c r="W85" s="32">
        <f>IFERROR(IF(A85="","",IF(C85="","Missing report date",IF(D85="","Missing reported time",IF(M85="","Missing owner",IF(I85="","Missing issue description",IF(AND(J85="Critical",L85=""),"Add immediate action",IF(AND(S85&lt;&gt;"",COUNTIF('Daily Checklist'!$A$4:$A$253,S85)=0),"Checklist ID not found",IF(AND(P85&lt;&gt;"",AND(N85&lt;&gt;"Resolved",N85&lt;&gt;"Closed")),"Review issue status","Ready")))))))),"Check Record")</f>
        <v/>
      </c>
    </row>
    <row r="86">
      <c r="A86" s="25" t="n"/>
      <c r="B86" s="25" t="n"/>
      <c r="C86" s="45" t="n"/>
      <c r="D86" s="28" t="n"/>
      <c r="E86" s="25" t="n"/>
      <c r="F86" s="25" t="n"/>
      <c r="G86" s="25" t="n"/>
      <c r="H86" s="25" t="n"/>
      <c r="I86" s="27" t="n"/>
      <c r="J86" s="25" t="n"/>
      <c r="K86" s="25" t="n"/>
      <c r="L86" s="27" t="n"/>
      <c r="M86" s="25" t="n"/>
      <c r="N86" s="25" t="n"/>
      <c r="O86" s="46" t="n"/>
      <c r="P86" s="46" t="n"/>
      <c r="Q86" s="47" t="n"/>
      <c r="R86" s="25" t="n"/>
      <c r="S86" s="25" t="n"/>
      <c r="T86" s="27" t="n"/>
      <c r="U86" s="49">
        <f>IFERROR(IF(A86="","",IF(OR(C86="",D86=""),"",24*(IF(OR(N86="Resolved",N86="Closed"),IF(P86="",NOW(),P86),NOW())-(C86+D86)))),"")</f>
        <v/>
      </c>
      <c r="V86" s="32">
        <f>IFERROR(IF(A86="","",IF(OR(N86="Resolved",N86="Closed"),IF(P86="","Missing resolution timestamp","Closed"),IF(O86="","Missing target",IF(NOW()&gt;O86,"Past Target","Within Target")))),"Check Record")</f>
        <v/>
      </c>
      <c r="W86" s="32">
        <f>IFERROR(IF(A86="","",IF(C86="","Missing report date",IF(D86="","Missing reported time",IF(M86="","Missing owner",IF(I86="","Missing issue description",IF(AND(J86="Critical",L86=""),"Add immediate action",IF(AND(S86&lt;&gt;"",COUNTIF('Daily Checklist'!$A$4:$A$253,S86)=0),"Checklist ID not found",IF(AND(P86&lt;&gt;"",AND(N86&lt;&gt;"Resolved",N86&lt;&gt;"Closed")),"Review issue status","Ready")))))))),"Check Record")</f>
        <v/>
      </c>
    </row>
    <row r="87">
      <c r="A87" s="25" t="n"/>
      <c r="B87" s="25" t="n"/>
      <c r="C87" s="45" t="n"/>
      <c r="D87" s="28" t="n"/>
      <c r="E87" s="25" t="n"/>
      <c r="F87" s="25" t="n"/>
      <c r="G87" s="25" t="n"/>
      <c r="H87" s="25" t="n"/>
      <c r="I87" s="27" t="n"/>
      <c r="J87" s="25" t="n"/>
      <c r="K87" s="25" t="n"/>
      <c r="L87" s="27" t="n"/>
      <c r="M87" s="25" t="n"/>
      <c r="N87" s="25" t="n"/>
      <c r="O87" s="46" t="n"/>
      <c r="P87" s="46" t="n"/>
      <c r="Q87" s="47" t="n"/>
      <c r="R87" s="25" t="n"/>
      <c r="S87" s="25" t="n"/>
      <c r="T87" s="27" t="n"/>
      <c r="U87" s="49">
        <f>IFERROR(IF(A87="","",IF(OR(C87="",D87=""),"",24*(IF(OR(N87="Resolved",N87="Closed"),IF(P87="",NOW(),P87),NOW())-(C87+D87)))),"")</f>
        <v/>
      </c>
      <c r="V87" s="32">
        <f>IFERROR(IF(A87="","",IF(OR(N87="Resolved",N87="Closed"),IF(P87="","Missing resolution timestamp","Closed"),IF(O87="","Missing target",IF(NOW()&gt;O87,"Past Target","Within Target")))),"Check Record")</f>
        <v/>
      </c>
      <c r="W87" s="32">
        <f>IFERROR(IF(A87="","",IF(C87="","Missing report date",IF(D87="","Missing reported time",IF(M87="","Missing owner",IF(I87="","Missing issue description",IF(AND(J87="Critical",L87=""),"Add immediate action",IF(AND(S87&lt;&gt;"",COUNTIF('Daily Checklist'!$A$4:$A$253,S87)=0),"Checklist ID not found",IF(AND(P87&lt;&gt;"",AND(N87&lt;&gt;"Resolved",N87&lt;&gt;"Closed")),"Review issue status","Ready")))))))),"Check Record")</f>
        <v/>
      </c>
    </row>
    <row r="88">
      <c r="A88" s="25" t="n"/>
      <c r="B88" s="25" t="n"/>
      <c r="C88" s="45" t="n"/>
      <c r="D88" s="28" t="n"/>
      <c r="E88" s="25" t="n"/>
      <c r="F88" s="25" t="n"/>
      <c r="G88" s="25" t="n"/>
      <c r="H88" s="25" t="n"/>
      <c r="I88" s="27" t="n"/>
      <c r="J88" s="25" t="n"/>
      <c r="K88" s="25" t="n"/>
      <c r="L88" s="27" t="n"/>
      <c r="M88" s="25" t="n"/>
      <c r="N88" s="25" t="n"/>
      <c r="O88" s="46" t="n"/>
      <c r="P88" s="46" t="n"/>
      <c r="Q88" s="47" t="n"/>
      <c r="R88" s="25" t="n"/>
      <c r="S88" s="25" t="n"/>
      <c r="T88" s="27" t="n"/>
      <c r="U88" s="49">
        <f>IFERROR(IF(A88="","",IF(OR(C88="",D88=""),"",24*(IF(OR(N88="Resolved",N88="Closed"),IF(P88="",NOW(),P88),NOW())-(C88+D88)))),"")</f>
        <v/>
      </c>
      <c r="V88" s="32">
        <f>IFERROR(IF(A88="","",IF(OR(N88="Resolved",N88="Closed"),IF(P88="","Missing resolution timestamp","Closed"),IF(O88="","Missing target",IF(NOW()&gt;O88,"Past Target","Within Target")))),"Check Record")</f>
        <v/>
      </c>
      <c r="W88" s="32">
        <f>IFERROR(IF(A88="","",IF(C88="","Missing report date",IF(D88="","Missing reported time",IF(M88="","Missing owner",IF(I88="","Missing issue description",IF(AND(J88="Critical",L88=""),"Add immediate action",IF(AND(S88&lt;&gt;"",COUNTIF('Daily Checklist'!$A$4:$A$253,S88)=0),"Checklist ID not found",IF(AND(P88&lt;&gt;"",AND(N88&lt;&gt;"Resolved",N88&lt;&gt;"Closed")),"Review issue status","Ready")))))))),"Check Record")</f>
        <v/>
      </c>
    </row>
    <row r="89">
      <c r="A89" s="25" t="n"/>
      <c r="B89" s="25" t="n"/>
      <c r="C89" s="45" t="n"/>
      <c r="D89" s="28" t="n"/>
      <c r="E89" s="25" t="n"/>
      <c r="F89" s="25" t="n"/>
      <c r="G89" s="25" t="n"/>
      <c r="H89" s="25" t="n"/>
      <c r="I89" s="27" t="n"/>
      <c r="J89" s="25" t="n"/>
      <c r="K89" s="25" t="n"/>
      <c r="L89" s="27" t="n"/>
      <c r="M89" s="25" t="n"/>
      <c r="N89" s="25" t="n"/>
      <c r="O89" s="46" t="n"/>
      <c r="P89" s="46" t="n"/>
      <c r="Q89" s="47" t="n"/>
      <c r="R89" s="25" t="n"/>
      <c r="S89" s="25" t="n"/>
      <c r="T89" s="27" t="n"/>
      <c r="U89" s="49">
        <f>IFERROR(IF(A89="","",IF(OR(C89="",D89=""),"",24*(IF(OR(N89="Resolved",N89="Closed"),IF(P89="",NOW(),P89),NOW())-(C89+D89)))),"")</f>
        <v/>
      </c>
      <c r="V89" s="32">
        <f>IFERROR(IF(A89="","",IF(OR(N89="Resolved",N89="Closed"),IF(P89="","Missing resolution timestamp","Closed"),IF(O89="","Missing target",IF(NOW()&gt;O89,"Past Target","Within Target")))),"Check Record")</f>
        <v/>
      </c>
      <c r="W89" s="32">
        <f>IFERROR(IF(A89="","",IF(C89="","Missing report date",IF(D89="","Missing reported time",IF(M89="","Missing owner",IF(I89="","Missing issue description",IF(AND(J89="Critical",L89=""),"Add immediate action",IF(AND(S89&lt;&gt;"",COUNTIF('Daily Checklist'!$A$4:$A$253,S89)=0),"Checklist ID not found",IF(AND(P89&lt;&gt;"",AND(N89&lt;&gt;"Resolved",N89&lt;&gt;"Closed")),"Review issue status","Ready")))))))),"Check Record")</f>
        <v/>
      </c>
    </row>
    <row r="90">
      <c r="A90" s="25" t="n"/>
      <c r="B90" s="25" t="n"/>
      <c r="C90" s="45" t="n"/>
      <c r="D90" s="28" t="n"/>
      <c r="E90" s="25" t="n"/>
      <c r="F90" s="25" t="n"/>
      <c r="G90" s="25" t="n"/>
      <c r="H90" s="25" t="n"/>
      <c r="I90" s="27" t="n"/>
      <c r="J90" s="25" t="n"/>
      <c r="K90" s="25" t="n"/>
      <c r="L90" s="27" t="n"/>
      <c r="M90" s="25" t="n"/>
      <c r="N90" s="25" t="n"/>
      <c r="O90" s="46" t="n"/>
      <c r="P90" s="46" t="n"/>
      <c r="Q90" s="47" t="n"/>
      <c r="R90" s="25" t="n"/>
      <c r="S90" s="25" t="n"/>
      <c r="T90" s="27" t="n"/>
      <c r="U90" s="49">
        <f>IFERROR(IF(A90="","",IF(OR(C90="",D90=""),"",24*(IF(OR(N90="Resolved",N90="Closed"),IF(P90="",NOW(),P90),NOW())-(C90+D90)))),"")</f>
        <v/>
      </c>
      <c r="V90" s="32">
        <f>IFERROR(IF(A90="","",IF(OR(N90="Resolved",N90="Closed"),IF(P90="","Missing resolution timestamp","Closed"),IF(O90="","Missing target",IF(NOW()&gt;O90,"Past Target","Within Target")))),"Check Record")</f>
        <v/>
      </c>
      <c r="W90" s="32">
        <f>IFERROR(IF(A90="","",IF(C90="","Missing report date",IF(D90="","Missing reported time",IF(M90="","Missing owner",IF(I90="","Missing issue description",IF(AND(J90="Critical",L90=""),"Add immediate action",IF(AND(S90&lt;&gt;"",COUNTIF('Daily Checklist'!$A$4:$A$253,S90)=0),"Checklist ID not found",IF(AND(P90&lt;&gt;"",AND(N90&lt;&gt;"Resolved",N90&lt;&gt;"Closed")),"Review issue status","Ready")))))))),"Check Record")</f>
        <v/>
      </c>
    </row>
    <row r="91">
      <c r="A91" s="25" t="n"/>
      <c r="B91" s="25" t="n"/>
      <c r="C91" s="45" t="n"/>
      <c r="D91" s="28" t="n"/>
      <c r="E91" s="25" t="n"/>
      <c r="F91" s="25" t="n"/>
      <c r="G91" s="25" t="n"/>
      <c r="H91" s="25" t="n"/>
      <c r="I91" s="27" t="n"/>
      <c r="J91" s="25" t="n"/>
      <c r="K91" s="25" t="n"/>
      <c r="L91" s="27" t="n"/>
      <c r="M91" s="25" t="n"/>
      <c r="N91" s="25" t="n"/>
      <c r="O91" s="46" t="n"/>
      <c r="P91" s="46" t="n"/>
      <c r="Q91" s="47" t="n"/>
      <c r="R91" s="25" t="n"/>
      <c r="S91" s="25" t="n"/>
      <c r="T91" s="27" t="n"/>
      <c r="U91" s="49">
        <f>IFERROR(IF(A91="","",IF(OR(C91="",D91=""),"",24*(IF(OR(N91="Resolved",N91="Closed"),IF(P91="",NOW(),P91),NOW())-(C91+D91)))),"")</f>
        <v/>
      </c>
      <c r="V91" s="32">
        <f>IFERROR(IF(A91="","",IF(OR(N91="Resolved",N91="Closed"),IF(P91="","Missing resolution timestamp","Closed"),IF(O91="","Missing target",IF(NOW()&gt;O91,"Past Target","Within Target")))),"Check Record")</f>
        <v/>
      </c>
      <c r="W91" s="32">
        <f>IFERROR(IF(A91="","",IF(C91="","Missing report date",IF(D91="","Missing reported time",IF(M91="","Missing owner",IF(I91="","Missing issue description",IF(AND(J91="Critical",L91=""),"Add immediate action",IF(AND(S91&lt;&gt;"",COUNTIF('Daily Checklist'!$A$4:$A$253,S91)=0),"Checklist ID not found",IF(AND(P91&lt;&gt;"",AND(N91&lt;&gt;"Resolved",N91&lt;&gt;"Closed")),"Review issue status","Ready")))))))),"Check Record")</f>
        <v/>
      </c>
    </row>
    <row r="92">
      <c r="A92" s="25" t="n"/>
      <c r="B92" s="25" t="n"/>
      <c r="C92" s="45" t="n"/>
      <c r="D92" s="28" t="n"/>
      <c r="E92" s="25" t="n"/>
      <c r="F92" s="25" t="n"/>
      <c r="G92" s="25" t="n"/>
      <c r="H92" s="25" t="n"/>
      <c r="I92" s="27" t="n"/>
      <c r="J92" s="25" t="n"/>
      <c r="K92" s="25" t="n"/>
      <c r="L92" s="27" t="n"/>
      <c r="M92" s="25" t="n"/>
      <c r="N92" s="25" t="n"/>
      <c r="O92" s="46" t="n"/>
      <c r="P92" s="46" t="n"/>
      <c r="Q92" s="47" t="n"/>
      <c r="R92" s="25" t="n"/>
      <c r="S92" s="25" t="n"/>
      <c r="T92" s="27" t="n"/>
      <c r="U92" s="49">
        <f>IFERROR(IF(A92="","",IF(OR(C92="",D92=""),"",24*(IF(OR(N92="Resolved",N92="Closed"),IF(P92="",NOW(),P92),NOW())-(C92+D92)))),"")</f>
        <v/>
      </c>
      <c r="V92" s="32">
        <f>IFERROR(IF(A92="","",IF(OR(N92="Resolved",N92="Closed"),IF(P92="","Missing resolution timestamp","Closed"),IF(O92="","Missing target",IF(NOW()&gt;O92,"Past Target","Within Target")))),"Check Record")</f>
        <v/>
      </c>
      <c r="W92" s="32">
        <f>IFERROR(IF(A92="","",IF(C92="","Missing report date",IF(D92="","Missing reported time",IF(M92="","Missing owner",IF(I92="","Missing issue description",IF(AND(J92="Critical",L92=""),"Add immediate action",IF(AND(S92&lt;&gt;"",COUNTIF('Daily Checklist'!$A$4:$A$253,S92)=0),"Checklist ID not found",IF(AND(P92&lt;&gt;"",AND(N92&lt;&gt;"Resolved",N92&lt;&gt;"Closed")),"Review issue status","Ready")))))))),"Check Record")</f>
        <v/>
      </c>
    </row>
    <row r="93">
      <c r="A93" s="25" t="n"/>
      <c r="B93" s="25" t="n"/>
      <c r="C93" s="45" t="n"/>
      <c r="D93" s="28" t="n"/>
      <c r="E93" s="25" t="n"/>
      <c r="F93" s="25" t="n"/>
      <c r="G93" s="25" t="n"/>
      <c r="H93" s="25" t="n"/>
      <c r="I93" s="27" t="n"/>
      <c r="J93" s="25" t="n"/>
      <c r="K93" s="25" t="n"/>
      <c r="L93" s="27" t="n"/>
      <c r="M93" s="25" t="n"/>
      <c r="N93" s="25" t="n"/>
      <c r="O93" s="46" t="n"/>
      <c r="P93" s="46" t="n"/>
      <c r="Q93" s="47" t="n"/>
      <c r="R93" s="25" t="n"/>
      <c r="S93" s="25" t="n"/>
      <c r="T93" s="27" t="n"/>
      <c r="U93" s="49">
        <f>IFERROR(IF(A93="","",IF(OR(C93="",D93=""),"",24*(IF(OR(N93="Resolved",N93="Closed"),IF(P93="",NOW(),P93),NOW())-(C93+D93)))),"")</f>
        <v/>
      </c>
      <c r="V93" s="32">
        <f>IFERROR(IF(A93="","",IF(OR(N93="Resolved",N93="Closed"),IF(P93="","Missing resolution timestamp","Closed"),IF(O93="","Missing target",IF(NOW()&gt;O93,"Past Target","Within Target")))),"Check Record")</f>
        <v/>
      </c>
      <c r="W93" s="32">
        <f>IFERROR(IF(A93="","",IF(C93="","Missing report date",IF(D93="","Missing reported time",IF(M93="","Missing owner",IF(I93="","Missing issue description",IF(AND(J93="Critical",L93=""),"Add immediate action",IF(AND(S93&lt;&gt;"",COUNTIF('Daily Checklist'!$A$4:$A$253,S93)=0),"Checklist ID not found",IF(AND(P93&lt;&gt;"",AND(N93&lt;&gt;"Resolved",N93&lt;&gt;"Closed")),"Review issue status","Ready")))))))),"Check Record")</f>
        <v/>
      </c>
    </row>
    <row r="94">
      <c r="A94" s="25" t="n"/>
      <c r="B94" s="25" t="n"/>
      <c r="C94" s="45" t="n"/>
      <c r="D94" s="28" t="n"/>
      <c r="E94" s="25" t="n"/>
      <c r="F94" s="25" t="n"/>
      <c r="G94" s="25" t="n"/>
      <c r="H94" s="25" t="n"/>
      <c r="I94" s="27" t="n"/>
      <c r="J94" s="25" t="n"/>
      <c r="K94" s="25" t="n"/>
      <c r="L94" s="27" t="n"/>
      <c r="M94" s="25" t="n"/>
      <c r="N94" s="25" t="n"/>
      <c r="O94" s="46" t="n"/>
      <c r="P94" s="46" t="n"/>
      <c r="Q94" s="47" t="n"/>
      <c r="R94" s="25" t="n"/>
      <c r="S94" s="25" t="n"/>
      <c r="T94" s="27" t="n"/>
      <c r="U94" s="49">
        <f>IFERROR(IF(A94="","",IF(OR(C94="",D94=""),"",24*(IF(OR(N94="Resolved",N94="Closed"),IF(P94="",NOW(),P94),NOW())-(C94+D94)))),"")</f>
        <v/>
      </c>
      <c r="V94" s="32">
        <f>IFERROR(IF(A94="","",IF(OR(N94="Resolved",N94="Closed"),IF(P94="","Missing resolution timestamp","Closed"),IF(O94="","Missing target",IF(NOW()&gt;O94,"Past Target","Within Target")))),"Check Record")</f>
        <v/>
      </c>
      <c r="W94" s="32">
        <f>IFERROR(IF(A94="","",IF(C94="","Missing report date",IF(D94="","Missing reported time",IF(M94="","Missing owner",IF(I94="","Missing issue description",IF(AND(J94="Critical",L94=""),"Add immediate action",IF(AND(S94&lt;&gt;"",COUNTIF('Daily Checklist'!$A$4:$A$253,S94)=0),"Checklist ID not found",IF(AND(P94&lt;&gt;"",AND(N94&lt;&gt;"Resolved",N94&lt;&gt;"Closed")),"Review issue status","Ready")))))))),"Check Record")</f>
        <v/>
      </c>
    </row>
    <row r="95">
      <c r="A95" s="25" t="n"/>
      <c r="B95" s="25" t="n"/>
      <c r="C95" s="45" t="n"/>
      <c r="D95" s="28" t="n"/>
      <c r="E95" s="25" t="n"/>
      <c r="F95" s="25" t="n"/>
      <c r="G95" s="25" t="n"/>
      <c r="H95" s="25" t="n"/>
      <c r="I95" s="27" t="n"/>
      <c r="J95" s="25" t="n"/>
      <c r="K95" s="25" t="n"/>
      <c r="L95" s="27" t="n"/>
      <c r="M95" s="25" t="n"/>
      <c r="N95" s="25" t="n"/>
      <c r="O95" s="46" t="n"/>
      <c r="P95" s="46" t="n"/>
      <c r="Q95" s="47" t="n"/>
      <c r="R95" s="25" t="n"/>
      <c r="S95" s="25" t="n"/>
      <c r="T95" s="27" t="n"/>
      <c r="U95" s="49">
        <f>IFERROR(IF(A95="","",IF(OR(C95="",D95=""),"",24*(IF(OR(N95="Resolved",N95="Closed"),IF(P95="",NOW(),P95),NOW())-(C95+D95)))),"")</f>
        <v/>
      </c>
      <c r="V95" s="32">
        <f>IFERROR(IF(A95="","",IF(OR(N95="Resolved",N95="Closed"),IF(P95="","Missing resolution timestamp","Closed"),IF(O95="","Missing target",IF(NOW()&gt;O95,"Past Target","Within Target")))),"Check Record")</f>
        <v/>
      </c>
      <c r="W95" s="32">
        <f>IFERROR(IF(A95="","",IF(C95="","Missing report date",IF(D95="","Missing reported time",IF(M95="","Missing owner",IF(I95="","Missing issue description",IF(AND(J95="Critical",L95=""),"Add immediate action",IF(AND(S95&lt;&gt;"",COUNTIF('Daily Checklist'!$A$4:$A$253,S95)=0),"Checklist ID not found",IF(AND(P95&lt;&gt;"",AND(N95&lt;&gt;"Resolved",N95&lt;&gt;"Closed")),"Review issue status","Ready")))))))),"Check Record")</f>
        <v/>
      </c>
    </row>
    <row r="96">
      <c r="A96" s="25" t="n"/>
      <c r="B96" s="25" t="n"/>
      <c r="C96" s="45" t="n"/>
      <c r="D96" s="28" t="n"/>
      <c r="E96" s="25" t="n"/>
      <c r="F96" s="25" t="n"/>
      <c r="G96" s="25" t="n"/>
      <c r="H96" s="25" t="n"/>
      <c r="I96" s="27" t="n"/>
      <c r="J96" s="25" t="n"/>
      <c r="K96" s="25" t="n"/>
      <c r="L96" s="27" t="n"/>
      <c r="M96" s="25" t="n"/>
      <c r="N96" s="25" t="n"/>
      <c r="O96" s="46" t="n"/>
      <c r="P96" s="46" t="n"/>
      <c r="Q96" s="47" t="n"/>
      <c r="R96" s="25" t="n"/>
      <c r="S96" s="25" t="n"/>
      <c r="T96" s="27" t="n"/>
      <c r="U96" s="49">
        <f>IFERROR(IF(A96="","",IF(OR(C96="",D96=""),"",24*(IF(OR(N96="Resolved",N96="Closed"),IF(P96="",NOW(),P96),NOW())-(C96+D96)))),"")</f>
        <v/>
      </c>
      <c r="V96" s="32">
        <f>IFERROR(IF(A96="","",IF(OR(N96="Resolved",N96="Closed"),IF(P96="","Missing resolution timestamp","Closed"),IF(O96="","Missing target",IF(NOW()&gt;O96,"Past Target","Within Target")))),"Check Record")</f>
        <v/>
      </c>
      <c r="W96" s="32">
        <f>IFERROR(IF(A96="","",IF(C96="","Missing report date",IF(D96="","Missing reported time",IF(M96="","Missing owner",IF(I96="","Missing issue description",IF(AND(J96="Critical",L96=""),"Add immediate action",IF(AND(S96&lt;&gt;"",COUNTIF('Daily Checklist'!$A$4:$A$253,S96)=0),"Checklist ID not found",IF(AND(P96&lt;&gt;"",AND(N96&lt;&gt;"Resolved",N96&lt;&gt;"Closed")),"Review issue status","Ready")))))))),"Check Record")</f>
        <v/>
      </c>
    </row>
    <row r="97">
      <c r="A97" s="25" t="n"/>
      <c r="B97" s="25" t="n"/>
      <c r="C97" s="45" t="n"/>
      <c r="D97" s="28" t="n"/>
      <c r="E97" s="25" t="n"/>
      <c r="F97" s="25" t="n"/>
      <c r="G97" s="25" t="n"/>
      <c r="H97" s="25" t="n"/>
      <c r="I97" s="27" t="n"/>
      <c r="J97" s="25" t="n"/>
      <c r="K97" s="25" t="n"/>
      <c r="L97" s="27" t="n"/>
      <c r="M97" s="25" t="n"/>
      <c r="N97" s="25" t="n"/>
      <c r="O97" s="46" t="n"/>
      <c r="P97" s="46" t="n"/>
      <c r="Q97" s="47" t="n"/>
      <c r="R97" s="25" t="n"/>
      <c r="S97" s="25" t="n"/>
      <c r="T97" s="27" t="n"/>
      <c r="U97" s="49">
        <f>IFERROR(IF(A97="","",IF(OR(C97="",D97=""),"",24*(IF(OR(N97="Resolved",N97="Closed"),IF(P97="",NOW(),P97),NOW())-(C97+D97)))),"")</f>
        <v/>
      </c>
      <c r="V97" s="32">
        <f>IFERROR(IF(A97="","",IF(OR(N97="Resolved",N97="Closed"),IF(P97="","Missing resolution timestamp","Closed"),IF(O97="","Missing target",IF(NOW()&gt;O97,"Past Target","Within Target")))),"Check Record")</f>
        <v/>
      </c>
      <c r="W97" s="32">
        <f>IFERROR(IF(A97="","",IF(C97="","Missing report date",IF(D97="","Missing reported time",IF(M97="","Missing owner",IF(I97="","Missing issue description",IF(AND(J97="Critical",L97=""),"Add immediate action",IF(AND(S97&lt;&gt;"",COUNTIF('Daily Checklist'!$A$4:$A$253,S97)=0),"Checklist ID not found",IF(AND(P97&lt;&gt;"",AND(N97&lt;&gt;"Resolved",N97&lt;&gt;"Closed")),"Review issue status","Ready")))))))),"Check Record")</f>
        <v/>
      </c>
    </row>
    <row r="98">
      <c r="A98" s="25" t="n"/>
      <c r="B98" s="25" t="n"/>
      <c r="C98" s="45" t="n"/>
      <c r="D98" s="28" t="n"/>
      <c r="E98" s="25" t="n"/>
      <c r="F98" s="25" t="n"/>
      <c r="G98" s="25" t="n"/>
      <c r="H98" s="25" t="n"/>
      <c r="I98" s="27" t="n"/>
      <c r="J98" s="25" t="n"/>
      <c r="K98" s="25" t="n"/>
      <c r="L98" s="27" t="n"/>
      <c r="M98" s="25" t="n"/>
      <c r="N98" s="25" t="n"/>
      <c r="O98" s="46" t="n"/>
      <c r="P98" s="46" t="n"/>
      <c r="Q98" s="47" t="n"/>
      <c r="R98" s="25" t="n"/>
      <c r="S98" s="25" t="n"/>
      <c r="T98" s="27" t="n"/>
      <c r="U98" s="49">
        <f>IFERROR(IF(A98="","",IF(OR(C98="",D98=""),"",24*(IF(OR(N98="Resolved",N98="Closed"),IF(P98="",NOW(),P98),NOW())-(C98+D98)))),"")</f>
        <v/>
      </c>
      <c r="V98" s="32">
        <f>IFERROR(IF(A98="","",IF(OR(N98="Resolved",N98="Closed"),IF(P98="","Missing resolution timestamp","Closed"),IF(O98="","Missing target",IF(NOW()&gt;O98,"Past Target","Within Target")))),"Check Record")</f>
        <v/>
      </c>
      <c r="W98" s="32">
        <f>IFERROR(IF(A98="","",IF(C98="","Missing report date",IF(D98="","Missing reported time",IF(M98="","Missing owner",IF(I98="","Missing issue description",IF(AND(J98="Critical",L98=""),"Add immediate action",IF(AND(S98&lt;&gt;"",COUNTIF('Daily Checklist'!$A$4:$A$253,S98)=0),"Checklist ID not found",IF(AND(P98&lt;&gt;"",AND(N98&lt;&gt;"Resolved",N98&lt;&gt;"Closed")),"Review issue status","Ready")))))))),"Check Record")</f>
        <v/>
      </c>
    </row>
    <row r="99">
      <c r="A99" s="25" t="n"/>
      <c r="B99" s="25" t="n"/>
      <c r="C99" s="45" t="n"/>
      <c r="D99" s="28" t="n"/>
      <c r="E99" s="25" t="n"/>
      <c r="F99" s="25" t="n"/>
      <c r="G99" s="25" t="n"/>
      <c r="H99" s="25" t="n"/>
      <c r="I99" s="27" t="n"/>
      <c r="J99" s="25" t="n"/>
      <c r="K99" s="25" t="n"/>
      <c r="L99" s="27" t="n"/>
      <c r="M99" s="25" t="n"/>
      <c r="N99" s="25" t="n"/>
      <c r="O99" s="46" t="n"/>
      <c r="P99" s="46" t="n"/>
      <c r="Q99" s="47" t="n"/>
      <c r="R99" s="25" t="n"/>
      <c r="S99" s="25" t="n"/>
      <c r="T99" s="27" t="n"/>
      <c r="U99" s="49">
        <f>IFERROR(IF(A99="","",IF(OR(C99="",D99=""),"",24*(IF(OR(N99="Resolved",N99="Closed"),IF(P99="",NOW(),P99),NOW())-(C99+D99)))),"")</f>
        <v/>
      </c>
      <c r="V99" s="32">
        <f>IFERROR(IF(A99="","",IF(OR(N99="Resolved",N99="Closed"),IF(P99="","Missing resolution timestamp","Closed"),IF(O99="","Missing target",IF(NOW()&gt;O99,"Past Target","Within Target")))),"Check Record")</f>
        <v/>
      </c>
      <c r="W99" s="32">
        <f>IFERROR(IF(A99="","",IF(C99="","Missing report date",IF(D99="","Missing reported time",IF(M99="","Missing owner",IF(I99="","Missing issue description",IF(AND(J99="Critical",L99=""),"Add immediate action",IF(AND(S99&lt;&gt;"",COUNTIF('Daily Checklist'!$A$4:$A$253,S99)=0),"Checklist ID not found",IF(AND(P99&lt;&gt;"",AND(N99&lt;&gt;"Resolved",N99&lt;&gt;"Closed")),"Review issue status","Ready")))))))),"Check Record")</f>
        <v/>
      </c>
    </row>
    <row r="100">
      <c r="A100" s="25" t="n"/>
      <c r="B100" s="25" t="n"/>
      <c r="C100" s="45" t="n"/>
      <c r="D100" s="28" t="n"/>
      <c r="E100" s="25" t="n"/>
      <c r="F100" s="25" t="n"/>
      <c r="G100" s="25" t="n"/>
      <c r="H100" s="25" t="n"/>
      <c r="I100" s="27" t="n"/>
      <c r="J100" s="25" t="n"/>
      <c r="K100" s="25" t="n"/>
      <c r="L100" s="27" t="n"/>
      <c r="M100" s="25" t="n"/>
      <c r="N100" s="25" t="n"/>
      <c r="O100" s="46" t="n"/>
      <c r="P100" s="46" t="n"/>
      <c r="Q100" s="47" t="n"/>
      <c r="R100" s="25" t="n"/>
      <c r="S100" s="25" t="n"/>
      <c r="T100" s="27" t="n"/>
      <c r="U100" s="49">
        <f>IFERROR(IF(A100="","",IF(OR(C100="",D100=""),"",24*(IF(OR(N100="Resolved",N100="Closed"),IF(P100="",NOW(),P100),NOW())-(C100+D100)))),"")</f>
        <v/>
      </c>
      <c r="V100" s="32">
        <f>IFERROR(IF(A100="","",IF(OR(N100="Resolved",N100="Closed"),IF(P100="","Missing resolution timestamp","Closed"),IF(O100="","Missing target",IF(NOW()&gt;O100,"Past Target","Within Target")))),"Check Record")</f>
        <v/>
      </c>
      <c r="W100" s="32">
        <f>IFERROR(IF(A100="","",IF(C100="","Missing report date",IF(D100="","Missing reported time",IF(M100="","Missing owner",IF(I100="","Missing issue description",IF(AND(J100="Critical",L100=""),"Add immediate action",IF(AND(S100&lt;&gt;"",COUNTIF('Daily Checklist'!$A$4:$A$253,S100)=0),"Checklist ID not found",IF(AND(P100&lt;&gt;"",AND(N100&lt;&gt;"Resolved",N100&lt;&gt;"Closed")),"Review issue status","Ready")))))))),"Check Record")</f>
        <v/>
      </c>
    </row>
    <row r="101">
      <c r="A101" s="25" t="n"/>
      <c r="B101" s="25" t="n"/>
      <c r="C101" s="45" t="n"/>
      <c r="D101" s="28" t="n"/>
      <c r="E101" s="25" t="n"/>
      <c r="F101" s="25" t="n"/>
      <c r="G101" s="25" t="n"/>
      <c r="H101" s="25" t="n"/>
      <c r="I101" s="27" t="n"/>
      <c r="J101" s="25" t="n"/>
      <c r="K101" s="25" t="n"/>
      <c r="L101" s="27" t="n"/>
      <c r="M101" s="25" t="n"/>
      <c r="N101" s="25" t="n"/>
      <c r="O101" s="46" t="n"/>
      <c r="P101" s="46" t="n"/>
      <c r="Q101" s="47" t="n"/>
      <c r="R101" s="25" t="n"/>
      <c r="S101" s="25" t="n"/>
      <c r="T101" s="27" t="n"/>
      <c r="U101" s="49">
        <f>IFERROR(IF(A101="","",IF(OR(C101="",D101=""),"",24*(IF(OR(N101="Resolved",N101="Closed"),IF(P101="",NOW(),P101),NOW())-(C101+D101)))),"")</f>
        <v/>
      </c>
      <c r="V101" s="32">
        <f>IFERROR(IF(A101="","",IF(OR(N101="Resolved",N101="Closed"),IF(P101="","Missing resolution timestamp","Closed"),IF(O101="","Missing target",IF(NOW()&gt;O101,"Past Target","Within Target")))),"Check Record")</f>
        <v/>
      </c>
      <c r="W101" s="32">
        <f>IFERROR(IF(A101="","",IF(C101="","Missing report date",IF(D101="","Missing reported time",IF(M101="","Missing owner",IF(I101="","Missing issue description",IF(AND(J101="Critical",L101=""),"Add immediate action",IF(AND(S101&lt;&gt;"",COUNTIF('Daily Checklist'!$A$4:$A$253,S101)=0),"Checklist ID not found",IF(AND(P101&lt;&gt;"",AND(N101&lt;&gt;"Resolved",N101&lt;&gt;"Closed")),"Review issue status","Ready")))))))),"Check Record")</f>
        <v/>
      </c>
    </row>
    <row r="102">
      <c r="A102" s="25" t="n"/>
      <c r="B102" s="25" t="n"/>
      <c r="C102" s="45" t="n"/>
      <c r="D102" s="28" t="n"/>
      <c r="E102" s="25" t="n"/>
      <c r="F102" s="25" t="n"/>
      <c r="G102" s="25" t="n"/>
      <c r="H102" s="25" t="n"/>
      <c r="I102" s="27" t="n"/>
      <c r="J102" s="25" t="n"/>
      <c r="K102" s="25" t="n"/>
      <c r="L102" s="27" t="n"/>
      <c r="M102" s="25" t="n"/>
      <c r="N102" s="25" t="n"/>
      <c r="O102" s="46" t="n"/>
      <c r="P102" s="46" t="n"/>
      <c r="Q102" s="47" t="n"/>
      <c r="R102" s="25" t="n"/>
      <c r="S102" s="25" t="n"/>
      <c r="T102" s="27" t="n"/>
      <c r="U102" s="49">
        <f>IFERROR(IF(A102="","",IF(OR(C102="",D102=""),"",24*(IF(OR(N102="Resolved",N102="Closed"),IF(P102="",NOW(),P102),NOW())-(C102+D102)))),"")</f>
        <v/>
      </c>
      <c r="V102" s="32">
        <f>IFERROR(IF(A102="","",IF(OR(N102="Resolved",N102="Closed"),IF(P102="","Missing resolution timestamp","Closed"),IF(O102="","Missing target",IF(NOW()&gt;O102,"Past Target","Within Target")))),"Check Record")</f>
        <v/>
      </c>
      <c r="W102" s="32">
        <f>IFERROR(IF(A102="","",IF(C102="","Missing report date",IF(D102="","Missing reported time",IF(M102="","Missing owner",IF(I102="","Missing issue description",IF(AND(J102="Critical",L102=""),"Add immediate action",IF(AND(S102&lt;&gt;"",COUNTIF('Daily Checklist'!$A$4:$A$253,S102)=0),"Checklist ID not found",IF(AND(P102&lt;&gt;"",AND(N102&lt;&gt;"Resolved",N102&lt;&gt;"Closed")),"Review issue status","Ready")))))))),"Check Record")</f>
        <v/>
      </c>
    </row>
    <row r="103">
      <c r="A103" s="25" t="n"/>
      <c r="B103" s="25" t="n"/>
      <c r="C103" s="45" t="n"/>
      <c r="D103" s="28" t="n"/>
      <c r="E103" s="25" t="n"/>
      <c r="F103" s="25" t="n"/>
      <c r="G103" s="25" t="n"/>
      <c r="H103" s="25" t="n"/>
      <c r="I103" s="27" t="n"/>
      <c r="J103" s="25" t="n"/>
      <c r="K103" s="25" t="n"/>
      <c r="L103" s="27" t="n"/>
      <c r="M103" s="25" t="n"/>
      <c r="N103" s="25" t="n"/>
      <c r="O103" s="46" t="n"/>
      <c r="P103" s="46" t="n"/>
      <c r="Q103" s="47" t="n"/>
      <c r="R103" s="25" t="n"/>
      <c r="S103" s="25" t="n"/>
      <c r="T103" s="27" t="n"/>
      <c r="U103" s="49">
        <f>IFERROR(IF(A103="","",IF(OR(C103="",D103=""),"",24*(IF(OR(N103="Resolved",N103="Closed"),IF(P103="",NOW(),P103),NOW())-(C103+D103)))),"")</f>
        <v/>
      </c>
      <c r="V103" s="32">
        <f>IFERROR(IF(A103="","",IF(OR(N103="Resolved",N103="Closed"),IF(P103="","Missing resolution timestamp","Closed"),IF(O103="","Missing target",IF(NOW()&gt;O103,"Past Target","Within Target")))),"Check Record")</f>
        <v/>
      </c>
      <c r="W103" s="32">
        <f>IFERROR(IF(A103="","",IF(C103="","Missing report date",IF(D103="","Missing reported time",IF(M103="","Missing owner",IF(I103="","Missing issue description",IF(AND(J103="Critical",L103=""),"Add immediate action",IF(AND(S103&lt;&gt;"",COUNTIF('Daily Checklist'!$A$4:$A$253,S103)=0),"Checklist ID not found",IF(AND(P103&lt;&gt;"",AND(N103&lt;&gt;"Resolved",N103&lt;&gt;"Closed")),"Review issue status","Ready")))))))),"Check Record")</f>
        <v/>
      </c>
    </row>
    <row r="104">
      <c r="A104" s="25" t="n"/>
      <c r="B104" s="25" t="n"/>
      <c r="C104" s="45" t="n"/>
      <c r="D104" s="28" t="n"/>
      <c r="E104" s="25" t="n"/>
      <c r="F104" s="25" t="n"/>
      <c r="G104" s="25" t="n"/>
      <c r="H104" s="25" t="n"/>
      <c r="I104" s="27" t="n"/>
      <c r="J104" s="25" t="n"/>
      <c r="K104" s="25" t="n"/>
      <c r="L104" s="27" t="n"/>
      <c r="M104" s="25" t="n"/>
      <c r="N104" s="25" t="n"/>
      <c r="O104" s="46" t="n"/>
      <c r="P104" s="46" t="n"/>
      <c r="Q104" s="47" t="n"/>
      <c r="R104" s="25" t="n"/>
      <c r="S104" s="25" t="n"/>
      <c r="T104" s="27" t="n"/>
      <c r="U104" s="49">
        <f>IFERROR(IF(A104="","",IF(OR(C104="",D104=""),"",24*(IF(OR(N104="Resolved",N104="Closed"),IF(P104="",NOW(),P104),NOW())-(C104+D104)))),"")</f>
        <v/>
      </c>
      <c r="V104" s="32">
        <f>IFERROR(IF(A104="","",IF(OR(N104="Resolved",N104="Closed"),IF(P104="","Missing resolution timestamp","Closed"),IF(O104="","Missing target",IF(NOW()&gt;O104,"Past Target","Within Target")))),"Check Record")</f>
        <v/>
      </c>
      <c r="W104" s="32">
        <f>IFERROR(IF(A104="","",IF(C104="","Missing report date",IF(D104="","Missing reported time",IF(M104="","Missing owner",IF(I104="","Missing issue description",IF(AND(J104="Critical",L104=""),"Add immediate action",IF(AND(S104&lt;&gt;"",COUNTIF('Daily Checklist'!$A$4:$A$253,S104)=0),"Checklist ID not found",IF(AND(P104&lt;&gt;"",AND(N104&lt;&gt;"Resolved",N104&lt;&gt;"Closed")),"Review issue status","Ready")))))))),"Check Record")</f>
        <v/>
      </c>
    </row>
    <row r="105">
      <c r="A105" s="25" t="n"/>
      <c r="B105" s="25" t="n"/>
      <c r="C105" s="45" t="n"/>
      <c r="D105" s="28" t="n"/>
      <c r="E105" s="25" t="n"/>
      <c r="F105" s="25" t="n"/>
      <c r="G105" s="25" t="n"/>
      <c r="H105" s="25" t="n"/>
      <c r="I105" s="27" t="n"/>
      <c r="J105" s="25" t="n"/>
      <c r="K105" s="25" t="n"/>
      <c r="L105" s="27" t="n"/>
      <c r="M105" s="25" t="n"/>
      <c r="N105" s="25" t="n"/>
      <c r="O105" s="46" t="n"/>
      <c r="P105" s="46" t="n"/>
      <c r="Q105" s="47" t="n"/>
      <c r="R105" s="25" t="n"/>
      <c r="S105" s="25" t="n"/>
      <c r="T105" s="27" t="n"/>
      <c r="U105" s="49">
        <f>IFERROR(IF(A105="","",IF(OR(C105="",D105=""),"",24*(IF(OR(N105="Resolved",N105="Closed"),IF(P105="",NOW(),P105),NOW())-(C105+D105)))),"")</f>
        <v/>
      </c>
      <c r="V105" s="32">
        <f>IFERROR(IF(A105="","",IF(OR(N105="Resolved",N105="Closed"),IF(P105="","Missing resolution timestamp","Closed"),IF(O105="","Missing target",IF(NOW()&gt;O105,"Past Target","Within Target")))),"Check Record")</f>
        <v/>
      </c>
      <c r="W105" s="32">
        <f>IFERROR(IF(A105="","",IF(C105="","Missing report date",IF(D105="","Missing reported time",IF(M105="","Missing owner",IF(I105="","Missing issue description",IF(AND(J105="Critical",L105=""),"Add immediate action",IF(AND(S105&lt;&gt;"",COUNTIF('Daily Checklist'!$A$4:$A$253,S105)=0),"Checklist ID not found",IF(AND(P105&lt;&gt;"",AND(N105&lt;&gt;"Resolved",N105&lt;&gt;"Closed")),"Review issue status","Ready")))))))),"Check Record")</f>
        <v/>
      </c>
    </row>
    <row r="106">
      <c r="A106" s="25" t="n"/>
      <c r="B106" s="25" t="n"/>
      <c r="C106" s="45" t="n"/>
      <c r="D106" s="28" t="n"/>
      <c r="E106" s="25" t="n"/>
      <c r="F106" s="25" t="n"/>
      <c r="G106" s="25" t="n"/>
      <c r="H106" s="25" t="n"/>
      <c r="I106" s="27" t="n"/>
      <c r="J106" s="25" t="n"/>
      <c r="K106" s="25" t="n"/>
      <c r="L106" s="27" t="n"/>
      <c r="M106" s="25" t="n"/>
      <c r="N106" s="25" t="n"/>
      <c r="O106" s="46" t="n"/>
      <c r="P106" s="46" t="n"/>
      <c r="Q106" s="47" t="n"/>
      <c r="R106" s="25" t="n"/>
      <c r="S106" s="25" t="n"/>
      <c r="T106" s="27" t="n"/>
      <c r="U106" s="49">
        <f>IFERROR(IF(A106="","",IF(OR(C106="",D106=""),"",24*(IF(OR(N106="Resolved",N106="Closed"),IF(P106="",NOW(),P106),NOW())-(C106+D106)))),"")</f>
        <v/>
      </c>
      <c r="V106" s="32">
        <f>IFERROR(IF(A106="","",IF(OR(N106="Resolved",N106="Closed"),IF(P106="","Missing resolution timestamp","Closed"),IF(O106="","Missing target",IF(NOW()&gt;O106,"Past Target","Within Target")))),"Check Record")</f>
        <v/>
      </c>
      <c r="W106" s="32">
        <f>IFERROR(IF(A106="","",IF(C106="","Missing report date",IF(D106="","Missing reported time",IF(M106="","Missing owner",IF(I106="","Missing issue description",IF(AND(J106="Critical",L106=""),"Add immediate action",IF(AND(S106&lt;&gt;"",COUNTIF('Daily Checklist'!$A$4:$A$253,S106)=0),"Checklist ID not found",IF(AND(P106&lt;&gt;"",AND(N106&lt;&gt;"Resolved",N106&lt;&gt;"Closed")),"Review issue status","Ready")))))))),"Check Record")</f>
        <v/>
      </c>
    </row>
    <row r="107">
      <c r="A107" s="25" t="n"/>
      <c r="B107" s="25" t="n"/>
      <c r="C107" s="45" t="n"/>
      <c r="D107" s="28" t="n"/>
      <c r="E107" s="25" t="n"/>
      <c r="F107" s="25" t="n"/>
      <c r="G107" s="25" t="n"/>
      <c r="H107" s="25" t="n"/>
      <c r="I107" s="27" t="n"/>
      <c r="J107" s="25" t="n"/>
      <c r="K107" s="25" t="n"/>
      <c r="L107" s="27" t="n"/>
      <c r="M107" s="25" t="n"/>
      <c r="N107" s="25" t="n"/>
      <c r="O107" s="46" t="n"/>
      <c r="P107" s="46" t="n"/>
      <c r="Q107" s="47" t="n"/>
      <c r="R107" s="25" t="n"/>
      <c r="S107" s="25" t="n"/>
      <c r="T107" s="27" t="n"/>
      <c r="U107" s="49">
        <f>IFERROR(IF(A107="","",IF(OR(C107="",D107=""),"",24*(IF(OR(N107="Resolved",N107="Closed"),IF(P107="",NOW(),P107),NOW())-(C107+D107)))),"")</f>
        <v/>
      </c>
      <c r="V107" s="32">
        <f>IFERROR(IF(A107="","",IF(OR(N107="Resolved",N107="Closed"),IF(P107="","Missing resolution timestamp","Closed"),IF(O107="","Missing target",IF(NOW()&gt;O107,"Past Target","Within Target")))),"Check Record")</f>
        <v/>
      </c>
      <c r="W107" s="32">
        <f>IFERROR(IF(A107="","",IF(C107="","Missing report date",IF(D107="","Missing reported time",IF(M107="","Missing owner",IF(I107="","Missing issue description",IF(AND(J107="Critical",L107=""),"Add immediate action",IF(AND(S107&lt;&gt;"",COUNTIF('Daily Checklist'!$A$4:$A$253,S107)=0),"Checklist ID not found",IF(AND(P107&lt;&gt;"",AND(N107&lt;&gt;"Resolved",N107&lt;&gt;"Closed")),"Review issue status","Ready")))))))),"Check Record")</f>
        <v/>
      </c>
    </row>
    <row r="108">
      <c r="A108" s="25" t="n"/>
      <c r="B108" s="25" t="n"/>
      <c r="C108" s="45" t="n"/>
      <c r="D108" s="28" t="n"/>
      <c r="E108" s="25" t="n"/>
      <c r="F108" s="25" t="n"/>
      <c r="G108" s="25" t="n"/>
      <c r="H108" s="25" t="n"/>
      <c r="I108" s="27" t="n"/>
      <c r="J108" s="25" t="n"/>
      <c r="K108" s="25" t="n"/>
      <c r="L108" s="27" t="n"/>
      <c r="M108" s="25" t="n"/>
      <c r="N108" s="25" t="n"/>
      <c r="O108" s="46" t="n"/>
      <c r="P108" s="46" t="n"/>
      <c r="Q108" s="47" t="n"/>
      <c r="R108" s="25" t="n"/>
      <c r="S108" s="25" t="n"/>
      <c r="T108" s="27" t="n"/>
      <c r="U108" s="49">
        <f>IFERROR(IF(A108="","",IF(OR(C108="",D108=""),"",24*(IF(OR(N108="Resolved",N108="Closed"),IF(P108="",NOW(),P108),NOW())-(C108+D108)))),"")</f>
        <v/>
      </c>
      <c r="V108" s="32">
        <f>IFERROR(IF(A108="","",IF(OR(N108="Resolved",N108="Closed"),IF(P108="","Missing resolution timestamp","Closed"),IF(O108="","Missing target",IF(NOW()&gt;O108,"Past Target","Within Target")))),"Check Record")</f>
        <v/>
      </c>
      <c r="W108" s="32">
        <f>IFERROR(IF(A108="","",IF(C108="","Missing report date",IF(D108="","Missing reported time",IF(M108="","Missing owner",IF(I108="","Missing issue description",IF(AND(J108="Critical",L108=""),"Add immediate action",IF(AND(S108&lt;&gt;"",COUNTIF('Daily Checklist'!$A$4:$A$253,S108)=0),"Checklist ID not found",IF(AND(P108&lt;&gt;"",AND(N108&lt;&gt;"Resolved",N108&lt;&gt;"Closed")),"Review issue status","Ready")))))))),"Check Record")</f>
        <v/>
      </c>
    </row>
    <row r="109">
      <c r="A109" s="25" t="n"/>
      <c r="B109" s="25" t="n"/>
      <c r="C109" s="45" t="n"/>
      <c r="D109" s="28" t="n"/>
      <c r="E109" s="25" t="n"/>
      <c r="F109" s="25" t="n"/>
      <c r="G109" s="25" t="n"/>
      <c r="H109" s="25" t="n"/>
      <c r="I109" s="27" t="n"/>
      <c r="J109" s="25" t="n"/>
      <c r="K109" s="25" t="n"/>
      <c r="L109" s="27" t="n"/>
      <c r="M109" s="25" t="n"/>
      <c r="N109" s="25" t="n"/>
      <c r="O109" s="46" t="n"/>
      <c r="P109" s="46" t="n"/>
      <c r="Q109" s="47" t="n"/>
      <c r="R109" s="25" t="n"/>
      <c r="S109" s="25" t="n"/>
      <c r="T109" s="27" t="n"/>
      <c r="U109" s="49">
        <f>IFERROR(IF(A109="","",IF(OR(C109="",D109=""),"",24*(IF(OR(N109="Resolved",N109="Closed"),IF(P109="",NOW(),P109),NOW())-(C109+D109)))),"")</f>
        <v/>
      </c>
      <c r="V109" s="32">
        <f>IFERROR(IF(A109="","",IF(OR(N109="Resolved",N109="Closed"),IF(P109="","Missing resolution timestamp","Closed"),IF(O109="","Missing target",IF(NOW()&gt;O109,"Past Target","Within Target")))),"Check Record")</f>
        <v/>
      </c>
      <c r="W109" s="32">
        <f>IFERROR(IF(A109="","",IF(C109="","Missing report date",IF(D109="","Missing reported time",IF(M109="","Missing owner",IF(I109="","Missing issue description",IF(AND(J109="Critical",L109=""),"Add immediate action",IF(AND(S109&lt;&gt;"",COUNTIF('Daily Checklist'!$A$4:$A$253,S109)=0),"Checklist ID not found",IF(AND(P109&lt;&gt;"",AND(N109&lt;&gt;"Resolved",N109&lt;&gt;"Closed")),"Review issue status","Ready")))))))),"Check Record")</f>
        <v/>
      </c>
    </row>
    <row r="110">
      <c r="A110" s="25" t="n"/>
      <c r="B110" s="25" t="n"/>
      <c r="C110" s="45" t="n"/>
      <c r="D110" s="28" t="n"/>
      <c r="E110" s="25" t="n"/>
      <c r="F110" s="25" t="n"/>
      <c r="G110" s="25" t="n"/>
      <c r="H110" s="25" t="n"/>
      <c r="I110" s="27" t="n"/>
      <c r="J110" s="25" t="n"/>
      <c r="K110" s="25" t="n"/>
      <c r="L110" s="27" t="n"/>
      <c r="M110" s="25" t="n"/>
      <c r="N110" s="25" t="n"/>
      <c r="O110" s="46" t="n"/>
      <c r="P110" s="46" t="n"/>
      <c r="Q110" s="47" t="n"/>
      <c r="R110" s="25" t="n"/>
      <c r="S110" s="25" t="n"/>
      <c r="T110" s="27" t="n"/>
      <c r="U110" s="49">
        <f>IFERROR(IF(A110="","",IF(OR(C110="",D110=""),"",24*(IF(OR(N110="Resolved",N110="Closed"),IF(P110="",NOW(),P110),NOW())-(C110+D110)))),"")</f>
        <v/>
      </c>
      <c r="V110" s="32">
        <f>IFERROR(IF(A110="","",IF(OR(N110="Resolved",N110="Closed"),IF(P110="","Missing resolution timestamp","Closed"),IF(O110="","Missing target",IF(NOW()&gt;O110,"Past Target","Within Target")))),"Check Record")</f>
        <v/>
      </c>
      <c r="W110" s="32">
        <f>IFERROR(IF(A110="","",IF(C110="","Missing report date",IF(D110="","Missing reported time",IF(M110="","Missing owner",IF(I110="","Missing issue description",IF(AND(J110="Critical",L110=""),"Add immediate action",IF(AND(S110&lt;&gt;"",COUNTIF('Daily Checklist'!$A$4:$A$253,S110)=0),"Checklist ID not found",IF(AND(P110&lt;&gt;"",AND(N110&lt;&gt;"Resolved",N110&lt;&gt;"Closed")),"Review issue status","Ready")))))))),"Check Record")</f>
        <v/>
      </c>
    </row>
    <row r="111">
      <c r="A111" s="25" t="n"/>
      <c r="B111" s="25" t="n"/>
      <c r="C111" s="45" t="n"/>
      <c r="D111" s="28" t="n"/>
      <c r="E111" s="25" t="n"/>
      <c r="F111" s="25" t="n"/>
      <c r="G111" s="25" t="n"/>
      <c r="H111" s="25" t="n"/>
      <c r="I111" s="27" t="n"/>
      <c r="J111" s="25" t="n"/>
      <c r="K111" s="25" t="n"/>
      <c r="L111" s="27" t="n"/>
      <c r="M111" s="25" t="n"/>
      <c r="N111" s="25" t="n"/>
      <c r="O111" s="46" t="n"/>
      <c r="P111" s="46" t="n"/>
      <c r="Q111" s="47" t="n"/>
      <c r="R111" s="25" t="n"/>
      <c r="S111" s="25" t="n"/>
      <c r="T111" s="27" t="n"/>
      <c r="U111" s="49">
        <f>IFERROR(IF(A111="","",IF(OR(C111="",D111=""),"",24*(IF(OR(N111="Resolved",N111="Closed"),IF(P111="",NOW(),P111),NOW())-(C111+D111)))),"")</f>
        <v/>
      </c>
      <c r="V111" s="32">
        <f>IFERROR(IF(A111="","",IF(OR(N111="Resolved",N111="Closed"),IF(P111="","Missing resolution timestamp","Closed"),IF(O111="","Missing target",IF(NOW()&gt;O111,"Past Target","Within Target")))),"Check Record")</f>
        <v/>
      </c>
      <c r="W111" s="32">
        <f>IFERROR(IF(A111="","",IF(C111="","Missing report date",IF(D111="","Missing reported time",IF(M111="","Missing owner",IF(I111="","Missing issue description",IF(AND(J111="Critical",L111=""),"Add immediate action",IF(AND(S111&lt;&gt;"",COUNTIF('Daily Checklist'!$A$4:$A$253,S111)=0),"Checklist ID not found",IF(AND(P111&lt;&gt;"",AND(N111&lt;&gt;"Resolved",N111&lt;&gt;"Closed")),"Review issue status","Ready")))))))),"Check Record")</f>
        <v/>
      </c>
    </row>
    <row r="112">
      <c r="A112" s="25" t="n"/>
      <c r="B112" s="25" t="n"/>
      <c r="C112" s="45" t="n"/>
      <c r="D112" s="28" t="n"/>
      <c r="E112" s="25" t="n"/>
      <c r="F112" s="25" t="n"/>
      <c r="G112" s="25" t="n"/>
      <c r="H112" s="25" t="n"/>
      <c r="I112" s="27" t="n"/>
      <c r="J112" s="25" t="n"/>
      <c r="K112" s="25" t="n"/>
      <c r="L112" s="27" t="n"/>
      <c r="M112" s="25" t="n"/>
      <c r="N112" s="25" t="n"/>
      <c r="O112" s="46" t="n"/>
      <c r="P112" s="46" t="n"/>
      <c r="Q112" s="47" t="n"/>
      <c r="R112" s="25" t="n"/>
      <c r="S112" s="25" t="n"/>
      <c r="T112" s="27" t="n"/>
      <c r="U112" s="49">
        <f>IFERROR(IF(A112="","",IF(OR(C112="",D112=""),"",24*(IF(OR(N112="Resolved",N112="Closed"),IF(P112="",NOW(),P112),NOW())-(C112+D112)))),"")</f>
        <v/>
      </c>
      <c r="V112" s="32">
        <f>IFERROR(IF(A112="","",IF(OR(N112="Resolved",N112="Closed"),IF(P112="","Missing resolution timestamp","Closed"),IF(O112="","Missing target",IF(NOW()&gt;O112,"Past Target","Within Target")))),"Check Record")</f>
        <v/>
      </c>
      <c r="W112" s="32">
        <f>IFERROR(IF(A112="","",IF(C112="","Missing report date",IF(D112="","Missing reported time",IF(M112="","Missing owner",IF(I112="","Missing issue description",IF(AND(J112="Critical",L112=""),"Add immediate action",IF(AND(S112&lt;&gt;"",COUNTIF('Daily Checklist'!$A$4:$A$253,S112)=0),"Checklist ID not found",IF(AND(P112&lt;&gt;"",AND(N112&lt;&gt;"Resolved",N112&lt;&gt;"Closed")),"Review issue status","Ready")))))))),"Check Record")</f>
        <v/>
      </c>
    </row>
    <row r="113">
      <c r="A113" s="25" t="n"/>
      <c r="B113" s="25" t="n"/>
      <c r="C113" s="45" t="n"/>
      <c r="D113" s="28" t="n"/>
      <c r="E113" s="25" t="n"/>
      <c r="F113" s="25" t="n"/>
      <c r="G113" s="25" t="n"/>
      <c r="H113" s="25" t="n"/>
      <c r="I113" s="27" t="n"/>
      <c r="J113" s="25" t="n"/>
      <c r="K113" s="25" t="n"/>
      <c r="L113" s="27" t="n"/>
      <c r="M113" s="25" t="n"/>
      <c r="N113" s="25" t="n"/>
      <c r="O113" s="46" t="n"/>
      <c r="P113" s="46" t="n"/>
      <c r="Q113" s="47" t="n"/>
      <c r="R113" s="25" t="n"/>
      <c r="S113" s="25" t="n"/>
      <c r="T113" s="27" t="n"/>
      <c r="U113" s="49">
        <f>IFERROR(IF(A113="","",IF(OR(C113="",D113=""),"",24*(IF(OR(N113="Resolved",N113="Closed"),IF(P113="",NOW(),P113),NOW())-(C113+D113)))),"")</f>
        <v/>
      </c>
      <c r="V113" s="32">
        <f>IFERROR(IF(A113="","",IF(OR(N113="Resolved",N113="Closed"),IF(P113="","Missing resolution timestamp","Closed"),IF(O113="","Missing target",IF(NOW()&gt;O113,"Past Target","Within Target")))),"Check Record")</f>
        <v/>
      </c>
      <c r="W113" s="32">
        <f>IFERROR(IF(A113="","",IF(C113="","Missing report date",IF(D113="","Missing reported time",IF(M113="","Missing owner",IF(I113="","Missing issue description",IF(AND(J113="Critical",L113=""),"Add immediate action",IF(AND(S113&lt;&gt;"",COUNTIF('Daily Checklist'!$A$4:$A$253,S113)=0),"Checklist ID not found",IF(AND(P113&lt;&gt;"",AND(N113&lt;&gt;"Resolved",N113&lt;&gt;"Closed")),"Review issue status","Ready")))))))),"Check Record")</f>
        <v/>
      </c>
    </row>
    <row r="114">
      <c r="A114" s="25" t="n"/>
      <c r="B114" s="25" t="n"/>
      <c r="C114" s="45" t="n"/>
      <c r="D114" s="28" t="n"/>
      <c r="E114" s="25" t="n"/>
      <c r="F114" s="25" t="n"/>
      <c r="G114" s="25" t="n"/>
      <c r="H114" s="25" t="n"/>
      <c r="I114" s="27" t="n"/>
      <c r="J114" s="25" t="n"/>
      <c r="K114" s="25" t="n"/>
      <c r="L114" s="27" t="n"/>
      <c r="M114" s="25" t="n"/>
      <c r="N114" s="25" t="n"/>
      <c r="O114" s="46" t="n"/>
      <c r="P114" s="46" t="n"/>
      <c r="Q114" s="47" t="n"/>
      <c r="R114" s="25" t="n"/>
      <c r="S114" s="25" t="n"/>
      <c r="T114" s="27" t="n"/>
      <c r="U114" s="49">
        <f>IFERROR(IF(A114="","",IF(OR(C114="",D114=""),"",24*(IF(OR(N114="Resolved",N114="Closed"),IF(P114="",NOW(),P114),NOW())-(C114+D114)))),"")</f>
        <v/>
      </c>
      <c r="V114" s="32">
        <f>IFERROR(IF(A114="","",IF(OR(N114="Resolved",N114="Closed"),IF(P114="","Missing resolution timestamp","Closed"),IF(O114="","Missing target",IF(NOW()&gt;O114,"Past Target","Within Target")))),"Check Record")</f>
        <v/>
      </c>
      <c r="W114" s="32">
        <f>IFERROR(IF(A114="","",IF(C114="","Missing report date",IF(D114="","Missing reported time",IF(M114="","Missing owner",IF(I114="","Missing issue description",IF(AND(J114="Critical",L114=""),"Add immediate action",IF(AND(S114&lt;&gt;"",COUNTIF('Daily Checklist'!$A$4:$A$253,S114)=0),"Checklist ID not found",IF(AND(P114&lt;&gt;"",AND(N114&lt;&gt;"Resolved",N114&lt;&gt;"Closed")),"Review issue status","Ready")))))))),"Check Record")</f>
        <v/>
      </c>
    </row>
    <row r="115">
      <c r="A115" s="25" t="n"/>
      <c r="B115" s="25" t="n"/>
      <c r="C115" s="45" t="n"/>
      <c r="D115" s="28" t="n"/>
      <c r="E115" s="25" t="n"/>
      <c r="F115" s="25" t="n"/>
      <c r="G115" s="25" t="n"/>
      <c r="H115" s="25" t="n"/>
      <c r="I115" s="27" t="n"/>
      <c r="J115" s="25" t="n"/>
      <c r="K115" s="25" t="n"/>
      <c r="L115" s="27" t="n"/>
      <c r="M115" s="25" t="n"/>
      <c r="N115" s="25" t="n"/>
      <c r="O115" s="46" t="n"/>
      <c r="P115" s="46" t="n"/>
      <c r="Q115" s="47" t="n"/>
      <c r="R115" s="25" t="n"/>
      <c r="S115" s="25" t="n"/>
      <c r="T115" s="27" t="n"/>
      <c r="U115" s="49">
        <f>IFERROR(IF(A115="","",IF(OR(C115="",D115=""),"",24*(IF(OR(N115="Resolved",N115="Closed"),IF(P115="",NOW(),P115),NOW())-(C115+D115)))),"")</f>
        <v/>
      </c>
      <c r="V115" s="32">
        <f>IFERROR(IF(A115="","",IF(OR(N115="Resolved",N115="Closed"),IF(P115="","Missing resolution timestamp","Closed"),IF(O115="","Missing target",IF(NOW()&gt;O115,"Past Target","Within Target")))),"Check Record")</f>
        <v/>
      </c>
      <c r="W115" s="32">
        <f>IFERROR(IF(A115="","",IF(C115="","Missing report date",IF(D115="","Missing reported time",IF(M115="","Missing owner",IF(I115="","Missing issue description",IF(AND(J115="Critical",L115=""),"Add immediate action",IF(AND(S115&lt;&gt;"",COUNTIF('Daily Checklist'!$A$4:$A$253,S115)=0),"Checklist ID not found",IF(AND(P115&lt;&gt;"",AND(N115&lt;&gt;"Resolved",N115&lt;&gt;"Closed")),"Review issue status","Ready")))))))),"Check Record")</f>
        <v/>
      </c>
    </row>
    <row r="116">
      <c r="A116" s="25" t="n"/>
      <c r="B116" s="25" t="n"/>
      <c r="C116" s="45" t="n"/>
      <c r="D116" s="28" t="n"/>
      <c r="E116" s="25" t="n"/>
      <c r="F116" s="25" t="n"/>
      <c r="G116" s="25" t="n"/>
      <c r="H116" s="25" t="n"/>
      <c r="I116" s="27" t="n"/>
      <c r="J116" s="25" t="n"/>
      <c r="K116" s="25" t="n"/>
      <c r="L116" s="27" t="n"/>
      <c r="M116" s="25" t="n"/>
      <c r="N116" s="25" t="n"/>
      <c r="O116" s="46" t="n"/>
      <c r="P116" s="46" t="n"/>
      <c r="Q116" s="47" t="n"/>
      <c r="R116" s="25" t="n"/>
      <c r="S116" s="25" t="n"/>
      <c r="T116" s="27" t="n"/>
      <c r="U116" s="49">
        <f>IFERROR(IF(A116="","",IF(OR(C116="",D116=""),"",24*(IF(OR(N116="Resolved",N116="Closed"),IF(P116="",NOW(),P116),NOW())-(C116+D116)))),"")</f>
        <v/>
      </c>
      <c r="V116" s="32">
        <f>IFERROR(IF(A116="","",IF(OR(N116="Resolved",N116="Closed"),IF(P116="","Missing resolution timestamp","Closed"),IF(O116="","Missing target",IF(NOW()&gt;O116,"Past Target","Within Target")))),"Check Record")</f>
        <v/>
      </c>
      <c r="W116" s="32">
        <f>IFERROR(IF(A116="","",IF(C116="","Missing report date",IF(D116="","Missing reported time",IF(M116="","Missing owner",IF(I116="","Missing issue description",IF(AND(J116="Critical",L116=""),"Add immediate action",IF(AND(S116&lt;&gt;"",COUNTIF('Daily Checklist'!$A$4:$A$253,S116)=0),"Checklist ID not found",IF(AND(P116&lt;&gt;"",AND(N116&lt;&gt;"Resolved",N116&lt;&gt;"Closed")),"Review issue status","Ready")))))))),"Check Record")</f>
        <v/>
      </c>
    </row>
    <row r="117">
      <c r="A117" s="25" t="n"/>
      <c r="B117" s="25" t="n"/>
      <c r="C117" s="45" t="n"/>
      <c r="D117" s="28" t="n"/>
      <c r="E117" s="25" t="n"/>
      <c r="F117" s="25" t="n"/>
      <c r="G117" s="25" t="n"/>
      <c r="H117" s="25" t="n"/>
      <c r="I117" s="27" t="n"/>
      <c r="J117" s="25" t="n"/>
      <c r="K117" s="25" t="n"/>
      <c r="L117" s="27" t="n"/>
      <c r="M117" s="25" t="n"/>
      <c r="N117" s="25" t="n"/>
      <c r="O117" s="46" t="n"/>
      <c r="P117" s="46" t="n"/>
      <c r="Q117" s="47" t="n"/>
      <c r="R117" s="25" t="n"/>
      <c r="S117" s="25" t="n"/>
      <c r="T117" s="27" t="n"/>
      <c r="U117" s="49">
        <f>IFERROR(IF(A117="","",IF(OR(C117="",D117=""),"",24*(IF(OR(N117="Resolved",N117="Closed"),IF(P117="",NOW(),P117),NOW())-(C117+D117)))),"")</f>
        <v/>
      </c>
      <c r="V117" s="32">
        <f>IFERROR(IF(A117="","",IF(OR(N117="Resolved",N117="Closed"),IF(P117="","Missing resolution timestamp","Closed"),IF(O117="","Missing target",IF(NOW()&gt;O117,"Past Target","Within Target")))),"Check Record")</f>
        <v/>
      </c>
      <c r="W117" s="32">
        <f>IFERROR(IF(A117="","",IF(C117="","Missing report date",IF(D117="","Missing reported time",IF(M117="","Missing owner",IF(I117="","Missing issue description",IF(AND(J117="Critical",L117=""),"Add immediate action",IF(AND(S117&lt;&gt;"",COUNTIF('Daily Checklist'!$A$4:$A$253,S117)=0),"Checklist ID not found",IF(AND(P117&lt;&gt;"",AND(N117&lt;&gt;"Resolved",N117&lt;&gt;"Closed")),"Review issue status","Ready")))))))),"Check Record")</f>
        <v/>
      </c>
    </row>
    <row r="118">
      <c r="A118" s="25" t="n"/>
      <c r="B118" s="25" t="n"/>
      <c r="C118" s="45" t="n"/>
      <c r="D118" s="28" t="n"/>
      <c r="E118" s="25" t="n"/>
      <c r="F118" s="25" t="n"/>
      <c r="G118" s="25" t="n"/>
      <c r="H118" s="25" t="n"/>
      <c r="I118" s="27" t="n"/>
      <c r="J118" s="25" t="n"/>
      <c r="K118" s="25" t="n"/>
      <c r="L118" s="27" t="n"/>
      <c r="M118" s="25" t="n"/>
      <c r="N118" s="25" t="n"/>
      <c r="O118" s="46" t="n"/>
      <c r="P118" s="46" t="n"/>
      <c r="Q118" s="47" t="n"/>
      <c r="R118" s="25" t="n"/>
      <c r="S118" s="25" t="n"/>
      <c r="T118" s="27" t="n"/>
      <c r="U118" s="49">
        <f>IFERROR(IF(A118="","",IF(OR(C118="",D118=""),"",24*(IF(OR(N118="Resolved",N118="Closed"),IF(P118="",NOW(),P118),NOW())-(C118+D118)))),"")</f>
        <v/>
      </c>
      <c r="V118" s="32">
        <f>IFERROR(IF(A118="","",IF(OR(N118="Resolved",N118="Closed"),IF(P118="","Missing resolution timestamp","Closed"),IF(O118="","Missing target",IF(NOW()&gt;O118,"Past Target","Within Target")))),"Check Record")</f>
        <v/>
      </c>
      <c r="W118" s="32">
        <f>IFERROR(IF(A118="","",IF(C118="","Missing report date",IF(D118="","Missing reported time",IF(M118="","Missing owner",IF(I118="","Missing issue description",IF(AND(J118="Critical",L118=""),"Add immediate action",IF(AND(S118&lt;&gt;"",COUNTIF('Daily Checklist'!$A$4:$A$253,S118)=0),"Checklist ID not found",IF(AND(P118&lt;&gt;"",AND(N118&lt;&gt;"Resolved",N118&lt;&gt;"Closed")),"Review issue status","Ready")))))))),"Check Record")</f>
        <v/>
      </c>
    </row>
    <row r="119">
      <c r="A119" s="25" t="n"/>
      <c r="B119" s="25" t="n"/>
      <c r="C119" s="45" t="n"/>
      <c r="D119" s="28" t="n"/>
      <c r="E119" s="25" t="n"/>
      <c r="F119" s="25" t="n"/>
      <c r="G119" s="25" t="n"/>
      <c r="H119" s="25" t="n"/>
      <c r="I119" s="27" t="n"/>
      <c r="J119" s="25" t="n"/>
      <c r="K119" s="25" t="n"/>
      <c r="L119" s="27" t="n"/>
      <c r="M119" s="25" t="n"/>
      <c r="N119" s="25" t="n"/>
      <c r="O119" s="46" t="n"/>
      <c r="P119" s="46" t="n"/>
      <c r="Q119" s="47" t="n"/>
      <c r="R119" s="25" t="n"/>
      <c r="S119" s="25" t="n"/>
      <c r="T119" s="27" t="n"/>
      <c r="U119" s="49">
        <f>IFERROR(IF(A119="","",IF(OR(C119="",D119=""),"",24*(IF(OR(N119="Resolved",N119="Closed"),IF(P119="",NOW(),P119),NOW())-(C119+D119)))),"")</f>
        <v/>
      </c>
      <c r="V119" s="32">
        <f>IFERROR(IF(A119="","",IF(OR(N119="Resolved",N119="Closed"),IF(P119="","Missing resolution timestamp","Closed"),IF(O119="","Missing target",IF(NOW()&gt;O119,"Past Target","Within Target")))),"Check Record")</f>
        <v/>
      </c>
      <c r="W119" s="32">
        <f>IFERROR(IF(A119="","",IF(C119="","Missing report date",IF(D119="","Missing reported time",IF(M119="","Missing owner",IF(I119="","Missing issue description",IF(AND(J119="Critical",L119=""),"Add immediate action",IF(AND(S119&lt;&gt;"",COUNTIF('Daily Checklist'!$A$4:$A$253,S119)=0),"Checklist ID not found",IF(AND(P119&lt;&gt;"",AND(N119&lt;&gt;"Resolved",N119&lt;&gt;"Closed")),"Review issue status","Ready")))))))),"Check Record")</f>
        <v/>
      </c>
    </row>
    <row r="120">
      <c r="A120" s="25" t="n"/>
      <c r="B120" s="25" t="n"/>
      <c r="C120" s="45" t="n"/>
      <c r="D120" s="28" t="n"/>
      <c r="E120" s="25" t="n"/>
      <c r="F120" s="25" t="n"/>
      <c r="G120" s="25" t="n"/>
      <c r="H120" s="25" t="n"/>
      <c r="I120" s="27" t="n"/>
      <c r="J120" s="25" t="n"/>
      <c r="K120" s="25" t="n"/>
      <c r="L120" s="27" t="n"/>
      <c r="M120" s="25" t="n"/>
      <c r="N120" s="25" t="n"/>
      <c r="O120" s="46" t="n"/>
      <c r="P120" s="46" t="n"/>
      <c r="Q120" s="47" t="n"/>
      <c r="R120" s="25" t="n"/>
      <c r="S120" s="25" t="n"/>
      <c r="T120" s="27" t="n"/>
      <c r="U120" s="49">
        <f>IFERROR(IF(A120="","",IF(OR(C120="",D120=""),"",24*(IF(OR(N120="Resolved",N120="Closed"),IF(P120="",NOW(),P120),NOW())-(C120+D120)))),"")</f>
        <v/>
      </c>
      <c r="V120" s="32">
        <f>IFERROR(IF(A120="","",IF(OR(N120="Resolved",N120="Closed"),IF(P120="","Missing resolution timestamp","Closed"),IF(O120="","Missing target",IF(NOW()&gt;O120,"Past Target","Within Target")))),"Check Record")</f>
        <v/>
      </c>
      <c r="W120" s="32">
        <f>IFERROR(IF(A120="","",IF(C120="","Missing report date",IF(D120="","Missing reported time",IF(M120="","Missing owner",IF(I120="","Missing issue description",IF(AND(J120="Critical",L120=""),"Add immediate action",IF(AND(S120&lt;&gt;"",COUNTIF('Daily Checklist'!$A$4:$A$253,S120)=0),"Checklist ID not found",IF(AND(P120&lt;&gt;"",AND(N120&lt;&gt;"Resolved",N120&lt;&gt;"Closed")),"Review issue status","Ready")))))))),"Check Record")</f>
        <v/>
      </c>
    </row>
    <row r="121">
      <c r="A121" s="25" t="n"/>
      <c r="B121" s="25" t="n"/>
      <c r="C121" s="45" t="n"/>
      <c r="D121" s="28" t="n"/>
      <c r="E121" s="25" t="n"/>
      <c r="F121" s="25" t="n"/>
      <c r="G121" s="25" t="n"/>
      <c r="H121" s="25" t="n"/>
      <c r="I121" s="27" t="n"/>
      <c r="J121" s="25" t="n"/>
      <c r="K121" s="25" t="n"/>
      <c r="L121" s="27" t="n"/>
      <c r="M121" s="25" t="n"/>
      <c r="N121" s="25" t="n"/>
      <c r="O121" s="46" t="n"/>
      <c r="P121" s="46" t="n"/>
      <c r="Q121" s="47" t="n"/>
      <c r="R121" s="25" t="n"/>
      <c r="S121" s="25" t="n"/>
      <c r="T121" s="27" t="n"/>
      <c r="U121" s="49">
        <f>IFERROR(IF(A121="","",IF(OR(C121="",D121=""),"",24*(IF(OR(N121="Resolved",N121="Closed"),IF(P121="",NOW(),P121),NOW())-(C121+D121)))),"")</f>
        <v/>
      </c>
      <c r="V121" s="32">
        <f>IFERROR(IF(A121="","",IF(OR(N121="Resolved",N121="Closed"),IF(P121="","Missing resolution timestamp","Closed"),IF(O121="","Missing target",IF(NOW()&gt;O121,"Past Target","Within Target")))),"Check Record")</f>
        <v/>
      </c>
      <c r="W121" s="32">
        <f>IFERROR(IF(A121="","",IF(C121="","Missing report date",IF(D121="","Missing reported time",IF(M121="","Missing owner",IF(I121="","Missing issue description",IF(AND(J121="Critical",L121=""),"Add immediate action",IF(AND(S121&lt;&gt;"",COUNTIF('Daily Checklist'!$A$4:$A$253,S121)=0),"Checklist ID not found",IF(AND(P121&lt;&gt;"",AND(N121&lt;&gt;"Resolved",N121&lt;&gt;"Closed")),"Review issue status","Ready")))))))),"Check Record")</f>
        <v/>
      </c>
    </row>
    <row r="122">
      <c r="A122" s="25" t="n"/>
      <c r="B122" s="25" t="n"/>
      <c r="C122" s="45" t="n"/>
      <c r="D122" s="28" t="n"/>
      <c r="E122" s="25" t="n"/>
      <c r="F122" s="25" t="n"/>
      <c r="G122" s="25" t="n"/>
      <c r="H122" s="25" t="n"/>
      <c r="I122" s="27" t="n"/>
      <c r="J122" s="25" t="n"/>
      <c r="K122" s="25" t="n"/>
      <c r="L122" s="27" t="n"/>
      <c r="M122" s="25" t="n"/>
      <c r="N122" s="25" t="n"/>
      <c r="O122" s="46" t="n"/>
      <c r="P122" s="46" t="n"/>
      <c r="Q122" s="47" t="n"/>
      <c r="R122" s="25" t="n"/>
      <c r="S122" s="25" t="n"/>
      <c r="T122" s="27" t="n"/>
      <c r="U122" s="49">
        <f>IFERROR(IF(A122="","",IF(OR(C122="",D122=""),"",24*(IF(OR(N122="Resolved",N122="Closed"),IF(P122="",NOW(),P122),NOW())-(C122+D122)))),"")</f>
        <v/>
      </c>
      <c r="V122" s="32">
        <f>IFERROR(IF(A122="","",IF(OR(N122="Resolved",N122="Closed"),IF(P122="","Missing resolution timestamp","Closed"),IF(O122="","Missing target",IF(NOW()&gt;O122,"Past Target","Within Target")))),"Check Record")</f>
        <v/>
      </c>
      <c r="W122" s="32">
        <f>IFERROR(IF(A122="","",IF(C122="","Missing report date",IF(D122="","Missing reported time",IF(M122="","Missing owner",IF(I122="","Missing issue description",IF(AND(J122="Critical",L122=""),"Add immediate action",IF(AND(S122&lt;&gt;"",COUNTIF('Daily Checklist'!$A$4:$A$253,S122)=0),"Checklist ID not found",IF(AND(P122&lt;&gt;"",AND(N122&lt;&gt;"Resolved",N122&lt;&gt;"Closed")),"Review issue status","Ready")))))))),"Check Record")</f>
        <v/>
      </c>
    </row>
    <row r="123">
      <c r="A123" s="25" t="n"/>
      <c r="B123" s="25" t="n"/>
      <c r="C123" s="45" t="n"/>
      <c r="D123" s="28" t="n"/>
      <c r="E123" s="25" t="n"/>
      <c r="F123" s="25" t="n"/>
      <c r="G123" s="25" t="n"/>
      <c r="H123" s="25" t="n"/>
      <c r="I123" s="27" t="n"/>
      <c r="J123" s="25" t="n"/>
      <c r="K123" s="25" t="n"/>
      <c r="L123" s="27" t="n"/>
      <c r="M123" s="25" t="n"/>
      <c r="N123" s="25" t="n"/>
      <c r="O123" s="46" t="n"/>
      <c r="P123" s="46" t="n"/>
      <c r="Q123" s="47" t="n"/>
      <c r="R123" s="25" t="n"/>
      <c r="S123" s="25" t="n"/>
      <c r="T123" s="27" t="n"/>
      <c r="U123" s="49">
        <f>IFERROR(IF(A123="","",IF(OR(C123="",D123=""),"",24*(IF(OR(N123="Resolved",N123="Closed"),IF(P123="",NOW(),P123),NOW())-(C123+D123)))),"")</f>
        <v/>
      </c>
      <c r="V123" s="32">
        <f>IFERROR(IF(A123="","",IF(OR(N123="Resolved",N123="Closed"),IF(P123="","Missing resolution timestamp","Closed"),IF(O123="","Missing target",IF(NOW()&gt;O123,"Past Target","Within Target")))),"Check Record")</f>
        <v/>
      </c>
      <c r="W123" s="32">
        <f>IFERROR(IF(A123="","",IF(C123="","Missing report date",IF(D123="","Missing reported time",IF(M123="","Missing owner",IF(I123="","Missing issue description",IF(AND(J123="Critical",L123=""),"Add immediate action",IF(AND(S123&lt;&gt;"",COUNTIF('Daily Checklist'!$A$4:$A$253,S123)=0),"Checklist ID not found",IF(AND(P123&lt;&gt;"",AND(N123&lt;&gt;"Resolved",N123&lt;&gt;"Closed")),"Review issue status","Ready")))))))),"Check Record")</f>
        <v/>
      </c>
    </row>
    <row r="124">
      <c r="A124" s="25" t="n"/>
      <c r="B124" s="25" t="n"/>
      <c r="C124" s="45" t="n"/>
      <c r="D124" s="28" t="n"/>
      <c r="E124" s="25" t="n"/>
      <c r="F124" s="25" t="n"/>
      <c r="G124" s="25" t="n"/>
      <c r="H124" s="25" t="n"/>
      <c r="I124" s="27" t="n"/>
      <c r="J124" s="25" t="n"/>
      <c r="K124" s="25" t="n"/>
      <c r="L124" s="27" t="n"/>
      <c r="M124" s="25" t="n"/>
      <c r="N124" s="25" t="n"/>
      <c r="O124" s="46" t="n"/>
      <c r="P124" s="46" t="n"/>
      <c r="Q124" s="47" t="n"/>
      <c r="R124" s="25" t="n"/>
      <c r="S124" s="25" t="n"/>
      <c r="T124" s="27" t="n"/>
      <c r="U124" s="49">
        <f>IFERROR(IF(A124="","",IF(OR(C124="",D124=""),"",24*(IF(OR(N124="Resolved",N124="Closed"),IF(P124="",NOW(),P124),NOW())-(C124+D124)))),"")</f>
        <v/>
      </c>
      <c r="V124" s="32">
        <f>IFERROR(IF(A124="","",IF(OR(N124="Resolved",N124="Closed"),IF(P124="","Missing resolution timestamp","Closed"),IF(O124="","Missing target",IF(NOW()&gt;O124,"Past Target","Within Target")))),"Check Record")</f>
        <v/>
      </c>
      <c r="W124" s="32">
        <f>IFERROR(IF(A124="","",IF(C124="","Missing report date",IF(D124="","Missing reported time",IF(M124="","Missing owner",IF(I124="","Missing issue description",IF(AND(J124="Critical",L124=""),"Add immediate action",IF(AND(S124&lt;&gt;"",COUNTIF('Daily Checklist'!$A$4:$A$253,S124)=0),"Checklist ID not found",IF(AND(P124&lt;&gt;"",AND(N124&lt;&gt;"Resolved",N124&lt;&gt;"Closed")),"Review issue status","Ready")))))))),"Check Record")</f>
        <v/>
      </c>
    </row>
    <row r="125">
      <c r="A125" s="25" t="n"/>
      <c r="B125" s="25" t="n"/>
      <c r="C125" s="45" t="n"/>
      <c r="D125" s="28" t="n"/>
      <c r="E125" s="25" t="n"/>
      <c r="F125" s="25" t="n"/>
      <c r="G125" s="25" t="n"/>
      <c r="H125" s="25" t="n"/>
      <c r="I125" s="27" t="n"/>
      <c r="J125" s="25" t="n"/>
      <c r="K125" s="25" t="n"/>
      <c r="L125" s="27" t="n"/>
      <c r="M125" s="25" t="n"/>
      <c r="N125" s="25" t="n"/>
      <c r="O125" s="46" t="n"/>
      <c r="P125" s="46" t="n"/>
      <c r="Q125" s="47" t="n"/>
      <c r="R125" s="25" t="n"/>
      <c r="S125" s="25" t="n"/>
      <c r="T125" s="27" t="n"/>
      <c r="U125" s="49">
        <f>IFERROR(IF(A125="","",IF(OR(C125="",D125=""),"",24*(IF(OR(N125="Resolved",N125="Closed"),IF(P125="",NOW(),P125),NOW())-(C125+D125)))),"")</f>
        <v/>
      </c>
      <c r="V125" s="32">
        <f>IFERROR(IF(A125="","",IF(OR(N125="Resolved",N125="Closed"),IF(P125="","Missing resolution timestamp","Closed"),IF(O125="","Missing target",IF(NOW()&gt;O125,"Past Target","Within Target")))),"Check Record")</f>
        <v/>
      </c>
      <c r="W125" s="32">
        <f>IFERROR(IF(A125="","",IF(C125="","Missing report date",IF(D125="","Missing reported time",IF(M125="","Missing owner",IF(I125="","Missing issue description",IF(AND(J125="Critical",L125=""),"Add immediate action",IF(AND(S125&lt;&gt;"",COUNTIF('Daily Checklist'!$A$4:$A$253,S125)=0),"Checklist ID not found",IF(AND(P125&lt;&gt;"",AND(N125&lt;&gt;"Resolved",N125&lt;&gt;"Closed")),"Review issue status","Ready")))))))),"Check Record")</f>
        <v/>
      </c>
    </row>
    <row r="126">
      <c r="A126" s="25" t="n"/>
      <c r="B126" s="25" t="n"/>
      <c r="C126" s="45" t="n"/>
      <c r="D126" s="28" t="n"/>
      <c r="E126" s="25" t="n"/>
      <c r="F126" s="25" t="n"/>
      <c r="G126" s="25" t="n"/>
      <c r="H126" s="25" t="n"/>
      <c r="I126" s="27" t="n"/>
      <c r="J126" s="25" t="n"/>
      <c r="K126" s="25" t="n"/>
      <c r="L126" s="27" t="n"/>
      <c r="M126" s="25" t="n"/>
      <c r="N126" s="25" t="n"/>
      <c r="O126" s="46" t="n"/>
      <c r="P126" s="46" t="n"/>
      <c r="Q126" s="47" t="n"/>
      <c r="R126" s="25" t="n"/>
      <c r="S126" s="25" t="n"/>
      <c r="T126" s="27" t="n"/>
      <c r="U126" s="49">
        <f>IFERROR(IF(A126="","",IF(OR(C126="",D126=""),"",24*(IF(OR(N126="Resolved",N126="Closed"),IF(P126="",NOW(),P126),NOW())-(C126+D126)))),"")</f>
        <v/>
      </c>
      <c r="V126" s="32">
        <f>IFERROR(IF(A126="","",IF(OR(N126="Resolved",N126="Closed"),IF(P126="","Missing resolution timestamp","Closed"),IF(O126="","Missing target",IF(NOW()&gt;O126,"Past Target","Within Target")))),"Check Record")</f>
        <v/>
      </c>
      <c r="W126" s="32">
        <f>IFERROR(IF(A126="","",IF(C126="","Missing report date",IF(D126="","Missing reported time",IF(M126="","Missing owner",IF(I126="","Missing issue description",IF(AND(J126="Critical",L126=""),"Add immediate action",IF(AND(S126&lt;&gt;"",COUNTIF('Daily Checklist'!$A$4:$A$253,S126)=0),"Checklist ID not found",IF(AND(P126&lt;&gt;"",AND(N126&lt;&gt;"Resolved",N126&lt;&gt;"Closed")),"Review issue status","Ready")))))))),"Check Record")</f>
        <v/>
      </c>
    </row>
    <row r="127">
      <c r="A127" s="25" t="n"/>
      <c r="B127" s="25" t="n"/>
      <c r="C127" s="45" t="n"/>
      <c r="D127" s="28" t="n"/>
      <c r="E127" s="25" t="n"/>
      <c r="F127" s="25" t="n"/>
      <c r="G127" s="25" t="n"/>
      <c r="H127" s="25" t="n"/>
      <c r="I127" s="27" t="n"/>
      <c r="J127" s="25" t="n"/>
      <c r="K127" s="25" t="n"/>
      <c r="L127" s="27" t="n"/>
      <c r="M127" s="25" t="n"/>
      <c r="N127" s="25" t="n"/>
      <c r="O127" s="46" t="n"/>
      <c r="P127" s="46" t="n"/>
      <c r="Q127" s="47" t="n"/>
      <c r="R127" s="25" t="n"/>
      <c r="S127" s="25" t="n"/>
      <c r="T127" s="27" t="n"/>
      <c r="U127" s="49">
        <f>IFERROR(IF(A127="","",IF(OR(C127="",D127=""),"",24*(IF(OR(N127="Resolved",N127="Closed"),IF(P127="",NOW(),P127),NOW())-(C127+D127)))),"")</f>
        <v/>
      </c>
      <c r="V127" s="32">
        <f>IFERROR(IF(A127="","",IF(OR(N127="Resolved",N127="Closed"),IF(P127="","Missing resolution timestamp","Closed"),IF(O127="","Missing target",IF(NOW()&gt;O127,"Past Target","Within Target")))),"Check Record")</f>
        <v/>
      </c>
      <c r="W127" s="32">
        <f>IFERROR(IF(A127="","",IF(C127="","Missing report date",IF(D127="","Missing reported time",IF(M127="","Missing owner",IF(I127="","Missing issue description",IF(AND(J127="Critical",L127=""),"Add immediate action",IF(AND(S127&lt;&gt;"",COUNTIF('Daily Checklist'!$A$4:$A$253,S127)=0),"Checklist ID not found",IF(AND(P127&lt;&gt;"",AND(N127&lt;&gt;"Resolved",N127&lt;&gt;"Closed")),"Review issue status","Ready")))))))),"Check Record")</f>
        <v/>
      </c>
    </row>
    <row r="128">
      <c r="A128" s="25" t="n"/>
      <c r="B128" s="25" t="n"/>
      <c r="C128" s="45" t="n"/>
      <c r="D128" s="28" t="n"/>
      <c r="E128" s="25" t="n"/>
      <c r="F128" s="25" t="n"/>
      <c r="G128" s="25" t="n"/>
      <c r="H128" s="25" t="n"/>
      <c r="I128" s="27" t="n"/>
      <c r="J128" s="25" t="n"/>
      <c r="K128" s="25" t="n"/>
      <c r="L128" s="27" t="n"/>
      <c r="M128" s="25" t="n"/>
      <c r="N128" s="25" t="n"/>
      <c r="O128" s="46" t="n"/>
      <c r="P128" s="46" t="n"/>
      <c r="Q128" s="47" t="n"/>
      <c r="R128" s="25" t="n"/>
      <c r="S128" s="25" t="n"/>
      <c r="T128" s="27" t="n"/>
      <c r="U128" s="49">
        <f>IFERROR(IF(A128="","",IF(OR(C128="",D128=""),"",24*(IF(OR(N128="Resolved",N128="Closed"),IF(P128="",NOW(),P128),NOW())-(C128+D128)))),"")</f>
        <v/>
      </c>
      <c r="V128" s="32">
        <f>IFERROR(IF(A128="","",IF(OR(N128="Resolved",N128="Closed"),IF(P128="","Missing resolution timestamp","Closed"),IF(O128="","Missing target",IF(NOW()&gt;O128,"Past Target","Within Target")))),"Check Record")</f>
        <v/>
      </c>
      <c r="W128" s="32">
        <f>IFERROR(IF(A128="","",IF(C128="","Missing report date",IF(D128="","Missing reported time",IF(M128="","Missing owner",IF(I128="","Missing issue description",IF(AND(J128="Critical",L128=""),"Add immediate action",IF(AND(S128&lt;&gt;"",COUNTIF('Daily Checklist'!$A$4:$A$253,S128)=0),"Checklist ID not found",IF(AND(P128&lt;&gt;"",AND(N128&lt;&gt;"Resolved",N128&lt;&gt;"Closed")),"Review issue status","Ready")))))))),"Check Record")</f>
        <v/>
      </c>
    </row>
    <row r="129">
      <c r="A129" s="25" t="n"/>
      <c r="B129" s="25" t="n"/>
      <c r="C129" s="45" t="n"/>
      <c r="D129" s="28" t="n"/>
      <c r="E129" s="25" t="n"/>
      <c r="F129" s="25" t="n"/>
      <c r="G129" s="25" t="n"/>
      <c r="H129" s="25" t="n"/>
      <c r="I129" s="27" t="n"/>
      <c r="J129" s="25" t="n"/>
      <c r="K129" s="25" t="n"/>
      <c r="L129" s="27" t="n"/>
      <c r="M129" s="25" t="n"/>
      <c r="N129" s="25" t="n"/>
      <c r="O129" s="46" t="n"/>
      <c r="P129" s="46" t="n"/>
      <c r="Q129" s="47" t="n"/>
      <c r="R129" s="25" t="n"/>
      <c r="S129" s="25" t="n"/>
      <c r="T129" s="27" t="n"/>
      <c r="U129" s="49">
        <f>IFERROR(IF(A129="","",IF(OR(C129="",D129=""),"",24*(IF(OR(N129="Resolved",N129="Closed"),IF(P129="",NOW(),P129),NOW())-(C129+D129)))),"")</f>
        <v/>
      </c>
      <c r="V129" s="32">
        <f>IFERROR(IF(A129="","",IF(OR(N129="Resolved",N129="Closed"),IF(P129="","Missing resolution timestamp","Closed"),IF(O129="","Missing target",IF(NOW()&gt;O129,"Past Target","Within Target")))),"Check Record")</f>
        <v/>
      </c>
      <c r="W129" s="32">
        <f>IFERROR(IF(A129="","",IF(C129="","Missing report date",IF(D129="","Missing reported time",IF(M129="","Missing owner",IF(I129="","Missing issue description",IF(AND(J129="Critical",L129=""),"Add immediate action",IF(AND(S129&lt;&gt;"",COUNTIF('Daily Checklist'!$A$4:$A$253,S129)=0),"Checklist ID not found",IF(AND(P129&lt;&gt;"",AND(N129&lt;&gt;"Resolved",N129&lt;&gt;"Closed")),"Review issue status","Ready")))))))),"Check Record")</f>
        <v/>
      </c>
    </row>
    <row r="130">
      <c r="A130" s="25" t="n"/>
      <c r="B130" s="25" t="n"/>
      <c r="C130" s="45" t="n"/>
      <c r="D130" s="28" t="n"/>
      <c r="E130" s="25" t="n"/>
      <c r="F130" s="25" t="n"/>
      <c r="G130" s="25" t="n"/>
      <c r="H130" s="25" t="n"/>
      <c r="I130" s="27" t="n"/>
      <c r="J130" s="25" t="n"/>
      <c r="K130" s="25" t="n"/>
      <c r="L130" s="27" t="n"/>
      <c r="M130" s="25" t="n"/>
      <c r="N130" s="25" t="n"/>
      <c r="O130" s="46" t="n"/>
      <c r="P130" s="46" t="n"/>
      <c r="Q130" s="47" t="n"/>
      <c r="R130" s="25" t="n"/>
      <c r="S130" s="25" t="n"/>
      <c r="T130" s="27" t="n"/>
      <c r="U130" s="49">
        <f>IFERROR(IF(A130="","",IF(OR(C130="",D130=""),"",24*(IF(OR(N130="Resolved",N130="Closed"),IF(P130="",NOW(),P130),NOW())-(C130+D130)))),"")</f>
        <v/>
      </c>
      <c r="V130" s="32">
        <f>IFERROR(IF(A130="","",IF(OR(N130="Resolved",N130="Closed"),IF(P130="","Missing resolution timestamp","Closed"),IF(O130="","Missing target",IF(NOW()&gt;O130,"Past Target","Within Target")))),"Check Record")</f>
        <v/>
      </c>
      <c r="W130" s="32">
        <f>IFERROR(IF(A130="","",IF(C130="","Missing report date",IF(D130="","Missing reported time",IF(M130="","Missing owner",IF(I130="","Missing issue description",IF(AND(J130="Critical",L130=""),"Add immediate action",IF(AND(S130&lt;&gt;"",COUNTIF('Daily Checklist'!$A$4:$A$253,S130)=0),"Checklist ID not found",IF(AND(P130&lt;&gt;"",AND(N130&lt;&gt;"Resolved",N130&lt;&gt;"Closed")),"Review issue status","Ready")))))))),"Check Record")</f>
        <v/>
      </c>
    </row>
    <row r="131">
      <c r="A131" s="25" t="n"/>
      <c r="B131" s="25" t="n"/>
      <c r="C131" s="45" t="n"/>
      <c r="D131" s="28" t="n"/>
      <c r="E131" s="25" t="n"/>
      <c r="F131" s="25" t="n"/>
      <c r="G131" s="25" t="n"/>
      <c r="H131" s="25" t="n"/>
      <c r="I131" s="27" t="n"/>
      <c r="J131" s="25" t="n"/>
      <c r="K131" s="25" t="n"/>
      <c r="L131" s="27" t="n"/>
      <c r="M131" s="25" t="n"/>
      <c r="N131" s="25" t="n"/>
      <c r="O131" s="46" t="n"/>
      <c r="P131" s="46" t="n"/>
      <c r="Q131" s="47" t="n"/>
      <c r="R131" s="25" t="n"/>
      <c r="S131" s="25" t="n"/>
      <c r="T131" s="27" t="n"/>
      <c r="U131" s="49">
        <f>IFERROR(IF(A131="","",IF(OR(C131="",D131=""),"",24*(IF(OR(N131="Resolved",N131="Closed"),IF(P131="",NOW(),P131),NOW())-(C131+D131)))),"")</f>
        <v/>
      </c>
      <c r="V131" s="32">
        <f>IFERROR(IF(A131="","",IF(OR(N131="Resolved",N131="Closed"),IF(P131="","Missing resolution timestamp","Closed"),IF(O131="","Missing target",IF(NOW()&gt;O131,"Past Target","Within Target")))),"Check Record")</f>
        <v/>
      </c>
      <c r="W131" s="32">
        <f>IFERROR(IF(A131="","",IF(C131="","Missing report date",IF(D131="","Missing reported time",IF(M131="","Missing owner",IF(I131="","Missing issue description",IF(AND(J131="Critical",L131=""),"Add immediate action",IF(AND(S131&lt;&gt;"",COUNTIF('Daily Checklist'!$A$4:$A$253,S131)=0),"Checklist ID not found",IF(AND(P131&lt;&gt;"",AND(N131&lt;&gt;"Resolved",N131&lt;&gt;"Closed")),"Review issue status","Ready")))))))),"Check Record")</f>
        <v/>
      </c>
    </row>
    <row r="132">
      <c r="A132" s="25" t="n"/>
      <c r="B132" s="25" t="n"/>
      <c r="C132" s="45" t="n"/>
      <c r="D132" s="28" t="n"/>
      <c r="E132" s="25" t="n"/>
      <c r="F132" s="25" t="n"/>
      <c r="G132" s="25" t="n"/>
      <c r="H132" s="25" t="n"/>
      <c r="I132" s="27" t="n"/>
      <c r="J132" s="25" t="n"/>
      <c r="K132" s="25" t="n"/>
      <c r="L132" s="27" t="n"/>
      <c r="M132" s="25" t="n"/>
      <c r="N132" s="25" t="n"/>
      <c r="O132" s="46" t="n"/>
      <c r="P132" s="46" t="n"/>
      <c r="Q132" s="47" t="n"/>
      <c r="R132" s="25" t="n"/>
      <c r="S132" s="25" t="n"/>
      <c r="T132" s="27" t="n"/>
      <c r="U132" s="49">
        <f>IFERROR(IF(A132="","",IF(OR(C132="",D132=""),"",24*(IF(OR(N132="Resolved",N132="Closed"),IF(P132="",NOW(),P132),NOW())-(C132+D132)))),"")</f>
        <v/>
      </c>
      <c r="V132" s="32">
        <f>IFERROR(IF(A132="","",IF(OR(N132="Resolved",N132="Closed"),IF(P132="","Missing resolution timestamp","Closed"),IF(O132="","Missing target",IF(NOW()&gt;O132,"Past Target","Within Target")))),"Check Record")</f>
        <v/>
      </c>
      <c r="W132" s="32">
        <f>IFERROR(IF(A132="","",IF(C132="","Missing report date",IF(D132="","Missing reported time",IF(M132="","Missing owner",IF(I132="","Missing issue description",IF(AND(J132="Critical",L132=""),"Add immediate action",IF(AND(S132&lt;&gt;"",COUNTIF('Daily Checklist'!$A$4:$A$253,S132)=0),"Checklist ID not found",IF(AND(P132&lt;&gt;"",AND(N132&lt;&gt;"Resolved",N132&lt;&gt;"Closed")),"Review issue status","Ready")))))))),"Check Record")</f>
        <v/>
      </c>
    </row>
    <row r="133">
      <c r="A133" s="25" t="n"/>
      <c r="B133" s="25" t="n"/>
      <c r="C133" s="45" t="n"/>
      <c r="D133" s="28" t="n"/>
      <c r="E133" s="25" t="n"/>
      <c r="F133" s="25" t="n"/>
      <c r="G133" s="25" t="n"/>
      <c r="H133" s="25" t="n"/>
      <c r="I133" s="27" t="n"/>
      <c r="J133" s="25" t="n"/>
      <c r="K133" s="25" t="n"/>
      <c r="L133" s="27" t="n"/>
      <c r="M133" s="25" t="n"/>
      <c r="N133" s="25" t="n"/>
      <c r="O133" s="46" t="n"/>
      <c r="P133" s="46" t="n"/>
      <c r="Q133" s="47" t="n"/>
      <c r="R133" s="25" t="n"/>
      <c r="S133" s="25" t="n"/>
      <c r="T133" s="27" t="n"/>
      <c r="U133" s="49">
        <f>IFERROR(IF(A133="","",IF(OR(C133="",D133=""),"",24*(IF(OR(N133="Resolved",N133="Closed"),IF(P133="",NOW(),P133),NOW())-(C133+D133)))),"")</f>
        <v/>
      </c>
      <c r="V133" s="32">
        <f>IFERROR(IF(A133="","",IF(OR(N133="Resolved",N133="Closed"),IF(P133="","Missing resolution timestamp","Closed"),IF(O133="","Missing target",IF(NOW()&gt;O133,"Past Target","Within Target")))),"Check Record")</f>
        <v/>
      </c>
      <c r="W133" s="32">
        <f>IFERROR(IF(A133="","",IF(C133="","Missing report date",IF(D133="","Missing reported time",IF(M133="","Missing owner",IF(I133="","Missing issue description",IF(AND(J133="Critical",L133=""),"Add immediate action",IF(AND(S133&lt;&gt;"",COUNTIF('Daily Checklist'!$A$4:$A$253,S133)=0),"Checklist ID not found",IF(AND(P133&lt;&gt;"",AND(N133&lt;&gt;"Resolved",N133&lt;&gt;"Closed")),"Review issue status","Ready")))))))),"Check Record")</f>
        <v/>
      </c>
    </row>
    <row r="134">
      <c r="A134" s="25" t="n"/>
      <c r="B134" s="25" t="n"/>
      <c r="C134" s="45" t="n"/>
      <c r="D134" s="28" t="n"/>
      <c r="E134" s="25" t="n"/>
      <c r="F134" s="25" t="n"/>
      <c r="G134" s="25" t="n"/>
      <c r="H134" s="25" t="n"/>
      <c r="I134" s="27" t="n"/>
      <c r="J134" s="25" t="n"/>
      <c r="K134" s="25" t="n"/>
      <c r="L134" s="27" t="n"/>
      <c r="M134" s="25" t="n"/>
      <c r="N134" s="25" t="n"/>
      <c r="O134" s="46" t="n"/>
      <c r="P134" s="46" t="n"/>
      <c r="Q134" s="47" t="n"/>
      <c r="R134" s="25" t="n"/>
      <c r="S134" s="25" t="n"/>
      <c r="T134" s="27" t="n"/>
      <c r="U134" s="49">
        <f>IFERROR(IF(A134="","",IF(OR(C134="",D134=""),"",24*(IF(OR(N134="Resolved",N134="Closed"),IF(P134="",NOW(),P134),NOW())-(C134+D134)))),"")</f>
        <v/>
      </c>
      <c r="V134" s="32">
        <f>IFERROR(IF(A134="","",IF(OR(N134="Resolved",N134="Closed"),IF(P134="","Missing resolution timestamp","Closed"),IF(O134="","Missing target",IF(NOW()&gt;O134,"Past Target","Within Target")))),"Check Record")</f>
        <v/>
      </c>
      <c r="W134" s="32">
        <f>IFERROR(IF(A134="","",IF(C134="","Missing report date",IF(D134="","Missing reported time",IF(M134="","Missing owner",IF(I134="","Missing issue description",IF(AND(J134="Critical",L134=""),"Add immediate action",IF(AND(S134&lt;&gt;"",COUNTIF('Daily Checklist'!$A$4:$A$253,S134)=0),"Checklist ID not found",IF(AND(P134&lt;&gt;"",AND(N134&lt;&gt;"Resolved",N134&lt;&gt;"Closed")),"Review issue status","Ready")))))))),"Check Record")</f>
        <v/>
      </c>
    </row>
    <row r="135">
      <c r="A135" s="25" t="n"/>
      <c r="B135" s="25" t="n"/>
      <c r="C135" s="45" t="n"/>
      <c r="D135" s="28" t="n"/>
      <c r="E135" s="25" t="n"/>
      <c r="F135" s="25" t="n"/>
      <c r="G135" s="25" t="n"/>
      <c r="H135" s="25" t="n"/>
      <c r="I135" s="27" t="n"/>
      <c r="J135" s="25" t="n"/>
      <c r="K135" s="25" t="n"/>
      <c r="L135" s="27" t="n"/>
      <c r="M135" s="25" t="n"/>
      <c r="N135" s="25" t="n"/>
      <c r="O135" s="46" t="n"/>
      <c r="P135" s="46" t="n"/>
      <c r="Q135" s="47" t="n"/>
      <c r="R135" s="25" t="n"/>
      <c r="S135" s="25" t="n"/>
      <c r="T135" s="27" t="n"/>
      <c r="U135" s="49">
        <f>IFERROR(IF(A135="","",IF(OR(C135="",D135=""),"",24*(IF(OR(N135="Resolved",N135="Closed"),IF(P135="",NOW(),P135),NOW())-(C135+D135)))),"")</f>
        <v/>
      </c>
      <c r="V135" s="32">
        <f>IFERROR(IF(A135="","",IF(OR(N135="Resolved",N135="Closed"),IF(P135="","Missing resolution timestamp","Closed"),IF(O135="","Missing target",IF(NOW()&gt;O135,"Past Target","Within Target")))),"Check Record")</f>
        <v/>
      </c>
      <c r="W135" s="32">
        <f>IFERROR(IF(A135="","",IF(C135="","Missing report date",IF(D135="","Missing reported time",IF(M135="","Missing owner",IF(I135="","Missing issue description",IF(AND(J135="Critical",L135=""),"Add immediate action",IF(AND(S135&lt;&gt;"",COUNTIF('Daily Checklist'!$A$4:$A$253,S135)=0),"Checklist ID not found",IF(AND(P135&lt;&gt;"",AND(N135&lt;&gt;"Resolved",N135&lt;&gt;"Closed")),"Review issue status","Ready")))))))),"Check Record")</f>
        <v/>
      </c>
    </row>
    <row r="136">
      <c r="A136" s="25" t="n"/>
      <c r="B136" s="25" t="n"/>
      <c r="C136" s="45" t="n"/>
      <c r="D136" s="28" t="n"/>
      <c r="E136" s="25" t="n"/>
      <c r="F136" s="25" t="n"/>
      <c r="G136" s="25" t="n"/>
      <c r="H136" s="25" t="n"/>
      <c r="I136" s="27" t="n"/>
      <c r="J136" s="25" t="n"/>
      <c r="K136" s="25" t="n"/>
      <c r="L136" s="27" t="n"/>
      <c r="M136" s="25" t="n"/>
      <c r="N136" s="25" t="n"/>
      <c r="O136" s="46" t="n"/>
      <c r="P136" s="46" t="n"/>
      <c r="Q136" s="47" t="n"/>
      <c r="R136" s="25" t="n"/>
      <c r="S136" s="25" t="n"/>
      <c r="T136" s="27" t="n"/>
      <c r="U136" s="49">
        <f>IFERROR(IF(A136="","",IF(OR(C136="",D136=""),"",24*(IF(OR(N136="Resolved",N136="Closed"),IF(P136="",NOW(),P136),NOW())-(C136+D136)))),"")</f>
        <v/>
      </c>
      <c r="V136" s="32">
        <f>IFERROR(IF(A136="","",IF(OR(N136="Resolved",N136="Closed"),IF(P136="","Missing resolution timestamp","Closed"),IF(O136="","Missing target",IF(NOW()&gt;O136,"Past Target","Within Target")))),"Check Record")</f>
        <v/>
      </c>
      <c r="W136" s="32">
        <f>IFERROR(IF(A136="","",IF(C136="","Missing report date",IF(D136="","Missing reported time",IF(M136="","Missing owner",IF(I136="","Missing issue description",IF(AND(J136="Critical",L136=""),"Add immediate action",IF(AND(S136&lt;&gt;"",COUNTIF('Daily Checklist'!$A$4:$A$253,S136)=0),"Checklist ID not found",IF(AND(P136&lt;&gt;"",AND(N136&lt;&gt;"Resolved",N136&lt;&gt;"Closed")),"Review issue status","Ready")))))))),"Check Record")</f>
        <v/>
      </c>
    </row>
    <row r="137">
      <c r="A137" s="25" t="n"/>
      <c r="B137" s="25" t="n"/>
      <c r="C137" s="45" t="n"/>
      <c r="D137" s="28" t="n"/>
      <c r="E137" s="25" t="n"/>
      <c r="F137" s="25" t="n"/>
      <c r="G137" s="25" t="n"/>
      <c r="H137" s="25" t="n"/>
      <c r="I137" s="27" t="n"/>
      <c r="J137" s="25" t="n"/>
      <c r="K137" s="25" t="n"/>
      <c r="L137" s="27" t="n"/>
      <c r="M137" s="25" t="n"/>
      <c r="N137" s="25" t="n"/>
      <c r="O137" s="46" t="n"/>
      <c r="P137" s="46" t="n"/>
      <c r="Q137" s="47" t="n"/>
      <c r="R137" s="25" t="n"/>
      <c r="S137" s="25" t="n"/>
      <c r="T137" s="27" t="n"/>
      <c r="U137" s="49">
        <f>IFERROR(IF(A137="","",IF(OR(C137="",D137=""),"",24*(IF(OR(N137="Resolved",N137="Closed"),IF(P137="",NOW(),P137),NOW())-(C137+D137)))),"")</f>
        <v/>
      </c>
      <c r="V137" s="32">
        <f>IFERROR(IF(A137="","",IF(OR(N137="Resolved",N137="Closed"),IF(P137="","Missing resolution timestamp","Closed"),IF(O137="","Missing target",IF(NOW()&gt;O137,"Past Target","Within Target")))),"Check Record")</f>
        <v/>
      </c>
      <c r="W137" s="32">
        <f>IFERROR(IF(A137="","",IF(C137="","Missing report date",IF(D137="","Missing reported time",IF(M137="","Missing owner",IF(I137="","Missing issue description",IF(AND(J137="Critical",L137=""),"Add immediate action",IF(AND(S137&lt;&gt;"",COUNTIF('Daily Checklist'!$A$4:$A$253,S137)=0),"Checklist ID not found",IF(AND(P137&lt;&gt;"",AND(N137&lt;&gt;"Resolved",N137&lt;&gt;"Closed")),"Review issue status","Ready")))))))),"Check Record")</f>
        <v/>
      </c>
    </row>
    <row r="138">
      <c r="A138" s="25" t="n"/>
      <c r="B138" s="25" t="n"/>
      <c r="C138" s="45" t="n"/>
      <c r="D138" s="28" t="n"/>
      <c r="E138" s="25" t="n"/>
      <c r="F138" s="25" t="n"/>
      <c r="G138" s="25" t="n"/>
      <c r="H138" s="25" t="n"/>
      <c r="I138" s="27" t="n"/>
      <c r="J138" s="25" t="n"/>
      <c r="K138" s="25" t="n"/>
      <c r="L138" s="27" t="n"/>
      <c r="M138" s="25" t="n"/>
      <c r="N138" s="25" t="n"/>
      <c r="O138" s="46" t="n"/>
      <c r="P138" s="46" t="n"/>
      <c r="Q138" s="47" t="n"/>
      <c r="R138" s="25" t="n"/>
      <c r="S138" s="25" t="n"/>
      <c r="T138" s="27" t="n"/>
      <c r="U138" s="49">
        <f>IFERROR(IF(A138="","",IF(OR(C138="",D138=""),"",24*(IF(OR(N138="Resolved",N138="Closed"),IF(P138="",NOW(),P138),NOW())-(C138+D138)))),"")</f>
        <v/>
      </c>
      <c r="V138" s="32">
        <f>IFERROR(IF(A138="","",IF(OR(N138="Resolved",N138="Closed"),IF(P138="","Missing resolution timestamp","Closed"),IF(O138="","Missing target",IF(NOW()&gt;O138,"Past Target","Within Target")))),"Check Record")</f>
        <v/>
      </c>
      <c r="W138" s="32">
        <f>IFERROR(IF(A138="","",IF(C138="","Missing report date",IF(D138="","Missing reported time",IF(M138="","Missing owner",IF(I138="","Missing issue description",IF(AND(J138="Critical",L138=""),"Add immediate action",IF(AND(S138&lt;&gt;"",COUNTIF('Daily Checklist'!$A$4:$A$253,S138)=0),"Checklist ID not found",IF(AND(P138&lt;&gt;"",AND(N138&lt;&gt;"Resolved",N138&lt;&gt;"Closed")),"Review issue status","Ready")))))))),"Check Record")</f>
        <v/>
      </c>
    </row>
    <row r="139">
      <c r="A139" s="25" t="n"/>
      <c r="B139" s="25" t="n"/>
      <c r="C139" s="45" t="n"/>
      <c r="D139" s="28" t="n"/>
      <c r="E139" s="25" t="n"/>
      <c r="F139" s="25" t="n"/>
      <c r="G139" s="25" t="n"/>
      <c r="H139" s="25" t="n"/>
      <c r="I139" s="27" t="n"/>
      <c r="J139" s="25" t="n"/>
      <c r="K139" s="25" t="n"/>
      <c r="L139" s="27" t="n"/>
      <c r="M139" s="25" t="n"/>
      <c r="N139" s="25" t="n"/>
      <c r="O139" s="46" t="n"/>
      <c r="P139" s="46" t="n"/>
      <c r="Q139" s="47" t="n"/>
      <c r="R139" s="25" t="n"/>
      <c r="S139" s="25" t="n"/>
      <c r="T139" s="27" t="n"/>
      <c r="U139" s="49">
        <f>IFERROR(IF(A139="","",IF(OR(C139="",D139=""),"",24*(IF(OR(N139="Resolved",N139="Closed"),IF(P139="",NOW(),P139),NOW())-(C139+D139)))),"")</f>
        <v/>
      </c>
      <c r="V139" s="32">
        <f>IFERROR(IF(A139="","",IF(OR(N139="Resolved",N139="Closed"),IF(P139="","Missing resolution timestamp","Closed"),IF(O139="","Missing target",IF(NOW()&gt;O139,"Past Target","Within Target")))),"Check Record")</f>
        <v/>
      </c>
      <c r="W139" s="32">
        <f>IFERROR(IF(A139="","",IF(C139="","Missing report date",IF(D139="","Missing reported time",IF(M139="","Missing owner",IF(I139="","Missing issue description",IF(AND(J139="Critical",L139=""),"Add immediate action",IF(AND(S139&lt;&gt;"",COUNTIF('Daily Checklist'!$A$4:$A$253,S139)=0),"Checklist ID not found",IF(AND(P139&lt;&gt;"",AND(N139&lt;&gt;"Resolved",N139&lt;&gt;"Closed")),"Review issue status","Ready")))))))),"Check Record")</f>
        <v/>
      </c>
    </row>
    <row r="140">
      <c r="A140" s="25" t="n"/>
      <c r="B140" s="25" t="n"/>
      <c r="C140" s="45" t="n"/>
      <c r="D140" s="28" t="n"/>
      <c r="E140" s="25" t="n"/>
      <c r="F140" s="25" t="n"/>
      <c r="G140" s="25" t="n"/>
      <c r="H140" s="25" t="n"/>
      <c r="I140" s="27" t="n"/>
      <c r="J140" s="25" t="n"/>
      <c r="K140" s="25" t="n"/>
      <c r="L140" s="27" t="n"/>
      <c r="M140" s="25" t="n"/>
      <c r="N140" s="25" t="n"/>
      <c r="O140" s="46" t="n"/>
      <c r="P140" s="46" t="n"/>
      <c r="Q140" s="47" t="n"/>
      <c r="R140" s="25" t="n"/>
      <c r="S140" s="25" t="n"/>
      <c r="T140" s="27" t="n"/>
      <c r="U140" s="49">
        <f>IFERROR(IF(A140="","",IF(OR(C140="",D140=""),"",24*(IF(OR(N140="Resolved",N140="Closed"),IF(P140="",NOW(),P140),NOW())-(C140+D140)))),"")</f>
        <v/>
      </c>
      <c r="V140" s="32">
        <f>IFERROR(IF(A140="","",IF(OR(N140="Resolved",N140="Closed"),IF(P140="","Missing resolution timestamp","Closed"),IF(O140="","Missing target",IF(NOW()&gt;O140,"Past Target","Within Target")))),"Check Record")</f>
        <v/>
      </c>
      <c r="W140" s="32">
        <f>IFERROR(IF(A140="","",IF(C140="","Missing report date",IF(D140="","Missing reported time",IF(M140="","Missing owner",IF(I140="","Missing issue description",IF(AND(J140="Critical",L140=""),"Add immediate action",IF(AND(S140&lt;&gt;"",COUNTIF('Daily Checklist'!$A$4:$A$253,S140)=0),"Checklist ID not found",IF(AND(P140&lt;&gt;"",AND(N140&lt;&gt;"Resolved",N140&lt;&gt;"Closed")),"Review issue status","Ready")))))))),"Check Record")</f>
        <v/>
      </c>
    </row>
    <row r="141">
      <c r="A141" s="25" t="n"/>
      <c r="B141" s="25" t="n"/>
      <c r="C141" s="45" t="n"/>
      <c r="D141" s="28" t="n"/>
      <c r="E141" s="25" t="n"/>
      <c r="F141" s="25" t="n"/>
      <c r="G141" s="25" t="n"/>
      <c r="H141" s="25" t="n"/>
      <c r="I141" s="27" t="n"/>
      <c r="J141" s="25" t="n"/>
      <c r="K141" s="25" t="n"/>
      <c r="L141" s="27" t="n"/>
      <c r="M141" s="25" t="n"/>
      <c r="N141" s="25" t="n"/>
      <c r="O141" s="46" t="n"/>
      <c r="P141" s="46" t="n"/>
      <c r="Q141" s="47" t="n"/>
      <c r="R141" s="25" t="n"/>
      <c r="S141" s="25" t="n"/>
      <c r="T141" s="27" t="n"/>
      <c r="U141" s="49">
        <f>IFERROR(IF(A141="","",IF(OR(C141="",D141=""),"",24*(IF(OR(N141="Resolved",N141="Closed"),IF(P141="",NOW(),P141),NOW())-(C141+D141)))),"")</f>
        <v/>
      </c>
      <c r="V141" s="32">
        <f>IFERROR(IF(A141="","",IF(OR(N141="Resolved",N141="Closed"),IF(P141="","Missing resolution timestamp","Closed"),IF(O141="","Missing target",IF(NOW()&gt;O141,"Past Target","Within Target")))),"Check Record")</f>
        <v/>
      </c>
      <c r="W141" s="32">
        <f>IFERROR(IF(A141="","",IF(C141="","Missing report date",IF(D141="","Missing reported time",IF(M141="","Missing owner",IF(I141="","Missing issue description",IF(AND(J141="Critical",L141=""),"Add immediate action",IF(AND(S141&lt;&gt;"",COUNTIF('Daily Checklist'!$A$4:$A$253,S141)=0),"Checklist ID not found",IF(AND(P141&lt;&gt;"",AND(N141&lt;&gt;"Resolved",N141&lt;&gt;"Closed")),"Review issue status","Ready")))))))),"Check Record")</f>
        <v/>
      </c>
    </row>
    <row r="142">
      <c r="A142" s="25" t="n"/>
      <c r="B142" s="25" t="n"/>
      <c r="C142" s="45" t="n"/>
      <c r="D142" s="28" t="n"/>
      <c r="E142" s="25" t="n"/>
      <c r="F142" s="25" t="n"/>
      <c r="G142" s="25" t="n"/>
      <c r="H142" s="25" t="n"/>
      <c r="I142" s="27" t="n"/>
      <c r="J142" s="25" t="n"/>
      <c r="K142" s="25" t="n"/>
      <c r="L142" s="27" t="n"/>
      <c r="M142" s="25" t="n"/>
      <c r="N142" s="25" t="n"/>
      <c r="O142" s="46" t="n"/>
      <c r="P142" s="46" t="n"/>
      <c r="Q142" s="47" t="n"/>
      <c r="R142" s="25" t="n"/>
      <c r="S142" s="25" t="n"/>
      <c r="T142" s="27" t="n"/>
      <c r="U142" s="49">
        <f>IFERROR(IF(A142="","",IF(OR(C142="",D142=""),"",24*(IF(OR(N142="Resolved",N142="Closed"),IF(P142="",NOW(),P142),NOW())-(C142+D142)))),"")</f>
        <v/>
      </c>
      <c r="V142" s="32">
        <f>IFERROR(IF(A142="","",IF(OR(N142="Resolved",N142="Closed"),IF(P142="","Missing resolution timestamp","Closed"),IF(O142="","Missing target",IF(NOW()&gt;O142,"Past Target","Within Target")))),"Check Record")</f>
        <v/>
      </c>
      <c r="W142" s="32">
        <f>IFERROR(IF(A142="","",IF(C142="","Missing report date",IF(D142="","Missing reported time",IF(M142="","Missing owner",IF(I142="","Missing issue description",IF(AND(J142="Critical",L142=""),"Add immediate action",IF(AND(S142&lt;&gt;"",COUNTIF('Daily Checklist'!$A$4:$A$253,S142)=0),"Checklist ID not found",IF(AND(P142&lt;&gt;"",AND(N142&lt;&gt;"Resolved",N142&lt;&gt;"Closed")),"Review issue status","Ready")))))))),"Check Record")</f>
        <v/>
      </c>
    </row>
    <row r="143">
      <c r="A143" s="25" t="n"/>
      <c r="B143" s="25" t="n"/>
      <c r="C143" s="45" t="n"/>
      <c r="D143" s="28" t="n"/>
      <c r="E143" s="25" t="n"/>
      <c r="F143" s="25" t="n"/>
      <c r="G143" s="25" t="n"/>
      <c r="H143" s="25" t="n"/>
      <c r="I143" s="27" t="n"/>
      <c r="J143" s="25" t="n"/>
      <c r="K143" s="25" t="n"/>
      <c r="L143" s="27" t="n"/>
      <c r="M143" s="25" t="n"/>
      <c r="N143" s="25" t="n"/>
      <c r="O143" s="46" t="n"/>
      <c r="P143" s="46" t="n"/>
      <c r="Q143" s="47" t="n"/>
      <c r="R143" s="25" t="n"/>
      <c r="S143" s="25" t="n"/>
      <c r="T143" s="27" t="n"/>
      <c r="U143" s="49">
        <f>IFERROR(IF(A143="","",IF(OR(C143="",D143=""),"",24*(IF(OR(N143="Resolved",N143="Closed"),IF(P143="",NOW(),P143),NOW())-(C143+D143)))),"")</f>
        <v/>
      </c>
      <c r="V143" s="32">
        <f>IFERROR(IF(A143="","",IF(OR(N143="Resolved",N143="Closed"),IF(P143="","Missing resolution timestamp","Closed"),IF(O143="","Missing target",IF(NOW()&gt;O143,"Past Target","Within Target")))),"Check Record")</f>
        <v/>
      </c>
      <c r="W143" s="32">
        <f>IFERROR(IF(A143="","",IF(C143="","Missing report date",IF(D143="","Missing reported time",IF(M143="","Missing owner",IF(I143="","Missing issue description",IF(AND(J143="Critical",L143=""),"Add immediate action",IF(AND(S143&lt;&gt;"",COUNTIF('Daily Checklist'!$A$4:$A$253,S143)=0),"Checklist ID not found",IF(AND(P143&lt;&gt;"",AND(N143&lt;&gt;"Resolved",N143&lt;&gt;"Closed")),"Review issue status","Ready")))))))),"Check Record")</f>
        <v/>
      </c>
    </row>
    <row r="144">
      <c r="A144" s="25" t="n"/>
      <c r="B144" s="25" t="n"/>
      <c r="C144" s="45" t="n"/>
      <c r="D144" s="28" t="n"/>
      <c r="E144" s="25" t="n"/>
      <c r="F144" s="25" t="n"/>
      <c r="G144" s="25" t="n"/>
      <c r="H144" s="25" t="n"/>
      <c r="I144" s="27" t="n"/>
      <c r="J144" s="25" t="n"/>
      <c r="K144" s="25" t="n"/>
      <c r="L144" s="27" t="n"/>
      <c r="M144" s="25" t="n"/>
      <c r="N144" s="25" t="n"/>
      <c r="O144" s="46" t="n"/>
      <c r="P144" s="46" t="n"/>
      <c r="Q144" s="47" t="n"/>
      <c r="R144" s="25" t="n"/>
      <c r="S144" s="25" t="n"/>
      <c r="T144" s="27" t="n"/>
      <c r="U144" s="49">
        <f>IFERROR(IF(A144="","",IF(OR(C144="",D144=""),"",24*(IF(OR(N144="Resolved",N144="Closed"),IF(P144="",NOW(),P144),NOW())-(C144+D144)))),"")</f>
        <v/>
      </c>
      <c r="V144" s="32">
        <f>IFERROR(IF(A144="","",IF(OR(N144="Resolved",N144="Closed"),IF(P144="","Missing resolution timestamp","Closed"),IF(O144="","Missing target",IF(NOW()&gt;O144,"Past Target","Within Target")))),"Check Record")</f>
        <v/>
      </c>
      <c r="W144" s="32">
        <f>IFERROR(IF(A144="","",IF(C144="","Missing report date",IF(D144="","Missing reported time",IF(M144="","Missing owner",IF(I144="","Missing issue description",IF(AND(J144="Critical",L144=""),"Add immediate action",IF(AND(S144&lt;&gt;"",COUNTIF('Daily Checklist'!$A$4:$A$253,S144)=0),"Checklist ID not found",IF(AND(P144&lt;&gt;"",AND(N144&lt;&gt;"Resolved",N144&lt;&gt;"Closed")),"Review issue status","Ready")))))))),"Check Record")</f>
        <v/>
      </c>
    </row>
    <row r="145">
      <c r="A145" s="25" t="n"/>
      <c r="B145" s="25" t="n"/>
      <c r="C145" s="45" t="n"/>
      <c r="D145" s="28" t="n"/>
      <c r="E145" s="25" t="n"/>
      <c r="F145" s="25" t="n"/>
      <c r="G145" s="25" t="n"/>
      <c r="H145" s="25" t="n"/>
      <c r="I145" s="27" t="n"/>
      <c r="J145" s="25" t="n"/>
      <c r="K145" s="25" t="n"/>
      <c r="L145" s="27" t="n"/>
      <c r="M145" s="25" t="n"/>
      <c r="N145" s="25" t="n"/>
      <c r="O145" s="46" t="n"/>
      <c r="P145" s="46" t="n"/>
      <c r="Q145" s="47" t="n"/>
      <c r="R145" s="25" t="n"/>
      <c r="S145" s="25" t="n"/>
      <c r="T145" s="27" t="n"/>
      <c r="U145" s="49">
        <f>IFERROR(IF(A145="","",IF(OR(C145="",D145=""),"",24*(IF(OR(N145="Resolved",N145="Closed"),IF(P145="",NOW(),P145),NOW())-(C145+D145)))),"")</f>
        <v/>
      </c>
      <c r="V145" s="32">
        <f>IFERROR(IF(A145="","",IF(OR(N145="Resolved",N145="Closed"),IF(P145="","Missing resolution timestamp","Closed"),IF(O145="","Missing target",IF(NOW()&gt;O145,"Past Target","Within Target")))),"Check Record")</f>
        <v/>
      </c>
      <c r="W145" s="32">
        <f>IFERROR(IF(A145="","",IF(C145="","Missing report date",IF(D145="","Missing reported time",IF(M145="","Missing owner",IF(I145="","Missing issue description",IF(AND(J145="Critical",L145=""),"Add immediate action",IF(AND(S145&lt;&gt;"",COUNTIF('Daily Checklist'!$A$4:$A$253,S145)=0),"Checklist ID not found",IF(AND(P145&lt;&gt;"",AND(N145&lt;&gt;"Resolved",N145&lt;&gt;"Closed")),"Review issue status","Ready")))))))),"Check Record")</f>
        <v/>
      </c>
    </row>
    <row r="146">
      <c r="A146" s="25" t="n"/>
      <c r="B146" s="25" t="n"/>
      <c r="C146" s="45" t="n"/>
      <c r="D146" s="28" t="n"/>
      <c r="E146" s="25" t="n"/>
      <c r="F146" s="25" t="n"/>
      <c r="G146" s="25" t="n"/>
      <c r="H146" s="25" t="n"/>
      <c r="I146" s="27" t="n"/>
      <c r="J146" s="25" t="n"/>
      <c r="K146" s="25" t="n"/>
      <c r="L146" s="27" t="n"/>
      <c r="M146" s="25" t="n"/>
      <c r="N146" s="25" t="n"/>
      <c r="O146" s="46" t="n"/>
      <c r="P146" s="46" t="n"/>
      <c r="Q146" s="47" t="n"/>
      <c r="R146" s="25" t="n"/>
      <c r="S146" s="25" t="n"/>
      <c r="T146" s="27" t="n"/>
      <c r="U146" s="49">
        <f>IFERROR(IF(A146="","",IF(OR(C146="",D146=""),"",24*(IF(OR(N146="Resolved",N146="Closed"),IF(P146="",NOW(),P146),NOW())-(C146+D146)))),"")</f>
        <v/>
      </c>
      <c r="V146" s="32">
        <f>IFERROR(IF(A146="","",IF(OR(N146="Resolved",N146="Closed"),IF(P146="","Missing resolution timestamp","Closed"),IF(O146="","Missing target",IF(NOW()&gt;O146,"Past Target","Within Target")))),"Check Record")</f>
        <v/>
      </c>
      <c r="W146" s="32">
        <f>IFERROR(IF(A146="","",IF(C146="","Missing report date",IF(D146="","Missing reported time",IF(M146="","Missing owner",IF(I146="","Missing issue description",IF(AND(J146="Critical",L146=""),"Add immediate action",IF(AND(S146&lt;&gt;"",COUNTIF('Daily Checklist'!$A$4:$A$253,S146)=0),"Checklist ID not found",IF(AND(P146&lt;&gt;"",AND(N146&lt;&gt;"Resolved",N146&lt;&gt;"Closed")),"Review issue status","Ready")))))))),"Check Record")</f>
        <v/>
      </c>
    </row>
    <row r="147">
      <c r="A147" s="25" t="n"/>
      <c r="B147" s="25" t="n"/>
      <c r="C147" s="45" t="n"/>
      <c r="D147" s="28" t="n"/>
      <c r="E147" s="25" t="n"/>
      <c r="F147" s="25" t="n"/>
      <c r="G147" s="25" t="n"/>
      <c r="H147" s="25" t="n"/>
      <c r="I147" s="27" t="n"/>
      <c r="J147" s="25" t="n"/>
      <c r="K147" s="25" t="n"/>
      <c r="L147" s="27" t="n"/>
      <c r="M147" s="25" t="n"/>
      <c r="N147" s="25" t="n"/>
      <c r="O147" s="46" t="n"/>
      <c r="P147" s="46" t="n"/>
      <c r="Q147" s="47" t="n"/>
      <c r="R147" s="25" t="n"/>
      <c r="S147" s="25" t="n"/>
      <c r="T147" s="27" t="n"/>
      <c r="U147" s="49">
        <f>IFERROR(IF(A147="","",IF(OR(C147="",D147=""),"",24*(IF(OR(N147="Resolved",N147="Closed"),IF(P147="",NOW(),P147),NOW())-(C147+D147)))),"")</f>
        <v/>
      </c>
      <c r="V147" s="32">
        <f>IFERROR(IF(A147="","",IF(OR(N147="Resolved",N147="Closed"),IF(P147="","Missing resolution timestamp","Closed"),IF(O147="","Missing target",IF(NOW()&gt;O147,"Past Target","Within Target")))),"Check Record")</f>
        <v/>
      </c>
      <c r="W147" s="32">
        <f>IFERROR(IF(A147="","",IF(C147="","Missing report date",IF(D147="","Missing reported time",IF(M147="","Missing owner",IF(I147="","Missing issue description",IF(AND(J147="Critical",L147=""),"Add immediate action",IF(AND(S147&lt;&gt;"",COUNTIF('Daily Checklist'!$A$4:$A$253,S147)=0),"Checklist ID not found",IF(AND(P147&lt;&gt;"",AND(N147&lt;&gt;"Resolved",N147&lt;&gt;"Closed")),"Review issue status","Ready")))))))),"Check Record")</f>
        <v/>
      </c>
    </row>
    <row r="148">
      <c r="A148" s="25" t="n"/>
      <c r="B148" s="25" t="n"/>
      <c r="C148" s="45" t="n"/>
      <c r="D148" s="28" t="n"/>
      <c r="E148" s="25" t="n"/>
      <c r="F148" s="25" t="n"/>
      <c r="G148" s="25" t="n"/>
      <c r="H148" s="25" t="n"/>
      <c r="I148" s="27" t="n"/>
      <c r="J148" s="25" t="n"/>
      <c r="K148" s="25" t="n"/>
      <c r="L148" s="27" t="n"/>
      <c r="M148" s="25" t="n"/>
      <c r="N148" s="25" t="n"/>
      <c r="O148" s="46" t="n"/>
      <c r="P148" s="46" t="n"/>
      <c r="Q148" s="47" t="n"/>
      <c r="R148" s="25" t="n"/>
      <c r="S148" s="25" t="n"/>
      <c r="T148" s="27" t="n"/>
      <c r="U148" s="49">
        <f>IFERROR(IF(A148="","",IF(OR(C148="",D148=""),"",24*(IF(OR(N148="Resolved",N148="Closed"),IF(P148="",NOW(),P148),NOW())-(C148+D148)))),"")</f>
        <v/>
      </c>
      <c r="V148" s="32">
        <f>IFERROR(IF(A148="","",IF(OR(N148="Resolved",N148="Closed"),IF(P148="","Missing resolution timestamp","Closed"),IF(O148="","Missing target",IF(NOW()&gt;O148,"Past Target","Within Target")))),"Check Record")</f>
        <v/>
      </c>
      <c r="W148" s="32">
        <f>IFERROR(IF(A148="","",IF(C148="","Missing report date",IF(D148="","Missing reported time",IF(M148="","Missing owner",IF(I148="","Missing issue description",IF(AND(J148="Critical",L148=""),"Add immediate action",IF(AND(S148&lt;&gt;"",COUNTIF('Daily Checklist'!$A$4:$A$253,S148)=0),"Checklist ID not found",IF(AND(P148&lt;&gt;"",AND(N148&lt;&gt;"Resolved",N148&lt;&gt;"Closed")),"Review issue status","Ready")))))))),"Check Record")</f>
        <v/>
      </c>
    </row>
    <row r="149">
      <c r="A149" s="25" t="n"/>
      <c r="B149" s="25" t="n"/>
      <c r="C149" s="45" t="n"/>
      <c r="D149" s="28" t="n"/>
      <c r="E149" s="25" t="n"/>
      <c r="F149" s="25" t="n"/>
      <c r="G149" s="25" t="n"/>
      <c r="H149" s="25" t="n"/>
      <c r="I149" s="27" t="n"/>
      <c r="J149" s="25" t="n"/>
      <c r="K149" s="25" t="n"/>
      <c r="L149" s="27" t="n"/>
      <c r="M149" s="25" t="n"/>
      <c r="N149" s="25" t="n"/>
      <c r="O149" s="46" t="n"/>
      <c r="P149" s="46" t="n"/>
      <c r="Q149" s="47" t="n"/>
      <c r="R149" s="25" t="n"/>
      <c r="S149" s="25" t="n"/>
      <c r="T149" s="27" t="n"/>
      <c r="U149" s="49">
        <f>IFERROR(IF(A149="","",IF(OR(C149="",D149=""),"",24*(IF(OR(N149="Resolved",N149="Closed"),IF(P149="",NOW(),P149),NOW())-(C149+D149)))),"")</f>
        <v/>
      </c>
      <c r="V149" s="32">
        <f>IFERROR(IF(A149="","",IF(OR(N149="Resolved",N149="Closed"),IF(P149="","Missing resolution timestamp","Closed"),IF(O149="","Missing target",IF(NOW()&gt;O149,"Past Target","Within Target")))),"Check Record")</f>
        <v/>
      </c>
      <c r="W149" s="32">
        <f>IFERROR(IF(A149="","",IF(C149="","Missing report date",IF(D149="","Missing reported time",IF(M149="","Missing owner",IF(I149="","Missing issue description",IF(AND(J149="Critical",L149=""),"Add immediate action",IF(AND(S149&lt;&gt;"",COUNTIF('Daily Checklist'!$A$4:$A$253,S149)=0),"Checklist ID not found",IF(AND(P149&lt;&gt;"",AND(N149&lt;&gt;"Resolved",N149&lt;&gt;"Closed")),"Review issue status","Ready")))))))),"Check Record")</f>
        <v/>
      </c>
    </row>
    <row r="150">
      <c r="A150" s="25" t="n"/>
      <c r="B150" s="25" t="n"/>
      <c r="C150" s="45" t="n"/>
      <c r="D150" s="28" t="n"/>
      <c r="E150" s="25" t="n"/>
      <c r="F150" s="25" t="n"/>
      <c r="G150" s="25" t="n"/>
      <c r="H150" s="25" t="n"/>
      <c r="I150" s="27" t="n"/>
      <c r="J150" s="25" t="n"/>
      <c r="K150" s="25" t="n"/>
      <c r="L150" s="27" t="n"/>
      <c r="M150" s="25" t="n"/>
      <c r="N150" s="25" t="n"/>
      <c r="O150" s="46" t="n"/>
      <c r="P150" s="46" t="n"/>
      <c r="Q150" s="47" t="n"/>
      <c r="R150" s="25" t="n"/>
      <c r="S150" s="25" t="n"/>
      <c r="T150" s="27" t="n"/>
      <c r="U150" s="49">
        <f>IFERROR(IF(A150="","",IF(OR(C150="",D150=""),"",24*(IF(OR(N150="Resolved",N150="Closed"),IF(P150="",NOW(),P150),NOW())-(C150+D150)))),"")</f>
        <v/>
      </c>
      <c r="V150" s="32">
        <f>IFERROR(IF(A150="","",IF(OR(N150="Resolved",N150="Closed"),IF(P150="","Missing resolution timestamp","Closed"),IF(O150="","Missing target",IF(NOW()&gt;O150,"Past Target","Within Target")))),"Check Record")</f>
        <v/>
      </c>
      <c r="W150" s="32">
        <f>IFERROR(IF(A150="","",IF(C150="","Missing report date",IF(D150="","Missing reported time",IF(M150="","Missing owner",IF(I150="","Missing issue description",IF(AND(J150="Critical",L150=""),"Add immediate action",IF(AND(S150&lt;&gt;"",COUNTIF('Daily Checklist'!$A$4:$A$253,S150)=0),"Checklist ID not found",IF(AND(P150&lt;&gt;"",AND(N150&lt;&gt;"Resolved",N150&lt;&gt;"Closed")),"Review issue status","Ready")))))))),"Check Record")</f>
        <v/>
      </c>
    </row>
    <row r="151">
      <c r="A151" s="25" t="n"/>
      <c r="B151" s="25" t="n"/>
      <c r="C151" s="45" t="n"/>
      <c r="D151" s="28" t="n"/>
      <c r="E151" s="25" t="n"/>
      <c r="F151" s="25" t="n"/>
      <c r="G151" s="25" t="n"/>
      <c r="H151" s="25" t="n"/>
      <c r="I151" s="27" t="n"/>
      <c r="J151" s="25" t="n"/>
      <c r="K151" s="25" t="n"/>
      <c r="L151" s="27" t="n"/>
      <c r="M151" s="25" t="n"/>
      <c r="N151" s="25" t="n"/>
      <c r="O151" s="46" t="n"/>
      <c r="P151" s="46" t="n"/>
      <c r="Q151" s="47" t="n"/>
      <c r="R151" s="25" t="n"/>
      <c r="S151" s="25" t="n"/>
      <c r="T151" s="27" t="n"/>
      <c r="U151" s="49">
        <f>IFERROR(IF(A151="","",IF(OR(C151="",D151=""),"",24*(IF(OR(N151="Resolved",N151="Closed"),IF(P151="",NOW(),P151),NOW())-(C151+D151)))),"")</f>
        <v/>
      </c>
      <c r="V151" s="32">
        <f>IFERROR(IF(A151="","",IF(OR(N151="Resolved",N151="Closed"),IF(P151="","Missing resolution timestamp","Closed"),IF(O151="","Missing target",IF(NOW()&gt;O151,"Past Target","Within Target")))),"Check Record")</f>
        <v/>
      </c>
      <c r="W151" s="32">
        <f>IFERROR(IF(A151="","",IF(C151="","Missing report date",IF(D151="","Missing reported time",IF(M151="","Missing owner",IF(I151="","Missing issue description",IF(AND(J151="Critical",L151=""),"Add immediate action",IF(AND(S151&lt;&gt;"",COUNTIF('Daily Checklist'!$A$4:$A$253,S151)=0),"Checklist ID not found",IF(AND(P151&lt;&gt;"",AND(N151&lt;&gt;"Resolved",N151&lt;&gt;"Closed")),"Review issue status","Ready")))))))),"Check Record")</f>
        <v/>
      </c>
    </row>
    <row r="152">
      <c r="A152" s="25" t="n"/>
      <c r="B152" s="25" t="n"/>
      <c r="C152" s="45" t="n"/>
      <c r="D152" s="28" t="n"/>
      <c r="E152" s="25" t="n"/>
      <c r="F152" s="25" t="n"/>
      <c r="G152" s="25" t="n"/>
      <c r="H152" s="25" t="n"/>
      <c r="I152" s="27" t="n"/>
      <c r="J152" s="25" t="n"/>
      <c r="K152" s="25" t="n"/>
      <c r="L152" s="27" t="n"/>
      <c r="M152" s="25" t="n"/>
      <c r="N152" s="25" t="n"/>
      <c r="O152" s="46" t="n"/>
      <c r="P152" s="46" t="n"/>
      <c r="Q152" s="47" t="n"/>
      <c r="R152" s="25" t="n"/>
      <c r="S152" s="25" t="n"/>
      <c r="T152" s="27" t="n"/>
      <c r="U152" s="49">
        <f>IFERROR(IF(A152="","",IF(OR(C152="",D152=""),"",24*(IF(OR(N152="Resolved",N152="Closed"),IF(P152="",NOW(),P152),NOW())-(C152+D152)))),"")</f>
        <v/>
      </c>
      <c r="V152" s="32">
        <f>IFERROR(IF(A152="","",IF(OR(N152="Resolved",N152="Closed"),IF(P152="","Missing resolution timestamp","Closed"),IF(O152="","Missing target",IF(NOW()&gt;O152,"Past Target","Within Target")))),"Check Record")</f>
        <v/>
      </c>
      <c r="W152" s="32">
        <f>IFERROR(IF(A152="","",IF(C152="","Missing report date",IF(D152="","Missing reported time",IF(M152="","Missing owner",IF(I152="","Missing issue description",IF(AND(J152="Critical",L152=""),"Add immediate action",IF(AND(S152&lt;&gt;"",COUNTIF('Daily Checklist'!$A$4:$A$253,S152)=0),"Checklist ID not found",IF(AND(P152&lt;&gt;"",AND(N152&lt;&gt;"Resolved",N152&lt;&gt;"Closed")),"Review issue status","Ready")))))))),"Check Record")</f>
        <v/>
      </c>
    </row>
    <row r="153">
      <c r="A153" s="25" t="n"/>
      <c r="B153" s="25" t="n"/>
      <c r="C153" s="45" t="n"/>
      <c r="D153" s="28" t="n"/>
      <c r="E153" s="25" t="n"/>
      <c r="F153" s="25" t="n"/>
      <c r="G153" s="25" t="n"/>
      <c r="H153" s="25" t="n"/>
      <c r="I153" s="27" t="n"/>
      <c r="J153" s="25" t="n"/>
      <c r="K153" s="25" t="n"/>
      <c r="L153" s="27" t="n"/>
      <c r="M153" s="25" t="n"/>
      <c r="N153" s="25" t="n"/>
      <c r="O153" s="46" t="n"/>
      <c r="P153" s="46" t="n"/>
      <c r="Q153" s="47" t="n"/>
      <c r="R153" s="25" t="n"/>
      <c r="S153" s="25" t="n"/>
      <c r="T153" s="27" t="n"/>
      <c r="U153" s="49">
        <f>IFERROR(IF(A153="","",IF(OR(C153="",D153=""),"",24*(IF(OR(N153="Resolved",N153="Closed"),IF(P153="",NOW(),P153),NOW())-(C153+D153)))),"")</f>
        <v/>
      </c>
      <c r="V153" s="32">
        <f>IFERROR(IF(A153="","",IF(OR(N153="Resolved",N153="Closed"),IF(P153="","Missing resolution timestamp","Closed"),IF(O153="","Missing target",IF(NOW()&gt;O153,"Past Target","Within Target")))),"Check Record")</f>
        <v/>
      </c>
      <c r="W153" s="32">
        <f>IFERROR(IF(A153="","",IF(C153="","Missing report date",IF(D153="","Missing reported time",IF(M153="","Missing owner",IF(I153="","Missing issue description",IF(AND(J153="Critical",L153=""),"Add immediate action",IF(AND(S153&lt;&gt;"",COUNTIF('Daily Checklist'!$A$4:$A$253,S153)=0),"Checklist ID not found",IF(AND(P153&lt;&gt;"",AND(N153&lt;&gt;"Resolved",N153&lt;&gt;"Closed")),"Review issue status","Ready")))))))),"Check Record")</f>
        <v/>
      </c>
    </row>
  </sheetData>
  <autoFilter ref="A3:W153"/>
  <mergeCells count="1">
    <mergeCell ref="A1:W1"/>
  </mergeCells>
  <conditionalFormatting sqref="J4:J153">
    <cfRule type="expression" priority="1" dxfId="3">
      <formula>$J4="Critical"</formula>
    </cfRule>
    <cfRule type="expression" priority="2" dxfId="1">
      <formula>$J4="High"</formula>
    </cfRule>
  </conditionalFormatting>
  <conditionalFormatting sqref="V4:V153">
    <cfRule type="expression" priority="3" dxfId="5">
      <formula>$V4="Past Target"</formula>
    </cfRule>
    <cfRule type="expression" priority="4" dxfId="1">
      <formula>$V4="Missing target"</formula>
    </cfRule>
  </conditionalFormatting>
  <conditionalFormatting sqref="A4:W153">
    <cfRule type="expression" priority="5" dxfId="0">
      <formula>OR($N4="Resolved",$N4="Closed")</formula>
    </cfRule>
  </conditionalFormatting>
  <conditionalFormatting sqref="Q4:Q153">
    <cfRule type="expression" priority="6" dxfId="5">
      <formula>$Q4&gt;='Dashboard'!$B$10</formula>
    </cfRule>
  </conditionalFormatting>
  <conditionalFormatting sqref="W4:W153">
    <cfRule type="expression" priority="7" dxfId="4">
      <formula>AND($A4&lt;&gt;"",$W4&lt;&gt;"Ready")</formula>
    </cfRule>
  </conditionalFormatting>
  <dataValidations count="11">
    <dataValidation sqref="B4:B153" showDropDown="0" showInputMessage="0" showErrorMessage="1" allowBlank="0" error="Select a listed property." type="list" errorStyle="stop">
      <formula1>'Instructions'!$A$42:$A$44</formula1>
    </dataValidation>
    <dataValidation sqref="F4:F153" showDropDown="0" showInputMessage="0" showErrorMessage="1" allowBlank="0" error="Select a value from the list." type="list" errorStyle="stop">
      <formula1>"Front Office,Housekeeping,Engineering,Food and Beverage,Security,Sales and Events,Accounting,Management"</formula1>
    </dataValidation>
    <dataValidation sqref="H4:H153" showDropDown="0" showInputMessage="0" showErrorMessage="1" allowBlank="0" error="Select a value from the list." type="list" errorStyle="stop">
      <formula1>"Guest Service,Maintenance,Housekeeping,Security,Food and Beverage,Technology,Cash Handling,Event Setup,Staffing,Other"</formula1>
    </dataValidation>
    <dataValidation sqref="J4:J153" showDropDown="0" showInputMessage="0" showErrorMessage="1" allowBlank="0" error="Select a value from the list." type="list" errorStyle="stop">
      <formula1>"Low,Moderate,High,Critical"</formula1>
    </dataValidation>
    <dataValidation sqref="K4:K153" showDropDown="0" showInputMessage="0" showErrorMessage="1" allowBlank="0" error="Select a value from the list." type="list" errorStyle="stop">
      <formula1>"None,Low,Moderate,High"</formula1>
    </dataValidation>
    <dataValidation sqref="N4:N153" showDropDown="0" showInputMessage="0" showErrorMessage="1" allowBlank="0" error="Select a value from the list." type="list" errorStyle="stop">
      <formula1>"Open,Monitoring,Waiting on Vendor,Resolved,Closed"</formula1>
    </dataValidation>
    <dataValidation sqref="C4:C153" showDropDown="0" showInputMessage="0" showErrorMessage="1" allowBlank="0" error="Enter a date from 1/1/2026 through 12/31/2026." type="date" errorStyle="stop" operator="between">
      <formula1>DATE(2026,1,1)</formula1>
      <formula2>DATE(2026,12,31)</formula2>
    </dataValidation>
    <dataValidation sqref="Q4:Q153" showDropDown="0" showInputMessage="0" showErrorMessage="1" allowBlank="0" error="Enter an estimated cost from 0 through 1,000,000." type="decimal" errorStyle="stop" operator="between">
      <formula1>0</formula1>
      <formula2>1000000</formula2>
    </dataValidation>
    <dataValidation sqref="I4:I153" showDropDown="0" showInputMessage="0" showErrorMessage="1" allowBlank="0" error="Entry must be 500 characters or fewer." type="textLength" errorStyle="stop" operator="lessThanOrEqual">
      <formula1>500</formula1>
    </dataValidation>
    <dataValidation sqref="L4:L153" showDropDown="0" showInputMessage="0" showErrorMessage="1" allowBlank="0" error="Entry must be 500 characters or fewer." type="textLength" errorStyle="stop" operator="lessThanOrEqual">
      <formula1>500</formula1>
    </dataValidation>
    <dataValidation sqref="T4:T153" showDropDown="0" showInputMessage="0" showErrorMessage="1" allowBlank="0" error="Entry must be 500 characters or fewer." type="textLength" errorStyle="stop" operator="lessThanOrEqual">
      <formula1>500</formula1>
    </dataValidation>
  </dataValidations>
  <pageMargins left="0.75" right="0.75" top="1" bottom="1" header="0.5" footer="0.5"/>
  <pageSetup orientation="landscape" fitToHeight="0" fitToWidth="1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N44"/>
  <sheetViews>
    <sheetView showGridLines="0" zoomScale="70" zoomScaleNormal="7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00" customWidth="1" min="1" max="1"/>
    <col width="3" customWidth="1" min="2" max="2"/>
    <col width="3" customWidth="1" min="3" max="3"/>
    <col width="3" customWidth="1" min="4" max="4"/>
    <col width="3" customWidth="1" min="5" max="5"/>
    <col width="3" customWidth="1" min="6" max="6"/>
    <col width="3" customWidth="1" min="7" max="7"/>
    <col width="3" customWidth="1" min="8" max="8"/>
    <col width="23" customWidth="1" min="10" max="10"/>
    <col width="23" customWidth="1" min="11" max="11"/>
    <col width="23" customWidth="1" min="12" max="12"/>
    <col width="23" customWidth="1" min="13" max="13"/>
    <col width="23" customWidth="1" min="14" max="14"/>
  </cols>
  <sheetData>
    <row r="1" ht="28" customHeight="1">
      <c r="A1" s="1" t="inlineStr">
        <is>
          <t>Hotel Daily Manager Checklist Instructions</t>
        </is>
      </c>
    </row>
    <row r="2">
      <c r="J2" s="13" t="inlineStr">
        <is>
          <t>Shift</t>
        </is>
      </c>
      <c r="K2" s="13" t="inlineStr">
        <is>
          <t>Department</t>
        </is>
      </c>
      <c r="L2" s="13" t="inlineStr">
        <is>
          <t>Checklist Priority</t>
        </is>
      </c>
      <c r="M2" s="13" t="inlineStr">
        <is>
          <t>Checklist Status</t>
        </is>
      </c>
      <c r="N2" s="13" t="inlineStr">
        <is>
          <t>Guest Impact</t>
        </is>
      </c>
    </row>
    <row r="3">
      <c r="A3" s="34" t="inlineStr">
        <is>
          <t>Workbook Purpose</t>
        </is>
      </c>
      <c r="J3" s="14" t="inlineStr">
        <is>
          <t>Overnight</t>
        </is>
      </c>
      <c r="K3" s="14" t="inlineStr">
        <is>
          <t>Front Office</t>
        </is>
      </c>
      <c r="L3" s="14" t="inlineStr">
        <is>
          <t>Routine</t>
        </is>
      </c>
      <c r="M3" s="14" t="inlineStr">
        <is>
          <t>Not Started</t>
        </is>
      </c>
      <c r="N3" s="14" t="inlineStr">
        <is>
          <t>None</t>
        </is>
      </c>
    </row>
    <row r="4">
      <c r="A4" s="35" t="inlineStr">
        <is>
          <t>This stand-alone workbook helps hotel managers assign and verify daily operating tasks, document exceptions, track issues, and manage shift handoffs.</t>
        </is>
      </c>
      <c r="J4" s="14" t="inlineStr">
        <is>
          <t>Morning</t>
        </is>
      </c>
      <c r="K4" s="14" t="inlineStr">
        <is>
          <t>Housekeeping</t>
        </is>
      </c>
      <c r="L4" s="14" t="inlineStr">
        <is>
          <t>High</t>
        </is>
      </c>
      <c r="M4" s="14" t="inlineStr">
        <is>
          <t>In Progress</t>
        </is>
      </c>
      <c r="N4" s="14" t="inlineStr">
        <is>
          <t>Low</t>
        </is>
      </c>
    </row>
    <row r="5">
      <c r="J5" s="14" t="inlineStr">
        <is>
          <t>Evening</t>
        </is>
      </c>
      <c r="K5" s="14" t="inlineStr">
        <is>
          <t>Engineering</t>
        </is>
      </c>
      <c r="L5" s="14" t="inlineStr">
        <is>
          <t>Critical</t>
        </is>
      </c>
      <c r="M5" s="14" t="inlineStr">
        <is>
          <t>Completed</t>
        </is>
      </c>
      <c r="N5" s="14" t="inlineStr">
        <is>
          <t>Moderate</t>
        </is>
      </c>
    </row>
    <row r="6">
      <c r="K6" s="14" t="inlineStr">
        <is>
          <t>Food and Beverage</t>
        </is>
      </c>
      <c r="M6" s="14" t="inlineStr">
        <is>
          <t>Blocked</t>
        </is>
      </c>
      <c r="N6" s="14" t="inlineStr">
        <is>
          <t>High</t>
        </is>
      </c>
    </row>
    <row r="7">
      <c r="A7" s="34" t="inlineStr">
        <is>
          <t>Daily Workflow</t>
        </is>
      </c>
      <c r="K7" s="14" t="inlineStr">
        <is>
          <t>Security</t>
        </is>
      </c>
      <c r="M7" s="14" t="inlineStr">
        <is>
          <t>Not Applicable</t>
        </is>
      </c>
    </row>
    <row r="8">
      <c r="A8" s="35" t="inlineStr">
        <is>
          <t>1. Select the property and operating date on Dashboard.</t>
        </is>
      </c>
      <c r="K8" s="14" t="inlineStr">
        <is>
          <t>Sales and Events</t>
        </is>
      </c>
    </row>
    <row r="9">
      <c r="A9" s="35" t="inlineStr">
        <is>
          <t>2. Review the day's scheduled checklist items.</t>
        </is>
      </c>
      <c r="K9" s="14" t="inlineStr">
        <is>
          <t>Accounting</t>
        </is>
      </c>
    </row>
    <row r="10">
      <c r="A10" s="35" t="inlineStr">
        <is>
          <t>3. Assign an employee, due time, priority, and status.</t>
        </is>
      </c>
      <c r="K10" s="14" t="inlineStr">
        <is>
          <t>Management</t>
        </is>
      </c>
    </row>
    <row r="11">
      <c r="A11" s="35" t="inlineStr">
        <is>
          <t>4. Enter actual completion and verification timestamps when work is finished.</t>
        </is>
      </c>
    </row>
    <row r="12">
      <c r="A12" s="35" t="inlineStr">
        <is>
          <t>5. Create an Issues Log record for significant exceptions or guest-impacting problems.</t>
        </is>
      </c>
    </row>
    <row r="13">
      <c r="A13" s="35" t="inlineStr">
        <is>
          <t>6. Link the Issue ID back to the checklist item.</t>
        </is>
      </c>
    </row>
    <row r="14">
      <c r="A14" s="35" t="inlineStr">
        <is>
          <t>7. Review Dashboard exceptions before each shift handoff.</t>
        </is>
      </c>
    </row>
    <row r="15">
      <c r="A15" s="35" t="inlineStr">
        <is>
          <t>8. Carry unresolved issues forward through notes and target resolution dates.</t>
        </is>
      </c>
      <c r="J15" s="13" t="inlineStr">
        <is>
          <t>Issue Category</t>
        </is>
      </c>
      <c r="K15" s="13" t="inlineStr">
        <is>
          <t>Issue Severity</t>
        </is>
      </c>
      <c r="L15" s="13" t="inlineStr">
        <is>
          <t>Issue Status</t>
        </is>
      </c>
    </row>
    <row r="16">
      <c r="J16" s="14" t="inlineStr">
        <is>
          <t>Guest Service</t>
        </is>
      </c>
      <c r="K16" s="14" t="inlineStr">
        <is>
          <t>Low</t>
        </is>
      </c>
      <c r="L16" s="14" t="inlineStr">
        <is>
          <t>Open</t>
        </is>
      </c>
    </row>
    <row r="17">
      <c r="A17" s="34" t="inlineStr">
        <is>
          <t>Status Definitions</t>
        </is>
      </c>
      <c r="J17" s="14" t="inlineStr">
        <is>
          <t>Maintenance</t>
        </is>
      </c>
      <c r="K17" s="14" t="inlineStr">
        <is>
          <t>Moderate</t>
        </is>
      </c>
      <c r="L17" s="14" t="inlineStr">
        <is>
          <t>Monitoring</t>
        </is>
      </c>
    </row>
    <row r="18">
      <c r="A18" s="35" t="inlineStr">
        <is>
          <t>Checklist — Not Started: Work has not begun.</t>
        </is>
      </c>
      <c r="J18" s="14" t="inlineStr">
        <is>
          <t>Housekeeping</t>
        </is>
      </c>
      <c r="K18" s="14" t="inlineStr">
        <is>
          <t>High</t>
        </is>
      </c>
      <c r="L18" s="14" t="inlineStr">
        <is>
          <t>Waiting on Vendor</t>
        </is>
      </c>
    </row>
    <row r="19">
      <c r="A19" s="35" t="inlineStr">
        <is>
          <t>Checklist — In Progress: Work is actively underway.</t>
        </is>
      </c>
      <c r="J19" s="14" t="inlineStr">
        <is>
          <t>Security</t>
        </is>
      </c>
      <c r="K19" s="14" t="inlineStr">
        <is>
          <t>Critical</t>
        </is>
      </c>
      <c r="L19" s="14" t="inlineStr">
        <is>
          <t>Resolved</t>
        </is>
      </c>
    </row>
    <row r="20">
      <c r="A20" s="35" t="inlineStr">
        <is>
          <t>Checklist — Completed: Work is finished and should include the actual completion timestamp.</t>
        </is>
      </c>
      <c r="J20" s="14" t="inlineStr">
        <is>
          <t>Food and Beverage</t>
        </is>
      </c>
      <c r="L20" s="14" t="inlineStr">
        <is>
          <t>Closed</t>
        </is>
      </c>
    </row>
    <row r="21">
      <c r="A21" s="35" t="inlineStr">
        <is>
          <t>Checklist — Blocked: Work cannot continue without another action, person, part, or decision.</t>
        </is>
      </c>
      <c r="J21" s="14" t="inlineStr">
        <is>
          <t>Technology</t>
        </is>
      </c>
    </row>
    <row r="22">
      <c r="A22" s="35" t="inlineStr">
        <is>
          <t>Checklist — Not Applicable: The task legitimately does not apply for the operating date.</t>
        </is>
      </c>
      <c r="J22" s="14" t="inlineStr">
        <is>
          <t>Cash Handling</t>
        </is>
      </c>
    </row>
    <row r="23">
      <c r="A23" s="35" t="inlineStr">
        <is>
          <t>Issue — Open: Action remains outstanding.</t>
        </is>
      </c>
      <c r="J23" s="14" t="inlineStr">
        <is>
          <t>Event Setup</t>
        </is>
      </c>
    </row>
    <row r="24">
      <c r="A24" s="35" t="inlineStr">
        <is>
          <t>Issue — Monitoring: Action occurred, but the condition still requires observation.</t>
        </is>
      </c>
      <c r="J24" s="14" t="inlineStr">
        <is>
          <t>Staffing</t>
        </is>
      </c>
    </row>
    <row r="25">
      <c r="A25" s="35" t="inlineStr">
        <is>
          <t>Issue — Waiting on Vendor: Resolution depends on an outside service provider.</t>
        </is>
      </c>
      <c r="J25" s="14" t="inlineStr">
        <is>
          <t>Other</t>
        </is>
      </c>
    </row>
    <row r="26">
      <c r="A26" s="35" t="inlineStr">
        <is>
          <t>Issue — Resolved: The operational problem has been corrected.</t>
        </is>
      </c>
    </row>
    <row r="27">
      <c r="A27" s="35" t="inlineStr">
        <is>
          <t>Issue — Closed: Follow-up and documentation are complete.</t>
        </is>
      </c>
    </row>
    <row r="29">
      <c r="A29" s="34" t="inlineStr">
        <is>
          <t>Data Entry Guidance</t>
        </is>
      </c>
    </row>
    <row r="30">
      <c r="A30" s="35" t="inlineStr">
        <is>
          <t>Enter actual completion and verification timestamps rather than planned times.</t>
        </is>
      </c>
    </row>
    <row r="31">
      <c r="A31" s="35" t="inlineStr">
        <is>
          <t>Use Not Applicable only when the task legitimately does not apply that day.</t>
        </is>
      </c>
    </row>
    <row r="32">
      <c r="A32" s="35" t="inlineStr">
        <is>
          <t>Use Blocked when work cannot continue without another action, person, part, or decision.</t>
        </is>
      </c>
    </row>
    <row r="33">
      <c r="A33" s="35" t="inlineStr">
        <is>
          <t>Record cash overages as positive amounts and shortages as negative amounts.</t>
        </is>
      </c>
    </row>
    <row r="34">
      <c r="A34" s="35" t="inlineStr">
        <is>
          <t>Do not include payment card numbers, sensitive guest details, or confidential employee information.</t>
        </is>
      </c>
    </row>
    <row r="35">
      <c r="A35" s="35" t="inlineStr">
        <is>
          <t>Dashboard thresholds are editable operating assumptions and are not legal requirements.</t>
        </is>
      </c>
    </row>
    <row r="36">
      <c r="A36" s="35" t="inlineStr">
        <is>
          <t>Do not overwrite formula columns: Due Date and Time, Timing Flag, Record Check, Age in Hours, and Resolution Check.</t>
        </is>
      </c>
    </row>
    <row r="37">
      <c r="A37" s="35" t="inlineStr">
        <is>
          <t>The workbook does not connect to a PMS, POS, payroll, accounting, or channel-manager system.</t>
        </is>
      </c>
    </row>
    <row r="40">
      <c r="A40" s="34" t="inlineStr">
        <is>
          <t>Property List</t>
        </is>
      </c>
    </row>
    <row r="41">
      <c r="A41" s="18" t="inlineStr">
        <is>
          <t>Property</t>
        </is>
      </c>
    </row>
    <row r="42">
      <c r="A42" s="36" t="inlineStr">
        <is>
          <t>Harbor Point Hotel</t>
        </is>
      </c>
    </row>
    <row r="43">
      <c r="A43" s="36" t="inlineStr">
        <is>
          <t>Lakeview Suites</t>
        </is>
      </c>
    </row>
    <row r="44">
      <c r="A44" s="36" t="inlineStr">
        <is>
          <t>Redwood Conference Hotel</t>
        </is>
      </c>
    </row>
  </sheetData>
  <mergeCells count="2">
    <mergeCell ref="A4:H5"/>
    <mergeCell ref="A1:H1"/>
  </mergeCells>
  <pageMargins left="0.75" right="0.75" top="1" bottom="1" header="0.5" footer="0.5"/>
  <pageSetup orientation="portrait" fitToHeight="0" fitToWidth="1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2026-09-06T04:06:16Z</dcterms:created>
  <dcterms:modified xmlns:dcterms="http://purl.org/dc/terms/" xmlns:xsi="http://www.w3.org/2001/XMLSchema-instance" xsi:type="dcterms:W3CDTF">2026-09-06T04:06:18+00:00Z</dcterms:modified>
</cp:coreProperties>
</file>