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Daily Performance" sheetId="2" state="visible" r:id="rId2"/>
    <sheet xmlns:r="http://schemas.openxmlformats.org/officeDocument/2006/relationships" name="Instructions" sheetId="3" state="visible" r:id="rId3"/>
  </sheets>
  <definedNames>
    <definedName name="_xlnm.Print_Area" localSheetId="0">'Dashboard'!$A$1:$R$55</definedName>
    <definedName name="_xlnm._FilterDatabase" localSheetId="1" hidden="1">'Daily Performance'!$A$4:$Q$370</definedName>
    <definedName name="_xlnm.Print_Area" localSheetId="1">'Daily Performance'!$A$1:$Q$370</definedName>
    <definedName name="_xlnm.Print_Area" localSheetId="2">'Instructions'!$A$1:$F$46</definedName>
  </definedNames>
  <calcPr calcId="124519" calcMode="auto" fullCalcOnLoad="1" forceFullCalc="1"/>
</workbook>
</file>

<file path=xl/styles.xml><?xml version="1.0" encoding="utf-8"?>
<styleSheet xmlns="http://schemas.openxmlformats.org/spreadsheetml/2006/main">
  <numFmts count="3">
    <numFmt numFmtId="164" formatCode="m/d/yyyy"/>
    <numFmt numFmtId="165" formatCode="0.0%"/>
    <numFmt numFmtId="166" formatCode="$#,##0.00"/>
  </numFmts>
  <fonts count="9">
    <font>
      <name val="Calibri"/>
      <family val="2"/>
      <color theme="1"/>
      <sz val="11"/>
      <scheme val="minor"/>
    </font>
    <font>
      <name val="Calibri"/>
      <b val="1"/>
      <color rgb="00FFFFFF"/>
      <sz val="18"/>
    </font>
    <font>
      <name val="Calibri"/>
      <i val="1"/>
      <color rgb="005E6B75"/>
      <sz val="11"/>
    </font>
    <font>
      <name val="Calibri"/>
      <color rgb="005E6B75"/>
      <sz val="9"/>
    </font>
    <font>
      <name val="Calibri"/>
      <b val="1"/>
      <color rgb="00FFFFFF"/>
      <sz val="11"/>
    </font>
    <font>
      <name val="Calibri"/>
      <color rgb="001F1F1F"/>
      <sz val="10"/>
    </font>
    <font>
      <name val="Calibri"/>
      <b val="1"/>
      <color rgb="009C0006"/>
      <sz val="10"/>
    </font>
    <font>
      <name val="Calibri"/>
      <b val="1"/>
      <color rgb="00FFFFFF"/>
      <sz val="10"/>
    </font>
    <font>
      <name val="Calibri"/>
      <b val="1"/>
      <color rgb="0017324D"/>
      <sz val="16"/>
    </font>
  </fonts>
  <fills count="9">
    <fill>
      <patternFill/>
    </fill>
    <fill>
      <patternFill patternType="gray125"/>
    </fill>
    <fill>
      <patternFill patternType="solid">
        <fgColor rgb="0017324D"/>
      </patternFill>
    </fill>
    <fill>
      <patternFill patternType="solid">
        <fgColor rgb="002B5D74"/>
      </patternFill>
    </fill>
    <fill>
      <patternFill patternType="solid">
        <fgColor rgb="00FFF1CE"/>
      </patternFill>
    </fill>
    <fill>
      <patternFill patternType="solid">
        <fgColor rgb="00FFFFFF"/>
      </patternFill>
    </fill>
    <fill>
      <patternFill patternType="solid">
        <fgColor rgb="00E9EFF3"/>
      </patternFill>
    </fill>
    <fill>
      <patternFill patternType="solid">
        <fgColor rgb="00F2F7F8"/>
      </patternFill>
    </fill>
    <fill>
      <patternFill patternType="solid">
        <fgColor rgb="00DCEAF1"/>
      </patternFill>
    </fill>
  </fills>
  <borders count="6">
    <border>
      <left/>
      <right/>
      <top/>
      <bottom/>
      <diagonal/>
    </border>
    <border>
      <left style="thin">
        <color rgb="00C7D5E0"/>
      </left>
      <right style="thin">
        <color rgb="00C7D5E0"/>
      </right>
      <top style="thin">
        <color rgb="00C7D5E0"/>
      </top>
      <bottom style="thin">
        <color rgb="00C7D5E0"/>
      </bottom>
    </border>
    <border>
      <left/>
      <right/>
      <top style="thin">
        <color rgb="00C7D5E0"/>
      </top>
      <bottom/>
      <diagonal/>
    </border>
    <border>
      <left/>
      <right style="thin">
        <color rgb="00C7D5E0"/>
      </right>
      <top style="thin">
        <color rgb="00C7D5E0"/>
      </top>
      <bottom/>
      <diagonal/>
    </border>
    <border>
      <left/>
      <right/>
      <top style="thin">
        <color rgb="00C7D5E0"/>
      </top>
      <bottom style="thin">
        <color rgb="00C7D5E0"/>
      </bottom>
      <diagonal/>
    </border>
    <border>
      <left/>
      <right style="thin">
        <color rgb="00C7D5E0"/>
      </right>
      <top style="thin">
        <color rgb="00C7D5E0"/>
      </top>
      <bottom style="thin">
        <color rgb="00C7D5E0"/>
      </bottom>
      <diagonal/>
    </border>
  </borders>
  <cellStyleXfs count="1">
    <xf numFmtId="0" fontId="0" fillId="0" borderId="0"/>
  </cellStyleXfs>
  <cellXfs count="61">
    <xf numFmtId="0" fontId="0" fillId="0" borderId="0" pivotButton="0" quotePrefix="0" xfId="0"/>
    <xf numFmtId="0" fontId="1" fillId="2" borderId="1" applyAlignment="1" pivotButton="0" quotePrefix="0" xfId="0">
      <alignment horizontal="left" vertical="center"/>
    </xf>
    <xf numFmtId="0" fontId="0" fillId="2" borderId="1" pivotButton="0" quotePrefix="0" xfId="0"/>
    <xf numFmtId="0" fontId="2" fillId="0" borderId="0" applyAlignment="1" pivotButton="0" quotePrefix="0" xfId="0">
      <alignment horizontal="left" vertical="center"/>
    </xf>
    <xf numFmtId="0" fontId="3" fillId="0" borderId="0" pivotButton="0" quotePrefix="0" xfId="0"/>
    <xf numFmtId="0" fontId="4" fillId="3" borderId="1" pivotButton="0" quotePrefix="0" xfId="0"/>
    <xf numFmtId="0" fontId="5" fillId="4" borderId="1" applyProtection="1" pivotButton="0" quotePrefix="0" xfId="0">
      <protection locked="0" hidden="0"/>
    </xf>
    <xf numFmtId="164" fontId="5" fillId="4" borderId="1" applyProtection="1" pivotButton="0" quotePrefix="0" xfId="0">
      <protection locked="0" hidden="0"/>
    </xf>
    <xf numFmtId="0" fontId="6" fillId="0" borderId="0" applyAlignment="1" pivotButton="0" quotePrefix="0" xfId="0">
      <alignment horizontal="left" vertical="center"/>
    </xf>
    <xf numFmtId="165" fontId="5" fillId="4" borderId="1" applyProtection="1" pivotButton="0" quotePrefix="0" xfId="0">
      <protection locked="0" hidden="0"/>
    </xf>
    <xf numFmtId="166" fontId="5" fillId="4" borderId="1" applyProtection="1" pivotButton="0" quotePrefix="0" xfId="0">
      <protection locked="0" hidden="0"/>
    </xf>
    <xf numFmtId="3" fontId="5" fillId="4" borderId="1" applyProtection="1" pivotButton="0" quotePrefix="0" xfId="0">
      <protection locked="0" hidden="0"/>
    </xf>
    <xf numFmtId="0" fontId="7" fillId="3" borderId="1" applyAlignment="1" pivotButton="0" quotePrefix="0" xfId="0">
      <alignment horizontal="center" vertical="center"/>
    </xf>
    <xf numFmtId="0" fontId="0" fillId="7" borderId="0" pivotButton="0" quotePrefix="0" xfId="0"/>
    <xf numFmtId="3" fontId="8" fillId="5" borderId="1" applyAlignment="1" pivotButton="0" quotePrefix="0" xfId="0">
      <alignment horizontal="center" vertical="center"/>
    </xf>
    <xf numFmtId="166" fontId="8" fillId="5" borderId="1" applyAlignment="1" pivotButton="0" quotePrefix="0" xfId="0">
      <alignment horizontal="center" vertical="center"/>
    </xf>
    <xf numFmtId="165" fontId="8" fillId="5" borderId="1" applyAlignment="1" pivotButton="0" quotePrefix="0" xfId="0">
      <alignment horizontal="center" vertical="center"/>
    </xf>
    <xf numFmtId="3" fontId="3" fillId="6" borderId="1" applyAlignment="1" pivotButton="0" quotePrefix="0" xfId="0">
      <alignment horizontal="center" vertical="center"/>
    </xf>
    <xf numFmtId="166" fontId="3" fillId="6" borderId="1" applyAlignment="1" pivotButton="0" quotePrefix="0" xfId="0">
      <alignment horizontal="center" vertical="center"/>
    </xf>
    <xf numFmtId="165" fontId="3" fillId="6" borderId="1" applyAlignment="1" pivotButton="0" quotePrefix="0" xfId="0">
      <alignment horizontal="center" vertical="center"/>
    </xf>
    <xf numFmtId="0" fontId="4" fillId="2" borderId="1" applyAlignment="1" pivotButton="0" quotePrefix="0" xfId="0">
      <alignment horizontal="center" vertical="center"/>
    </xf>
    <xf numFmtId="164" fontId="0" fillId="7" borderId="1" pivotButton="0" quotePrefix="0" xfId="0"/>
    <xf numFmtId="165" fontId="0" fillId="7" borderId="1" pivotButton="0" quotePrefix="0" xfId="0"/>
    <xf numFmtId="166" fontId="0" fillId="7" borderId="1" pivotButton="0" quotePrefix="0" xfId="0"/>
    <xf numFmtId="164" fontId="0" fillId="5" borderId="1" pivotButton="0" quotePrefix="0" xfId="0"/>
    <xf numFmtId="165" fontId="0" fillId="5" borderId="1" pivotButton="0" quotePrefix="0" xfId="0"/>
    <xf numFmtId="166" fontId="0" fillId="5" borderId="1" pivotButton="0" quotePrefix="0" xfId="0"/>
    <xf numFmtId="0" fontId="3" fillId="0" borderId="0" applyAlignment="1" pivotButton="0" quotePrefix="0" xfId="0">
      <alignment horizontal="left" vertical="top" wrapText="1"/>
    </xf>
    <xf numFmtId="164" fontId="5" fillId="4" borderId="1" applyAlignment="1" applyProtection="1" pivotButton="0" quotePrefix="0" xfId="0">
      <alignment horizontal="center" vertical="center"/>
      <protection locked="0" hidden="0"/>
    </xf>
    <xf numFmtId="0" fontId="5" fillId="8" borderId="1" applyAlignment="1" pivotButton="0" quotePrefix="0" xfId="0">
      <alignment horizontal="center" vertical="center"/>
    </xf>
    <xf numFmtId="0" fontId="5" fillId="4" borderId="1" applyAlignment="1" applyProtection="1" pivotButton="0" quotePrefix="0" xfId="0">
      <alignment horizontal="center" vertical="center"/>
      <protection locked="0" hidden="0"/>
    </xf>
    <xf numFmtId="3" fontId="5" fillId="4" borderId="1" applyAlignment="1" applyProtection="1" pivotButton="0" quotePrefix="0" xfId="0">
      <alignment horizontal="center" vertical="center"/>
      <protection locked="0" hidden="0"/>
    </xf>
    <xf numFmtId="3" fontId="5" fillId="8" borderId="1" applyAlignment="1" pivotButton="0" quotePrefix="0" xfId="0">
      <alignment horizontal="center" vertical="center"/>
    </xf>
    <xf numFmtId="166" fontId="5" fillId="4" borderId="1" applyAlignment="1" applyProtection="1" pivotButton="0" quotePrefix="0" xfId="0">
      <alignment horizontal="center" vertical="center"/>
      <protection locked="0" hidden="0"/>
    </xf>
    <xf numFmtId="165" fontId="5" fillId="8" borderId="1" applyAlignment="1" pivotButton="0" quotePrefix="0" xfId="0">
      <alignment horizontal="center" vertical="center"/>
    </xf>
    <xf numFmtId="166" fontId="5" fillId="8" borderId="1" applyAlignment="1" pivotButton="0" quotePrefix="0" xfId="0">
      <alignment horizontal="center" vertical="center"/>
    </xf>
    <xf numFmtId="0" fontId="5" fillId="8" borderId="1" applyAlignment="1" pivotButton="0" quotePrefix="0" xfId="0">
      <alignment horizontal="left" vertical="top" wrapText="1"/>
    </xf>
    <xf numFmtId="0" fontId="5" fillId="4" borderId="1" applyAlignment="1" applyProtection="1" pivotButton="0" quotePrefix="0" xfId="0">
      <alignment horizontal="left" vertical="top" wrapText="1"/>
      <protection locked="0" hidden="0"/>
    </xf>
    <xf numFmtId="0" fontId="4" fillId="3" borderId="1" applyAlignment="1" pivotButton="0" quotePrefix="0" xfId="0">
      <alignment horizontal="left" vertical="center"/>
    </xf>
    <xf numFmtId="0" fontId="0" fillId="3" borderId="1" pivotButton="0" quotePrefix="0" xfId="0"/>
    <xf numFmtId="0" fontId="5" fillId="0" borderId="1" applyAlignment="1" pivotButton="0" quotePrefix="0" xfId="0">
      <alignment horizontal="left" vertical="top" wrapText="1"/>
    </xf>
    <xf numFmtId="0" fontId="0" fillId="0" borderId="1" pivotButton="0" quotePrefix="0" xfId="0"/>
    <xf numFmtId="0" fontId="0" fillId="0" borderId="4" pivotButton="0" quotePrefix="0" xfId="0"/>
    <xf numFmtId="0" fontId="0" fillId="0" borderId="5" pivotButton="0" quotePrefix="0" xfId="0"/>
    <xf numFmtId="164" fontId="5" fillId="4" borderId="1" applyProtection="1" pivotButton="0" quotePrefix="0" xfId="0">
      <protection locked="0" hidden="0"/>
    </xf>
    <xf numFmtId="165" fontId="5" fillId="4" borderId="1" applyProtection="1" pivotButton="0" quotePrefix="0" xfId="0">
      <protection locked="0" hidden="0"/>
    </xf>
    <xf numFmtId="166" fontId="5" fillId="4" borderId="1" applyProtection="1" pivotButton="0" quotePrefix="0" xfId="0">
      <protection locked="0" hidden="0"/>
    </xf>
    <xf numFmtId="166" fontId="8" fillId="5" borderId="1" applyAlignment="1" pivotButton="0" quotePrefix="0" xfId="0">
      <alignment horizontal="center" vertical="center"/>
    </xf>
    <xf numFmtId="165" fontId="8" fillId="5" borderId="1" applyAlignment="1" pivotButton="0" quotePrefix="0" xfId="0">
      <alignment horizontal="center" vertical="center"/>
    </xf>
    <xf numFmtId="166" fontId="3" fillId="6" borderId="1" applyAlignment="1" pivotButton="0" quotePrefix="0" xfId="0">
      <alignment horizontal="center" vertical="center"/>
    </xf>
    <xf numFmtId="165" fontId="3" fillId="6" borderId="1" applyAlignment="1" pivotButton="0" quotePrefix="0" xfId="0">
      <alignment horizontal="center" vertical="center"/>
    </xf>
    <xf numFmtId="164" fontId="0" fillId="7" borderId="1" pivotButton="0" quotePrefix="0" xfId="0"/>
    <xf numFmtId="165" fontId="0" fillId="7" borderId="1" pivotButton="0" quotePrefix="0" xfId="0"/>
    <xf numFmtId="166" fontId="0" fillId="7" borderId="1" pivotButton="0" quotePrefix="0" xfId="0"/>
    <xf numFmtId="164" fontId="0" fillId="5" borderId="1" pivotButton="0" quotePrefix="0" xfId="0"/>
    <xf numFmtId="165" fontId="0" fillId="5" borderId="1" pivotButton="0" quotePrefix="0" xfId="0"/>
    <xf numFmtId="166" fontId="0" fillId="5" borderId="1" pivotButton="0" quotePrefix="0" xfId="0"/>
    <xf numFmtId="164" fontId="5" fillId="4" borderId="1" applyAlignment="1" applyProtection="1" pivotButton="0" quotePrefix="0" xfId="0">
      <alignment horizontal="center" vertical="center"/>
      <protection locked="0" hidden="0"/>
    </xf>
    <xf numFmtId="166" fontId="5" fillId="4" borderId="1" applyAlignment="1" applyProtection="1" pivotButton="0" quotePrefix="0" xfId="0">
      <alignment horizontal="center" vertical="center"/>
      <protection locked="0" hidden="0"/>
    </xf>
    <xf numFmtId="165" fontId="5" fillId="8" borderId="1" applyAlignment="1" pivotButton="0" quotePrefix="0" xfId="0">
      <alignment horizontal="center" vertical="center"/>
    </xf>
    <xf numFmtId="166" fontId="5" fillId="8" borderId="1" applyAlignment="1" pivotButton="0" quotePrefix="0" xfId="0">
      <alignment horizontal="center" vertical="center"/>
    </xf>
  </cellXfs>
  <cellStyles count="1">
    <cellStyle name="Normal" xfId="0" builtinId="0" hidden="0"/>
  </cellStyles>
  <dxfs count="6">
    <dxf>
      <font>
        <name val="Calibri"/>
        <b val="1"/>
        <color rgb="009C0006"/>
        <sz val="10"/>
      </font>
      <fill>
        <patternFill patternType="solid">
          <fgColor rgb="00F4CCCC"/>
        </patternFill>
      </fill>
    </dxf>
    <dxf>
      <fill>
        <patternFill patternType="solid">
          <fgColor rgb="00D9EAD3"/>
        </patternFill>
      </fill>
    </dxf>
    <dxf>
      <fill>
        <patternFill patternType="solid">
          <fgColor rgb="00FCE4B2"/>
        </patternFill>
      </fill>
    </dxf>
    <dxf>
      <fill>
        <patternFill patternType="solid">
          <fgColor rgb="00F4CCCC"/>
        </patternFill>
      </fill>
    </dxf>
    <dxf>
      <font>
        <name val="Calibri"/>
        <b val="1"/>
        <color rgb="00147D64"/>
        <sz val="10"/>
      </font>
      <fill>
        <patternFill patternType="solid">
          <fgColor rgb="00D9EAD3"/>
        </patternFill>
      </fill>
    </dxf>
    <dxf>
      <font>
        <name val="Calibri"/>
        <b val="1"/>
        <color rgb="009C0006"/>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Daily ADR and RevPAR</a:t>
            </a:r>
          </a:p>
        </rich>
      </tx>
    </title>
    <plotArea>
      <lineChart>
        <grouping val="standard"/>
        <ser>
          <idx val="0"/>
          <order val="0"/>
          <tx>
            <strRef>
              <f>'Dashboard'!C23</f>
            </strRef>
          </tx>
          <spPr>
            <a:ln xmlns:a="http://schemas.openxmlformats.org/drawingml/2006/main">
              <a:solidFill>
                <a:srgbClr val="2B5D74"/>
              </a:solidFill>
              <a:prstDash val="solid"/>
            </a:ln>
          </spPr>
          <marker>
            <symbol val="circle"/>
            <size val="6"/>
            <spPr>
              <a:ln xmlns:a="http://schemas.openxmlformats.org/drawingml/2006/main">
                <a:prstDash val="solid"/>
              </a:ln>
            </spPr>
          </marker>
          <cat>
            <numRef>
              <f>'Dashboard'!$A$24:$A$33</f>
            </numRef>
          </cat>
          <val>
            <numRef>
              <f>'Dashboard'!$C$24:$C$33</f>
            </numRef>
          </val>
        </ser>
        <ser>
          <idx val="1"/>
          <order val="1"/>
          <tx>
            <strRef>
              <f>'Dashboard'!D23</f>
            </strRef>
          </tx>
          <spPr>
            <a:ln xmlns:a="http://schemas.openxmlformats.org/drawingml/2006/main">
              <a:solidFill>
                <a:srgbClr val="147D64"/>
              </a:solidFill>
              <a:prstDash val="solid"/>
            </a:ln>
          </spPr>
          <marker>
            <symbol val="diamond"/>
            <size val="6"/>
            <spPr>
              <a:ln xmlns:a="http://schemas.openxmlformats.org/drawingml/2006/main">
                <a:prstDash val="solid"/>
              </a:ln>
            </spPr>
          </marker>
          <cat>
            <numRef>
              <f>'Dashboard'!$A$24:$A$33</f>
            </numRef>
          </cat>
          <val>
            <numRef>
              <f>'Dashboard'!$D$24:$D$33</f>
            </numRef>
          </val>
        </ser>
        <axId val="10"/>
        <axId val="100"/>
      </lineChart>
      <catAx>
        <axId val="10"/>
        <scaling>
          <orientation val="minMax"/>
        </scaling>
        <axPos val="l"/>
        <title>
          <tx>
            <rich>
              <a:bodyPr xmlns:a="http://schemas.openxmlformats.org/drawingml/2006/main"/>
              <a:p xmlns:a="http://schemas.openxmlformats.org/drawingml/2006/main">
                <a:pPr>
                  <a:defRPr/>
                </a:pPr>
                <a:r>
                  <a:t>Business Date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U.S. Dollars</a:t>
                </a:r>
              </a:p>
            </rich>
          </tx>
        </title>
        <numFmt formatCode="$#,##0.0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Daily Occupancy</a:t>
            </a:r>
          </a:p>
        </rich>
      </tx>
    </title>
    <plotArea>
      <lineChart>
        <grouping val="standard"/>
        <ser>
          <idx val="0"/>
          <order val="0"/>
          <tx>
            <strRef>
              <f>'Dashboard'!B23</f>
            </strRef>
          </tx>
          <spPr>
            <a:ln xmlns:a="http://schemas.openxmlformats.org/drawingml/2006/main">
              <a:solidFill>
                <a:srgbClr val="2B5D74"/>
              </a:solidFill>
              <a:prstDash val="solid"/>
            </a:ln>
          </spPr>
          <marker>
            <symbol val="circle"/>
            <size val="6"/>
            <spPr>
              <a:ln xmlns:a="http://schemas.openxmlformats.org/drawingml/2006/main">
                <a:prstDash val="solid"/>
              </a:ln>
            </spPr>
          </marker>
          <cat>
            <numRef>
              <f>'Dashboard'!$A$24:$A$33</f>
            </numRef>
          </cat>
          <val>
            <numRef>
              <f>'Dashboard'!$B$24:$B$33</f>
            </numRef>
          </val>
        </ser>
        <axId val="10"/>
        <axId val="100"/>
      </lineChart>
      <catAx>
        <axId val="10"/>
        <scaling>
          <orientation val="minMax"/>
        </scaling>
        <axPos val="l"/>
        <title>
          <tx>
            <rich>
              <a:bodyPr xmlns:a="http://schemas.openxmlformats.org/drawingml/2006/main"/>
              <a:p xmlns:a="http://schemas.openxmlformats.org/drawingml/2006/main">
                <a:pPr>
                  <a:defRPr/>
                </a:pPr>
                <a:r>
                  <a:t>Business Date</a:t>
                </a:r>
              </a:p>
            </rich>
          </tx>
        </title>
        <majorTickMark val="none"/>
        <minorTickMark val="none"/>
        <crossAx val="100"/>
        <lblOffset val="100"/>
      </catAx>
      <valAx>
        <axId val="100"/>
        <scaling>
          <orientation val="minMax"/>
          <max val="1"/>
          <min val="0"/>
        </scaling>
        <axPos val="l"/>
        <majorGridlines/>
        <title>
          <tx>
            <rich>
              <a:bodyPr xmlns:a="http://schemas.openxmlformats.org/drawingml/2006/main"/>
              <a:p xmlns:a="http://schemas.openxmlformats.org/drawingml/2006/main">
                <a:pPr>
                  <a:defRPr/>
                </a:pPr>
                <a:r>
                  <a:t>Occupancy</a:t>
                </a:r>
              </a:p>
            </rich>
          </tx>
        </title>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22</row>
      <rowOff>0</rowOff>
    </from>
    <ext cx="5112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39</row>
      <rowOff>0</rowOff>
    </from>
    <ext cx="5112000" cy="259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DailyPerformance" displayName="tblDailyPerformance" ref="A4:Q370" headerRowCount="1">
  <autoFilter ref="A4:Q370"/>
  <tableColumns count="17">
    <tableColumn id="1" name="Business Date"/>
    <tableColumn id="2" name="Day of Week"/>
    <tableColumn id="3" name="Day Type"/>
    <tableColumn id="4" name="Total Rooms"/>
    <tableColumn id="5" name="Out-of-Order Rooms"/>
    <tableColumn id="6" name="Sellable Rooms"/>
    <tableColumn id="7" name="Rooms Sold"/>
    <tableColumn id="8" name="Complimentary Rooms"/>
    <tableColumn id="9" name="Room Revenue"/>
    <tableColumn id="10" name="Occupancy"/>
    <tableColumn id="11" name="ADR"/>
    <tableColumn id="12" name="RevPAR"/>
    <tableColumn id="13" name="ADR Variance to Target"/>
    <tableColumn id="14" name="RevPAR Variance to Target"/>
    <tableColumn id="15" name="Operational Check"/>
    <tableColumn id="16" name="Source Reference"/>
    <tableColumn id="17" name="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H101"/>
  <sheetViews>
    <sheetView showGridLines="0" zoomScale="70" zoomScaleNormal="70" workbookViewId="0">
      <pane ySplit="4" topLeftCell="A5" activePane="bottomLeft" state="frozen"/>
      <selection pane="bottomLeft" activeCell="A1" sqref="A1"/>
    </sheetView>
  </sheetViews>
  <sheetFormatPr baseColWidth="8" defaultRowHeight="15"/>
  <cols>
    <col width="30" customWidth="1" min="1" max="1"/>
    <col width="17" customWidth="1" min="2" max="2"/>
    <col width="22" customWidth="1" min="3" max="3"/>
    <col width="4" customWidth="1" min="4" max="4"/>
    <col width="28" customWidth="1" min="5" max="5"/>
    <col width="4" customWidth="1" min="6" max="6"/>
    <col width="24" customWidth="1" min="7" max="7"/>
    <col width="4" customWidth="1" min="8" max="8"/>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s>
  <sheetData>
    <row r="1" ht="30" customHeight="1">
      <c r="A1" s="1" t="inlineStr">
        <is>
          <t>Hotel ADR and RevPAR Dashboard</t>
        </is>
      </c>
      <c r="B1" s="42" t="n"/>
      <c r="C1" s="42" t="n"/>
      <c r="D1" s="42" t="n"/>
      <c r="E1" s="42" t="n"/>
      <c r="F1" s="43" t="n"/>
    </row>
    <row r="2">
      <c r="A2" s="3" t="inlineStr">
        <is>
          <t>Review room revenue, occupancy, ADR, RevPAR, and inventory exceptions for the selected period.</t>
        </is>
      </c>
    </row>
    <row r="3">
      <c r="A3" s="4" t="inlineStr">
        <is>
          <t>Yellow cells are editable. Calculated cells are locked.</t>
        </is>
      </c>
    </row>
    <row r="4"/>
    <row r="5">
      <c r="A5" s="5" t="inlineStr">
        <is>
          <t>Property Name</t>
        </is>
      </c>
      <c r="B5" s="6" t="inlineStr">
        <is>
          <t>Harbor View Hotel</t>
        </is>
      </c>
    </row>
    <row r="6">
      <c r="A6" s="5" t="inlineStr">
        <is>
          <t>Reporting Start Date</t>
        </is>
      </c>
      <c r="B6" s="44" t="n">
        <v>46082</v>
      </c>
    </row>
    <row r="7">
      <c r="A7" s="5" t="inlineStr">
        <is>
          <t>Reporting End Date</t>
        </is>
      </c>
      <c r="B7" s="44" t="n">
        <v>46091</v>
      </c>
      <c r="C7" s="8">
        <f>IFERROR(IF(B7&lt;B6,"Check date range",""),"")</f>
        <v/>
      </c>
    </row>
    <row r="8">
      <c r="A8" s="5" t="inlineStr">
        <is>
          <t>Target Occupancy</t>
        </is>
      </c>
      <c r="B8" s="45" t="n">
        <v>0.85</v>
      </c>
    </row>
    <row r="9">
      <c r="A9" s="5" t="inlineStr">
        <is>
          <t>Target ADR</t>
        </is>
      </c>
      <c r="B9" s="46" t="n">
        <v>185</v>
      </c>
    </row>
    <row r="10">
      <c r="A10" s="5" t="inlineStr">
        <is>
          <t>Target RevPAR</t>
        </is>
      </c>
      <c r="B10" s="46" t="n">
        <v>157.25</v>
      </c>
    </row>
    <row r="11">
      <c r="A11" s="5" t="inlineStr">
        <is>
          <t>Out-of-Order Warning Threshold</t>
        </is>
      </c>
      <c r="B11" s="11" t="n">
        <v>5</v>
      </c>
    </row>
    <row r="12"/>
    <row r="13"/>
    <row r="14">
      <c r="A14" s="12" t="inlineStr">
        <is>
          <t>Sellable Room Nights</t>
        </is>
      </c>
      <c r="B14" s="13" t="n"/>
      <c r="C14" s="12" t="inlineStr">
        <is>
          <t>Rooms Sold</t>
        </is>
      </c>
      <c r="D14" s="13" t="n"/>
      <c r="E14" s="12" t="inlineStr">
        <is>
          <t>Room Revenue</t>
        </is>
      </c>
      <c r="F14" s="13" t="n"/>
      <c r="G14" s="12" t="inlineStr">
        <is>
          <t>Occupancy</t>
        </is>
      </c>
      <c r="H14" s="13" t="n"/>
    </row>
    <row r="15">
      <c r="A15" s="14">
        <f>IFERROR(SUMIFS('Daily Performance'!$F$5:$F$370,'Daily Performance'!$A$5:$A$370,"&gt;="&amp;$B$6,'Daily Performance'!$A$5:$A$370,"&lt;="&amp;$B$7),0)</f>
        <v/>
      </c>
      <c r="B15" s="13" t="n"/>
      <c r="C15" s="14">
        <f>IFERROR(SUMIFS('Daily Performance'!$G$5:$G$370,'Daily Performance'!$A$5:$A$370,"&gt;="&amp;$B$6,'Daily Performance'!$A$5:$A$370,"&lt;="&amp;$B$7),0)</f>
        <v/>
      </c>
      <c r="D15" s="13" t="n"/>
      <c r="E15" s="47">
        <f>IFERROR(SUMIFS('Daily Performance'!$I$5:$I$370,'Daily Performance'!$A$5:$A$370,"&gt;="&amp;$B$6,'Daily Performance'!$A$5:$A$370,"&lt;="&amp;$B$7),0)</f>
        <v/>
      </c>
      <c r="F15" s="13" t="n"/>
      <c r="G15" s="48">
        <f>IFERROR(SUMIFS('Daily Performance'!$G$5:$G$370,'Daily Performance'!$A$5:$A$370,"&gt;="&amp;$B$6,'Daily Performance'!$A$5:$A$370,"&lt;="&amp;$B$7)/SUMIFS('Daily Performance'!$F$5:$F$370,'Daily Performance'!$A$5:$A$370,"&gt;="&amp;$B$6,'Daily Performance'!$A$5:$A$370,"&lt;="&amp;$B$7),0)</f>
        <v/>
      </c>
      <c r="H15" s="13" t="n"/>
    </row>
    <row r="16">
      <c r="A16" s="17" t="inlineStr">
        <is>
          <t>Period total</t>
        </is>
      </c>
      <c r="B16" s="13" t="n"/>
      <c r="C16" s="17" t="inlineStr">
        <is>
          <t>Period total</t>
        </is>
      </c>
      <c r="D16" s="13" t="n"/>
      <c r="E16" s="49" t="inlineStr">
        <is>
          <t>Period total</t>
        </is>
      </c>
      <c r="F16" s="13" t="n"/>
      <c r="G16" s="50">
        <f>IFERROR(G15-$B$8,0)</f>
        <v/>
      </c>
      <c r="H16" s="13" t="n"/>
    </row>
    <row r="17">
      <c r="A17" s="12" t="inlineStr">
        <is>
          <t>ADR</t>
        </is>
      </c>
      <c r="B17" s="13" t="n"/>
      <c r="C17" s="12" t="inlineStr">
        <is>
          <t>RevPAR</t>
        </is>
      </c>
      <c r="D17" s="13" t="n"/>
      <c r="E17" s="12" t="inlineStr">
        <is>
          <t>Out-of-Order Room Nights</t>
        </is>
      </c>
      <c r="F17" s="13" t="n"/>
      <c r="G17" s="12" t="inlineStr">
        <is>
          <t>Exception Days</t>
        </is>
      </c>
      <c r="H17" s="13" t="n"/>
    </row>
    <row r="18">
      <c r="A18" s="47">
        <f>IFERROR(SUMIFS('Daily Performance'!$I$5:$I$370,'Daily Performance'!$A$5:$A$370,"&gt;="&amp;$B$6,'Daily Performance'!$A$5:$A$370,"&lt;="&amp;$B$7)/SUMIFS('Daily Performance'!$G$5:$G$370,'Daily Performance'!$A$5:$A$370,"&gt;="&amp;$B$6,'Daily Performance'!$A$5:$A$370,"&lt;="&amp;$B$7),0)</f>
        <v/>
      </c>
      <c r="B18" s="13" t="n"/>
      <c r="C18" s="47">
        <f>IFERROR(SUMIFS('Daily Performance'!$I$5:$I$370,'Daily Performance'!$A$5:$A$370,"&gt;="&amp;$B$6,'Daily Performance'!$A$5:$A$370,"&lt;="&amp;$B$7)/SUMIFS('Daily Performance'!$F$5:$F$370,'Daily Performance'!$A$5:$A$370,"&gt;="&amp;$B$6,'Daily Performance'!$A$5:$A$370,"&lt;="&amp;$B$7),0)</f>
        <v/>
      </c>
      <c r="D18" s="13" t="n"/>
      <c r="E18" s="14">
        <f>IFERROR(SUMIFS('Daily Performance'!$E$5:$E$370,'Daily Performance'!$A$5:$A$370,"&gt;="&amp;$B$6,'Daily Performance'!$A$5:$A$370,"&lt;="&amp;$B$7),0)</f>
        <v/>
      </c>
      <c r="F18" s="13" t="n"/>
      <c r="G18" s="14">
        <f>IFERROR(COUNTIFS('Daily Performance'!$A$5:$A$370,"&gt;="&amp;$B$6,'Daily Performance'!$A$5:$A$370,"&lt;="&amp;$B$7,'Daily Performance'!$O$5:$O$370,"&lt;&gt;OK",'Daily Performance'!$O$5:$O$370,"&lt;&gt;"),0)</f>
        <v/>
      </c>
      <c r="H18" s="13" t="n"/>
    </row>
    <row r="19">
      <c r="A19" s="49">
        <f>IFERROR(A18-$B$9,0)</f>
        <v/>
      </c>
      <c r="B19" s="13" t="n"/>
      <c r="C19" s="49">
        <f>IFERROR(C18-$B$10,0)</f>
        <v/>
      </c>
      <c r="D19" s="13" t="n"/>
      <c r="E19" s="17" t="inlineStr">
        <is>
          <t>Period total</t>
        </is>
      </c>
      <c r="F19" s="13" t="n"/>
      <c r="G19" s="17" t="inlineStr">
        <is>
          <t>Period total</t>
        </is>
      </c>
      <c r="H19" s="13" t="n"/>
    </row>
    <row r="20">
      <c r="G20">
        <f>""</f>
        <v/>
      </c>
    </row>
    <row r="21">
      <c r="G21">
        <f>""</f>
        <v/>
      </c>
    </row>
    <row r="22">
      <c r="G22">
        <f>""</f>
        <v/>
      </c>
    </row>
    <row r="23">
      <c r="A23" s="20" t="inlineStr">
        <is>
          <t>Business Date</t>
        </is>
      </c>
      <c r="B23" s="20" t="inlineStr">
        <is>
          <t>Occupancy</t>
        </is>
      </c>
      <c r="C23" s="20" t="inlineStr">
        <is>
          <t>ADR</t>
        </is>
      </c>
      <c r="D23" s="20" t="inlineStr">
        <is>
          <t>RevPAR</t>
        </is>
      </c>
      <c r="G23">
        <f>""</f>
        <v/>
      </c>
    </row>
    <row r="24">
      <c r="A24" s="51">
        <f>IFERROR(IF(ROW()-ROW($A$24)+$B$6&lt;=$B$7,ROW()-ROW($A$24)+$B$6,""),"")</f>
        <v/>
      </c>
      <c r="B24" s="52">
        <f>IFERROR(IF($A24="","",SUMIFS('Daily Performance'!$G$5:$G$370,'Daily Performance'!$A$5:$A$370,$A24)/SUMIFS('Daily Performance'!$F$5:$F$370,'Daily Performance'!$A$5:$A$370,$A24)),"")</f>
        <v/>
      </c>
      <c r="C24" s="53">
        <f>IFERROR(IF($A24="","",SUMIFS('Daily Performance'!$I$5:$I$370,'Daily Performance'!$A$5:$A$370,$A24)/SUMIFS('Daily Performance'!$G$5:$G$370,'Daily Performance'!$A$5:$A$370,$A24)),"")</f>
        <v/>
      </c>
      <c r="D24" s="53">
        <f>IFERROR(IF($A24="","",SUMIFS('Daily Performance'!$I$5:$I$370,'Daily Performance'!$A$5:$A$370,$A24)/SUMIFS('Daily Performance'!$F$5:$F$370,'Daily Performance'!$A$5:$A$370,$A24)),"")</f>
        <v/>
      </c>
      <c r="G24">
        <f>""</f>
        <v/>
      </c>
    </row>
    <row r="25">
      <c r="A25" s="54">
        <f>IFERROR(IF(ROW()-ROW($A$24)+$B$6&lt;=$B$7,ROW()-ROW($A$24)+$B$6,""),"")</f>
        <v/>
      </c>
      <c r="B25" s="55">
        <f>IFERROR(IF($A25="","",SUMIFS('Daily Performance'!$G$5:$G$370,'Daily Performance'!$A$5:$A$370,$A25)/SUMIFS('Daily Performance'!$F$5:$F$370,'Daily Performance'!$A$5:$A$370,$A25)),"")</f>
        <v/>
      </c>
      <c r="C25" s="56">
        <f>IFERROR(IF($A25="","",SUMIFS('Daily Performance'!$I$5:$I$370,'Daily Performance'!$A$5:$A$370,$A25)/SUMIFS('Daily Performance'!$G$5:$G$370,'Daily Performance'!$A$5:$A$370,$A25)),"")</f>
        <v/>
      </c>
      <c r="D25" s="56">
        <f>IFERROR(IF($A25="","",SUMIFS('Daily Performance'!$I$5:$I$370,'Daily Performance'!$A$5:$A$370,$A25)/SUMIFS('Daily Performance'!$F$5:$F$370,'Daily Performance'!$A$5:$A$370,$A25)),"")</f>
        <v/>
      </c>
      <c r="G25">
        <f>""</f>
        <v/>
      </c>
    </row>
    <row r="26">
      <c r="A26" s="51">
        <f>IFERROR(IF(ROW()-ROW($A$24)+$B$6&lt;=$B$7,ROW()-ROW($A$24)+$B$6,""),"")</f>
        <v/>
      </c>
      <c r="B26" s="52">
        <f>IFERROR(IF($A26="","",SUMIFS('Daily Performance'!$G$5:$G$370,'Daily Performance'!$A$5:$A$370,$A26)/SUMIFS('Daily Performance'!$F$5:$F$370,'Daily Performance'!$A$5:$A$370,$A26)),"")</f>
        <v/>
      </c>
      <c r="C26" s="53">
        <f>IFERROR(IF($A26="","",SUMIFS('Daily Performance'!$I$5:$I$370,'Daily Performance'!$A$5:$A$370,$A26)/SUMIFS('Daily Performance'!$G$5:$G$370,'Daily Performance'!$A$5:$A$370,$A26)),"")</f>
        <v/>
      </c>
      <c r="D26" s="53">
        <f>IFERROR(IF($A26="","",SUMIFS('Daily Performance'!$I$5:$I$370,'Daily Performance'!$A$5:$A$370,$A26)/SUMIFS('Daily Performance'!$F$5:$F$370,'Daily Performance'!$A$5:$A$370,$A26)),"")</f>
        <v/>
      </c>
      <c r="G26">
        <f>""</f>
        <v/>
      </c>
    </row>
    <row r="27">
      <c r="A27" s="54">
        <f>IFERROR(IF(ROW()-ROW($A$24)+$B$6&lt;=$B$7,ROW()-ROW($A$24)+$B$6,""),"")</f>
        <v/>
      </c>
      <c r="B27" s="55">
        <f>IFERROR(IF($A27="","",SUMIFS('Daily Performance'!$G$5:$G$370,'Daily Performance'!$A$5:$A$370,$A27)/SUMIFS('Daily Performance'!$F$5:$F$370,'Daily Performance'!$A$5:$A$370,$A27)),"")</f>
        <v/>
      </c>
      <c r="C27" s="56">
        <f>IFERROR(IF($A27="","",SUMIFS('Daily Performance'!$I$5:$I$370,'Daily Performance'!$A$5:$A$370,$A27)/SUMIFS('Daily Performance'!$G$5:$G$370,'Daily Performance'!$A$5:$A$370,$A27)),"")</f>
        <v/>
      </c>
      <c r="D27" s="56">
        <f>IFERROR(IF($A27="","",SUMIFS('Daily Performance'!$I$5:$I$370,'Daily Performance'!$A$5:$A$370,$A27)/SUMIFS('Daily Performance'!$F$5:$F$370,'Daily Performance'!$A$5:$A$370,$A27)),"")</f>
        <v/>
      </c>
      <c r="G27">
        <f>""</f>
        <v/>
      </c>
    </row>
    <row r="28">
      <c r="A28" s="51">
        <f>IFERROR(IF(ROW()-ROW($A$24)+$B$6&lt;=$B$7,ROW()-ROW($A$24)+$B$6,""),"")</f>
        <v/>
      </c>
      <c r="B28" s="52">
        <f>IFERROR(IF($A28="","",SUMIFS('Daily Performance'!$G$5:$G$370,'Daily Performance'!$A$5:$A$370,$A28)/SUMIFS('Daily Performance'!$F$5:$F$370,'Daily Performance'!$A$5:$A$370,$A28)),"")</f>
        <v/>
      </c>
      <c r="C28" s="53">
        <f>IFERROR(IF($A28="","",SUMIFS('Daily Performance'!$I$5:$I$370,'Daily Performance'!$A$5:$A$370,$A28)/SUMIFS('Daily Performance'!$G$5:$G$370,'Daily Performance'!$A$5:$A$370,$A28)),"")</f>
        <v/>
      </c>
      <c r="D28" s="53">
        <f>IFERROR(IF($A28="","",SUMIFS('Daily Performance'!$I$5:$I$370,'Daily Performance'!$A$5:$A$370,$A28)/SUMIFS('Daily Performance'!$F$5:$F$370,'Daily Performance'!$A$5:$A$370,$A28)),"")</f>
        <v/>
      </c>
      <c r="G28">
        <f>""</f>
        <v/>
      </c>
    </row>
    <row r="29">
      <c r="A29" s="54">
        <f>IFERROR(IF(ROW()-ROW($A$24)+$B$6&lt;=$B$7,ROW()-ROW($A$24)+$B$6,""),"")</f>
        <v/>
      </c>
      <c r="B29" s="55">
        <f>IFERROR(IF($A29="","",SUMIFS('Daily Performance'!$G$5:$G$370,'Daily Performance'!$A$5:$A$370,$A29)/SUMIFS('Daily Performance'!$F$5:$F$370,'Daily Performance'!$A$5:$A$370,$A29)),"")</f>
        <v/>
      </c>
      <c r="C29" s="56">
        <f>IFERROR(IF($A29="","",SUMIFS('Daily Performance'!$I$5:$I$370,'Daily Performance'!$A$5:$A$370,$A29)/SUMIFS('Daily Performance'!$G$5:$G$370,'Daily Performance'!$A$5:$A$370,$A29)),"")</f>
        <v/>
      </c>
      <c r="D29" s="56">
        <f>IFERROR(IF($A29="","",SUMIFS('Daily Performance'!$I$5:$I$370,'Daily Performance'!$A$5:$A$370,$A29)/SUMIFS('Daily Performance'!$F$5:$F$370,'Daily Performance'!$A$5:$A$370,$A29)),"")</f>
        <v/>
      </c>
      <c r="G29">
        <f>""</f>
        <v/>
      </c>
    </row>
    <row r="30">
      <c r="A30" s="51">
        <f>IFERROR(IF(ROW()-ROW($A$24)+$B$6&lt;=$B$7,ROW()-ROW($A$24)+$B$6,""),"")</f>
        <v/>
      </c>
      <c r="B30" s="52">
        <f>IFERROR(IF($A30="","",SUMIFS('Daily Performance'!$G$5:$G$370,'Daily Performance'!$A$5:$A$370,$A30)/SUMIFS('Daily Performance'!$F$5:$F$370,'Daily Performance'!$A$5:$A$370,$A30)),"")</f>
        <v/>
      </c>
      <c r="C30" s="53">
        <f>IFERROR(IF($A30="","",SUMIFS('Daily Performance'!$I$5:$I$370,'Daily Performance'!$A$5:$A$370,$A30)/SUMIFS('Daily Performance'!$G$5:$G$370,'Daily Performance'!$A$5:$A$370,$A30)),"")</f>
        <v/>
      </c>
      <c r="D30" s="53">
        <f>IFERROR(IF($A30="","",SUMIFS('Daily Performance'!$I$5:$I$370,'Daily Performance'!$A$5:$A$370,$A30)/SUMIFS('Daily Performance'!$F$5:$F$370,'Daily Performance'!$A$5:$A$370,$A30)),"")</f>
        <v/>
      </c>
      <c r="G30">
        <f>""</f>
        <v/>
      </c>
    </row>
    <row r="31">
      <c r="A31" s="54">
        <f>IFERROR(IF(ROW()-ROW($A$24)+$B$6&lt;=$B$7,ROW()-ROW($A$24)+$B$6,""),"")</f>
        <v/>
      </c>
      <c r="B31" s="55">
        <f>IFERROR(IF($A31="","",SUMIFS('Daily Performance'!$G$5:$G$370,'Daily Performance'!$A$5:$A$370,$A31)/SUMIFS('Daily Performance'!$F$5:$F$370,'Daily Performance'!$A$5:$A$370,$A31)),"")</f>
        <v/>
      </c>
      <c r="C31" s="56">
        <f>IFERROR(IF($A31="","",SUMIFS('Daily Performance'!$I$5:$I$370,'Daily Performance'!$A$5:$A$370,$A31)/SUMIFS('Daily Performance'!$G$5:$G$370,'Daily Performance'!$A$5:$A$370,$A31)),"")</f>
        <v/>
      </c>
      <c r="D31" s="56">
        <f>IFERROR(IF($A31="","",SUMIFS('Daily Performance'!$I$5:$I$370,'Daily Performance'!$A$5:$A$370,$A31)/SUMIFS('Daily Performance'!$F$5:$F$370,'Daily Performance'!$A$5:$A$370,$A31)),"")</f>
        <v/>
      </c>
      <c r="G31">
        <f>""</f>
        <v/>
      </c>
    </row>
    <row r="32">
      <c r="A32" s="51">
        <f>IFERROR(IF(ROW()-ROW($A$24)+$B$6&lt;=$B$7,ROW()-ROW($A$24)+$B$6,""),"")</f>
        <v/>
      </c>
      <c r="B32" s="52">
        <f>IFERROR(IF($A32="","",SUMIFS('Daily Performance'!$G$5:$G$370,'Daily Performance'!$A$5:$A$370,$A32)/SUMIFS('Daily Performance'!$F$5:$F$370,'Daily Performance'!$A$5:$A$370,$A32)),"")</f>
        <v/>
      </c>
      <c r="C32" s="53">
        <f>IFERROR(IF($A32="","",SUMIFS('Daily Performance'!$I$5:$I$370,'Daily Performance'!$A$5:$A$370,$A32)/SUMIFS('Daily Performance'!$G$5:$G$370,'Daily Performance'!$A$5:$A$370,$A32)),"")</f>
        <v/>
      </c>
      <c r="D32" s="53">
        <f>IFERROR(IF($A32="","",SUMIFS('Daily Performance'!$I$5:$I$370,'Daily Performance'!$A$5:$A$370,$A32)/SUMIFS('Daily Performance'!$F$5:$F$370,'Daily Performance'!$A$5:$A$370,$A32)),"")</f>
        <v/>
      </c>
      <c r="G32">
        <f>""</f>
        <v/>
      </c>
    </row>
    <row r="33">
      <c r="A33" s="54">
        <f>IFERROR(IF(ROW()-ROW($A$24)+$B$6&lt;=$B$7,ROW()-ROW($A$24)+$B$6,""),"")</f>
        <v/>
      </c>
      <c r="B33" s="55">
        <f>IFERROR(IF($A33="","",SUMIFS('Daily Performance'!$G$5:$G$370,'Daily Performance'!$A$5:$A$370,$A33)/SUMIFS('Daily Performance'!$F$5:$F$370,'Daily Performance'!$A$5:$A$370,$A33)),"")</f>
        <v/>
      </c>
      <c r="C33" s="56">
        <f>IFERROR(IF($A33="","",SUMIFS('Daily Performance'!$I$5:$I$370,'Daily Performance'!$A$5:$A$370,$A33)/SUMIFS('Daily Performance'!$G$5:$G$370,'Daily Performance'!$A$5:$A$370,$A33)),"")</f>
        <v/>
      </c>
      <c r="D33" s="56">
        <f>IFERROR(IF($A33="","",SUMIFS('Daily Performance'!$I$5:$I$370,'Daily Performance'!$A$5:$A$370,$A33)/SUMIFS('Daily Performance'!$F$5:$F$370,'Daily Performance'!$A$5:$A$370,$A33)),"")</f>
        <v/>
      </c>
      <c r="G33">
        <f>""</f>
        <v/>
      </c>
    </row>
    <row r="34">
      <c r="A34" s="51">
        <f>IFERROR(IF(ROW()-ROW($A$24)+$B$6&lt;=$B$7,ROW()-ROW($A$24)+$B$6,""),"")</f>
        <v/>
      </c>
      <c r="B34" s="52">
        <f>IFERROR(IF($A34="","",SUMIFS('Daily Performance'!$G$5:$G$370,'Daily Performance'!$A$5:$A$370,$A34)/SUMIFS('Daily Performance'!$F$5:$F$370,'Daily Performance'!$A$5:$A$370,$A34)),"")</f>
        <v/>
      </c>
      <c r="C34" s="53">
        <f>IFERROR(IF($A34="","",SUMIFS('Daily Performance'!$I$5:$I$370,'Daily Performance'!$A$5:$A$370,$A34)/SUMIFS('Daily Performance'!$G$5:$G$370,'Daily Performance'!$A$5:$A$370,$A34)),"")</f>
        <v/>
      </c>
      <c r="D34" s="53">
        <f>IFERROR(IF($A34="","",SUMIFS('Daily Performance'!$I$5:$I$370,'Daily Performance'!$A$5:$A$370,$A34)/SUMIFS('Daily Performance'!$F$5:$F$370,'Daily Performance'!$A$5:$A$370,$A34)),"")</f>
        <v/>
      </c>
      <c r="G34">
        <f>""</f>
        <v/>
      </c>
    </row>
    <row r="35">
      <c r="A35" s="54">
        <f>IFERROR(IF(ROW()-ROW($A$24)+$B$6&lt;=$B$7,ROW()-ROW($A$24)+$B$6,""),"")</f>
        <v/>
      </c>
      <c r="B35" s="55">
        <f>IFERROR(IF($A35="","",SUMIFS('Daily Performance'!$G$5:$G$370,'Daily Performance'!$A$5:$A$370,$A35)/SUMIFS('Daily Performance'!$F$5:$F$370,'Daily Performance'!$A$5:$A$370,$A35)),"")</f>
        <v/>
      </c>
      <c r="C35" s="56">
        <f>IFERROR(IF($A35="","",SUMIFS('Daily Performance'!$I$5:$I$370,'Daily Performance'!$A$5:$A$370,$A35)/SUMIFS('Daily Performance'!$G$5:$G$370,'Daily Performance'!$A$5:$A$370,$A35)),"")</f>
        <v/>
      </c>
      <c r="D35" s="56">
        <f>IFERROR(IF($A35="","",SUMIFS('Daily Performance'!$I$5:$I$370,'Daily Performance'!$A$5:$A$370,$A35)/SUMIFS('Daily Performance'!$F$5:$F$370,'Daily Performance'!$A$5:$A$370,$A35)),"")</f>
        <v/>
      </c>
      <c r="G35">
        <f>""</f>
        <v/>
      </c>
    </row>
    <row r="36">
      <c r="A36" s="51">
        <f>IFERROR(IF(ROW()-ROW($A$24)+$B$6&lt;=$B$7,ROW()-ROW($A$24)+$B$6,""),"")</f>
        <v/>
      </c>
      <c r="B36" s="52">
        <f>IFERROR(IF($A36="","",SUMIFS('Daily Performance'!$G$5:$G$370,'Daily Performance'!$A$5:$A$370,$A36)/SUMIFS('Daily Performance'!$F$5:$F$370,'Daily Performance'!$A$5:$A$370,$A36)),"")</f>
        <v/>
      </c>
      <c r="C36" s="53">
        <f>IFERROR(IF($A36="","",SUMIFS('Daily Performance'!$I$5:$I$370,'Daily Performance'!$A$5:$A$370,$A36)/SUMIFS('Daily Performance'!$G$5:$G$370,'Daily Performance'!$A$5:$A$370,$A36)),"")</f>
        <v/>
      </c>
      <c r="D36" s="53">
        <f>IFERROR(IF($A36="","",SUMIFS('Daily Performance'!$I$5:$I$370,'Daily Performance'!$A$5:$A$370,$A36)/SUMIFS('Daily Performance'!$F$5:$F$370,'Daily Performance'!$A$5:$A$370,$A36)),"")</f>
        <v/>
      </c>
      <c r="G36">
        <f>""</f>
        <v/>
      </c>
    </row>
    <row r="37">
      <c r="A37" s="54">
        <f>IFERROR(IF(ROW()-ROW($A$24)+$B$6&lt;=$B$7,ROW()-ROW($A$24)+$B$6,""),"")</f>
        <v/>
      </c>
      <c r="B37" s="55">
        <f>IFERROR(IF($A37="","",SUMIFS('Daily Performance'!$G$5:$G$370,'Daily Performance'!$A$5:$A$370,$A37)/SUMIFS('Daily Performance'!$F$5:$F$370,'Daily Performance'!$A$5:$A$370,$A37)),"")</f>
        <v/>
      </c>
      <c r="C37" s="56">
        <f>IFERROR(IF($A37="","",SUMIFS('Daily Performance'!$I$5:$I$370,'Daily Performance'!$A$5:$A$370,$A37)/SUMIFS('Daily Performance'!$G$5:$G$370,'Daily Performance'!$A$5:$A$370,$A37)),"")</f>
        <v/>
      </c>
      <c r="D37" s="56">
        <f>IFERROR(IF($A37="","",SUMIFS('Daily Performance'!$I$5:$I$370,'Daily Performance'!$A$5:$A$370,$A37)/SUMIFS('Daily Performance'!$F$5:$F$370,'Daily Performance'!$A$5:$A$370,$A37)),"")</f>
        <v/>
      </c>
      <c r="G37">
        <f>""</f>
        <v/>
      </c>
    </row>
    <row r="38">
      <c r="A38" s="51">
        <f>IFERROR(IF(ROW()-ROW($A$24)+$B$6&lt;=$B$7,ROW()-ROW($A$24)+$B$6,""),"")</f>
        <v/>
      </c>
      <c r="B38" s="52">
        <f>IFERROR(IF($A38="","",SUMIFS('Daily Performance'!$G$5:$G$370,'Daily Performance'!$A$5:$A$370,$A38)/SUMIFS('Daily Performance'!$F$5:$F$370,'Daily Performance'!$A$5:$A$370,$A38)),"")</f>
        <v/>
      </c>
      <c r="C38" s="53">
        <f>IFERROR(IF($A38="","",SUMIFS('Daily Performance'!$I$5:$I$370,'Daily Performance'!$A$5:$A$370,$A38)/SUMIFS('Daily Performance'!$G$5:$G$370,'Daily Performance'!$A$5:$A$370,$A38)),"")</f>
        <v/>
      </c>
      <c r="D38" s="53">
        <f>IFERROR(IF($A38="","",SUMIFS('Daily Performance'!$I$5:$I$370,'Daily Performance'!$A$5:$A$370,$A38)/SUMIFS('Daily Performance'!$F$5:$F$370,'Daily Performance'!$A$5:$A$370,$A38)),"")</f>
        <v/>
      </c>
      <c r="G38">
        <f>""</f>
        <v/>
      </c>
    </row>
    <row r="39">
      <c r="A39" s="54">
        <f>IFERROR(IF(ROW()-ROW($A$24)+$B$6&lt;=$B$7,ROW()-ROW($A$24)+$B$6,""),"")</f>
        <v/>
      </c>
      <c r="B39" s="55">
        <f>IFERROR(IF($A39="","",SUMIFS('Daily Performance'!$G$5:$G$370,'Daily Performance'!$A$5:$A$370,$A39)/SUMIFS('Daily Performance'!$F$5:$F$370,'Daily Performance'!$A$5:$A$370,$A39)),"")</f>
        <v/>
      </c>
      <c r="C39" s="56">
        <f>IFERROR(IF($A39="","",SUMIFS('Daily Performance'!$I$5:$I$370,'Daily Performance'!$A$5:$A$370,$A39)/SUMIFS('Daily Performance'!$G$5:$G$370,'Daily Performance'!$A$5:$A$370,$A39)),"")</f>
        <v/>
      </c>
      <c r="D39" s="56">
        <f>IFERROR(IF($A39="","",SUMIFS('Daily Performance'!$I$5:$I$370,'Daily Performance'!$A$5:$A$370,$A39)/SUMIFS('Daily Performance'!$F$5:$F$370,'Daily Performance'!$A$5:$A$370,$A39)),"")</f>
        <v/>
      </c>
      <c r="G39">
        <f>""</f>
        <v/>
      </c>
    </row>
    <row r="40">
      <c r="A40" s="51">
        <f>IFERROR(IF(ROW()-ROW($A$24)+$B$6&lt;=$B$7,ROW()-ROW($A$24)+$B$6,""),"")</f>
        <v/>
      </c>
      <c r="B40" s="52">
        <f>IFERROR(IF($A40="","",SUMIFS('Daily Performance'!$G$5:$G$370,'Daily Performance'!$A$5:$A$370,$A40)/SUMIFS('Daily Performance'!$F$5:$F$370,'Daily Performance'!$A$5:$A$370,$A40)),"")</f>
        <v/>
      </c>
      <c r="C40" s="53">
        <f>IFERROR(IF($A40="","",SUMIFS('Daily Performance'!$I$5:$I$370,'Daily Performance'!$A$5:$A$370,$A40)/SUMIFS('Daily Performance'!$G$5:$G$370,'Daily Performance'!$A$5:$A$370,$A40)),"")</f>
        <v/>
      </c>
      <c r="D40" s="53">
        <f>IFERROR(IF($A40="","",SUMIFS('Daily Performance'!$I$5:$I$370,'Daily Performance'!$A$5:$A$370,$A40)/SUMIFS('Daily Performance'!$F$5:$F$370,'Daily Performance'!$A$5:$A$370,$A40)),"")</f>
        <v/>
      </c>
      <c r="G40">
        <f>""</f>
        <v/>
      </c>
    </row>
    <row r="41">
      <c r="A41" s="54">
        <f>IFERROR(IF(ROW()-ROW($A$24)+$B$6&lt;=$B$7,ROW()-ROW($A$24)+$B$6,""),"")</f>
        <v/>
      </c>
      <c r="B41" s="55">
        <f>IFERROR(IF($A41="","",SUMIFS('Daily Performance'!$G$5:$G$370,'Daily Performance'!$A$5:$A$370,$A41)/SUMIFS('Daily Performance'!$F$5:$F$370,'Daily Performance'!$A$5:$A$370,$A41)),"")</f>
        <v/>
      </c>
      <c r="C41" s="56">
        <f>IFERROR(IF($A41="","",SUMIFS('Daily Performance'!$I$5:$I$370,'Daily Performance'!$A$5:$A$370,$A41)/SUMIFS('Daily Performance'!$G$5:$G$370,'Daily Performance'!$A$5:$A$370,$A41)),"")</f>
        <v/>
      </c>
      <c r="D41" s="56">
        <f>IFERROR(IF($A41="","",SUMIFS('Daily Performance'!$I$5:$I$370,'Daily Performance'!$A$5:$A$370,$A41)/SUMIFS('Daily Performance'!$F$5:$F$370,'Daily Performance'!$A$5:$A$370,$A41)),"")</f>
        <v/>
      </c>
      <c r="G41">
        <f>""</f>
        <v/>
      </c>
    </row>
    <row r="42">
      <c r="A42" s="51">
        <f>IFERROR(IF(ROW()-ROW($A$24)+$B$6&lt;=$B$7,ROW()-ROW($A$24)+$B$6,""),"")</f>
        <v/>
      </c>
      <c r="B42" s="52">
        <f>IFERROR(IF($A42="","",SUMIFS('Daily Performance'!$G$5:$G$370,'Daily Performance'!$A$5:$A$370,$A42)/SUMIFS('Daily Performance'!$F$5:$F$370,'Daily Performance'!$A$5:$A$370,$A42)),"")</f>
        <v/>
      </c>
      <c r="C42" s="53">
        <f>IFERROR(IF($A42="","",SUMIFS('Daily Performance'!$I$5:$I$370,'Daily Performance'!$A$5:$A$370,$A42)/SUMIFS('Daily Performance'!$G$5:$G$370,'Daily Performance'!$A$5:$A$370,$A42)),"")</f>
        <v/>
      </c>
      <c r="D42" s="53">
        <f>IFERROR(IF($A42="","",SUMIFS('Daily Performance'!$I$5:$I$370,'Daily Performance'!$A$5:$A$370,$A42)/SUMIFS('Daily Performance'!$F$5:$F$370,'Daily Performance'!$A$5:$A$370,$A42)),"")</f>
        <v/>
      </c>
      <c r="G42">
        <f>""</f>
        <v/>
      </c>
    </row>
    <row r="43">
      <c r="A43" s="54">
        <f>IFERROR(IF(ROW()-ROW($A$24)+$B$6&lt;=$B$7,ROW()-ROW($A$24)+$B$6,""),"")</f>
        <v/>
      </c>
      <c r="B43" s="55">
        <f>IFERROR(IF($A43="","",SUMIFS('Daily Performance'!$G$5:$G$370,'Daily Performance'!$A$5:$A$370,$A43)/SUMIFS('Daily Performance'!$F$5:$F$370,'Daily Performance'!$A$5:$A$370,$A43)),"")</f>
        <v/>
      </c>
      <c r="C43" s="56">
        <f>IFERROR(IF($A43="","",SUMIFS('Daily Performance'!$I$5:$I$370,'Daily Performance'!$A$5:$A$370,$A43)/SUMIFS('Daily Performance'!$G$5:$G$370,'Daily Performance'!$A$5:$A$370,$A43)),"")</f>
        <v/>
      </c>
      <c r="D43" s="56">
        <f>IFERROR(IF($A43="","",SUMIFS('Daily Performance'!$I$5:$I$370,'Daily Performance'!$A$5:$A$370,$A43)/SUMIFS('Daily Performance'!$F$5:$F$370,'Daily Performance'!$A$5:$A$370,$A43)),"")</f>
        <v/>
      </c>
      <c r="G43">
        <f>""</f>
        <v/>
      </c>
    </row>
    <row r="44">
      <c r="A44" s="51">
        <f>IFERROR(IF(ROW()-ROW($A$24)+$B$6&lt;=$B$7,ROW()-ROW($A$24)+$B$6,""),"")</f>
        <v/>
      </c>
      <c r="B44" s="52">
        <f>IFERROR(IF($A44="","",SUMIFS('Daily Performance'!$G$5:$G$370,'Daily Performance'!$A$5:$A$370,$A44)/SUMIFS('Daily Performance'!$F$5:$F$370,'Daily Performance'!$A$5:$A$370,$A44)),"")</f>
        <v/>
      </c>
      <c r="C44" s="53">
        <f>IFERROR(IF($A44="","",SUMIFS('Daily Performance'!$I$5:$I$370,'Daily Performance'!$A$5:$A$370,$A44)/SUMIFS('Daily Performance'!$G$5:$G$370,'Daily Performance'!$A$5:$A$370,$A44)),"")</f>
        <v/>
      </c>
      <c r="D44" s="53">
        <f>IFERROR(IF($A44="","",SUMIFS('Daily Performance'!$I$5:$I$370,'Daily Performance'!$A$5:$A$370,$A44)/SUMIFS('Daily Performance'!$F$5:$F$370,'Daily Performance'!$A$5:$A$370,$A44)),"")</f>
        <v/>
      </c>
      <c r="G44">
        <f>""</f>
        <v/>
      </c>
    </row>
    <row r="45">
      <c r="A45" s="54">
        <f>IFERROR(IF(ROW()-ROW($A$24)+$B$6&lt;=$B$7,ROW()-ROW($A$24)+$B$6,""),"")</f>
        <v/>
      </c>
      <c r="B45" s="55">
        <f>IFERROR(IF($A45="","",SUMIFS('Daily Performance'!$G$5:$G$370,'Daily Performance'!$A$5:$A$370,$A45)/SUMIFS('Daily Performance'!$F$5:$F$370,'Daily Performance'!$A$5:$A$370,$A45)),"")</f>
        <v/>
      </c>
      <c r="C45" s="56">
        <f>IFERROR(IF($A45="","",SUMIFS('Daily Performance'!$I$5:$I$370,'Daily Performance'!$A$5:$A$370,$A45)/SUMIFS('Daily Performance'!$G$5:$G$370,'Daily Performance'!$A$5:$A$370,$A45)),"")</f>
        <v/>
      </c>
      <c r="D45" s="56">
        <f>IFERROR(IF($A45="","",SUMIFS('Daily Performance'!$I$5:$I$370,'Daily Performance'!$A$5:$A$370,$A45)/SUMIFS('Daily Performance'!$F$5:$F$370,'Daily Performance'!$A$5:$A$370,$A45)),"")</f>
        <v/>
      </c>
      <c r="G45">
        <f>""</f>
        <v/>
      </c>
    </row>
    <row r="46">
      <c r="A46" s="51">
        <f>IFERROR(IF(ROW()-ROW($A$24)+$B$6&lt;=$B$7,ROW()-ROW($A$24)+$B$6,""),"")</f>
        <v/>
      </c>
      <c r="B46" s="52">
        <f>IFERROR(IF($A46="","",SUMIFS('Daily Performance'!$G$5:$G$370,'Daily Performance'!$A$5:$A$370,$A46)/SUMIFS('Daily Performance'!$F$5:$F$370,'Daily Performance'!$A$5:$A$370,$A46)),"")</f>
        <v/>
      </c>
      <c r="C46" s="53">
        <f>IFERROR(IF($A46="","",SUMIFS('Daily Performance'!$I$5:$I$370,'Daily Performance'!$A$5:$A$370,$A46)/SUMIFS('Daily Performance'!$G$5:$G$370,'Daily Performance'!$A$5:$A$370,$A46)),"")</f>
        <v/>
      </c>
      <c r="D46" s="53">
        <f>IFERROR(IF($A46="","",SUMIFS('Daily Performance'!$I$5:$I$370,'Daily Performance'!$A$5:$A$370,$A46)/SUMIFS('Daily Performance'!$F$5:$F$370,'Daily Performance'!$A$5:$A$370,$A46)),"")</f>
        <v/>
      </c>
      <c r="G46">
        <f>""</f>
        <v/>
      </c>
    </row>
    <row r="47">
      <c r="A47" s="54">
        <f>IFERROR(IF(ROW()-ROW($A$24)+$B$6&lt;=$B$7,ROW()-ROW($A$24)+$B$6,""),"")</f>
        <v/>
      </c>
      <c r="B47" s="55">
        <f>IFERROR(IF($A47="","",SUMIFS('Daily Performance'!$G$5:$G$370,'Daily Performance'!$A$5:$A$370,$A47)/SUMIFS('Daily Performance'!$F$5:$F$370,'Daily Performance'!$A$5:$A$370,$A47)),"")</f>
        <v/>
      </c>
      <c r="C47" s="56">
        <f>IFERROR(IF($A47="","",SUMIFS('Daily Performance'!$I$5:$I$370,'Daily Performance'!$A$5:$A$370,$A47)/SUMIFS('Daily Performance'!$G$5:$G$370,'Daily Performance'!$A$5:$A$370,$A47)),"")</f>
        <v/>
      </c>
      <c r="D47" s="56">
        <f>IFERROR(IF($A47="","",SUMIFS('Daily Performance'!$I$5:$I$370,'Daily Performance'!$A$5:$A$370,$A47)/SUMIFS('Daily Performance'!$F$5:$F$370,'Daily Performance'!$A$5:$A$370,$A47)),"")</f>
        <v/>
      </c>
      <c r="G47">
        <f>""</f>
        <v/>
      </c>
    </row>
    <row r="48">
      <c r="A48" s="51">
        <f>IFERROR(IF(ROW()-ROW($A$24)+$B$6&lt;=$B$7,ROW()-ROW($A$24)+$B$6,""),"")</f>
        <v/>
      </c>
      <c r="B48" s="52">
        <f>IFERROR(IF($A48="","",SUMIFS('Daily Performance'!$G$5:$G$370,'Daily Performance'!$A$5:$A$370,$A48)/SUMIFS('Daily Performance'!$F$5:$F$370,'Daily Performance'!$A$5:$A$370,$A48)),"")</f>
        <v/>
      </c>
      <c r="C48" s="53">
        <f>IFERROR(IF($A48="","",SUMIFS('Daily Performance'!$I$5:$I$370,'Daily Performance'!$A$5:$A$370,$A48)/SUMIFS('Daily Performance'!$G$5:$G$370,'Daily Performance'!$A$5:$A$370,$A48)),"")</f>
        <v/>
      </c>
      <c r="D48" s="53">
        <f>IFERROR(IF($A48="","",SUMIFS('Daily Performance'!$I$5:$I$370,'Daily Performance'!$A$5:$A$370,$A48)/SUMIFS('Daily Performance'!$F$5:$F$370,'Daily Performance'!$A$5:$A$370,$A48)),"")</f>
        <v/>
      </c>
      <c r="G48">
        <f>""</f>
        <v/>
      </c>
    </row>
    <row r="49">
      <c r="A49" s="54">
        <f>IFERROR(IF(ROW()-ROW($A$24)+$B$6&lt;=$B$7,ROW()-ROW($A$24)+$B$6,""),"")</f>
        <v/>
      </c>
      <c r="B49" s="55">
        <f>IFERROR(IF($A49="","",SUMIFS('Daily Performance'!$G$5:$G$370,'Daily Performance'!$A$5:$A$370,$A49)/SUMIFS('Daily Performance'!$F$5:$F$370,'Daily Performance'!$A$5:$A$370,$A49)),"")</f>
        <v/>
      </c>
      <c r="C49" s="56">
        <f>IFERROR(IF($A49="","",SUMIFS('Daily Performance'!$I$5:$I$370,'Daily Performance'!$A$5:$A$370,$A49)/SUMIFS('Daily Performance'!$G$5:$G$370,'Daily Performance'!$A$5:$A$370,$A49)),"")</f>
        <v/>
      </c>
      <c r="D49" s="56">
        <f>IFERROR(IF($A49="","",SUMIFS('Daily Performance'!$I$5:$I$370,'Daily Performance'!$A$5:$A$370,$A49)/SUMIFS('Daily Performance'!$F$5:$F$370,'Daily Performance'!$A$5:$A$370,$A49)),"")</f>
        <v/>
      </c>
      <c r="G49">
        <f>""</f>
        <v/>
      </c>
    </row>
    <row r="50">
      <c r="A50" s="51">
        <f>IFERROR(IF(ROW()-ROW($A$24)+$B$6&lt;=$B$7,ROW()-ROW($A$24)+$B$6,""),"")</f>
        <v/>
      </c>
      <c r="B50" s="52">
        <f>IFERROR(IF($A50="","",SUMIFS('Daily Performance'!$G$5:$G$370,'Daily Performance'!$A$5:$A$370,$A50)/SUMIFS('Daily Performance'!$F$5:$F$370,'Daily Performance'!$A$5:$A$370,$A50)),"")</f>
        <v/>
      </c>
      <c r="C50" s="53">
        <f>IFERROR(IF($A50="","",SUMIFS('Daily Performance'!$I$5:$I$370,'Daily Performance'!$A$5:$A$370,$A50)/SUMIFS('Daily Performance'!$G$5:$G$370,'Daily Performance'!$A$5:$A$370,$A50)),"")</f>
        <v/>
      </c>
      <c r="D50" s="53">
        <f>IFERROR(IF($A50="","",SUMIFS('Daily Performance'!$I$5:$I$370,'Daily Performance'!$A$5:$A$370,$A50)/SUMIFS('Daily Performance'!$F$5:$F$370,'Daily Performance'!$A$5:$A$370,$A50)),"")</f>
        <v/>
      </c>
      <c r="G50">
        <f>""</f>
        <v/>
      </c>
    </row>
    <row r="51">
      <c r="A51" s="54">
        <f>IFERROR(IF(ROW()-ROW($A$24)+$B$6&lt;=$B$7,ROW()-ROW($A$24)+$B$6,""),"")</f>
        <v/>
      </c>
      <c r="B51" s="55">
        <f>IFERROR(IF($A51="","",SUMIFS('Daily Performance'!$G$5:$G$370,'Daily Performance'!$A$5:$A$370,$A51)/SUMIFS('Daily Performance'!$F$5:$F$370,'Daily Performance'!$A$5:$A$370,$A51)),"")</f>
        <v/>
      </c>
      <c r="C51" s="56">
        <f>IFERROR(IF($A51="","",SUMIFS('Daily Performance'!$I$5:$I$370,'Daily Performance'!$A$5:$A$370,$A51)/SUMIFS('Daily Performance'!$G$5:$G$370,'Daily Performance'!$A$5:$A$370,$A51)),"")</f>
        <v/>
      </c>
      <c r="D51" s="56">
        <f>IFERROR(IF($A51="","",SUMIFS('Daily Performance'!$I$5:$I$370,'Daily Performance'!$A$5:$A$370,$A51)/SUMIFS('Daily Performance'!$F$5:$F$370,'Daily Performance'!$A$5:$A$370,$A51)),"")</f>
        <v/>
      </c>
      <c r="G51">
        <f>""</f>
        <v/>
      </c>
    </row>
    <row r="52">
      <c r="A52" s="51">
        <f>IFERROR(IF(ROW()-ROW($A$24)+$B$6&lt;=$B$7,ROW()-ROW($A$24)+$B$6,""),"")</f>
        <v/>
      </c>
      <c r="B52" s="52">
        <f>IFERROR(IF($A52="","",SUMIFS('Daily Performance'!$G$5:$G$370,'Daily Performance'!$A$5:$A$370,$A52)/SUMIFS('Daily Performance'!$F$5:$F$370,'Daily Performance'!$A$5:$A$370,$A52)),"")</f>
        <v/>
      </c>
      <c r="C52" s="53">
        <f>IFERROR(IF($A52="","",SUMIFS('Daily Performance'!$I$5:$I$370,'Daily Performance'!$A$5:$A$370,$A52)/SUMIFS('Daily Performance'!$G$5:$G$370,'Daily Performance'!$A$5:$A$370,$A52)),"")</f>
        <v/>
      </c>
      <c r="D52" s="53">
        <f>IFERROR(IF($A52="","",SUMIFS('Daily Performance'!$I$5:$I$370,'Daily Performance'!$A$5:$A$370,$A52)/SUMIFS('Daily Performance'!$F$5:$F$370,'Daily Performance'!$A$5:$A$370,$A52)),"")</f>
        <v/>
      </c>
      <c r="G52">
        <f>""</f>
        <v/>
      </c>
    </row>
    <row r="53">
      <c r="A53" s="54">
        <f>IFERROR(IF(ROW()-ROW($A$24)+$B$6&lt;=$B$7,ROW()-ROW($A$24)+$B$6,""),"")</f>
        <v/>
      </c>
      <c r="B53" s="55">
        <f>IFERROR(IF($A53="","",SUMIFS('Daily Performance'!$G$5:$G$370,'Daily Performance'!$A$5:$A$370,$A53)/SUMIFS('Daily Performance'!$F$5:$F$370,'Daily Performance'!$A$5:$A$370,$A53)),"")</f>
        <v/>
      </c>
      <c r="C53" s="56">
        <f>IFERROR(IF($A53="","",SUMIFS('Daily Performance'!$I$5:$I$370,'Daily Performance'!$A$5:$A$370,$A53)/SUMIFS('Daily Performance'!$G$5:$G$370,'Daily Performance'!$A$5:$A$370,$A53)),"")</f>
        <v/>
      </c>
      <c r="D53" s="56">
        <f>IFERROR(IF($A53="","",SUMIFS('Daily Performance'!$I$5:$I$370,'Daily Performance'!$A$5:$A$370,$A53)/SUMIFS('Daily Performance'!$F$5:$F$370,'Daily Performance'!$A$5:$A$370,$A53)),"")</f>
        <v/>
      </c>
      <c r="G53">
        <f>""</f>
        <v/>
      </c>
    </row>
    <row r="54">
      <c r="A54" s="51">
        <f>IFERROR(IF(ROW()-ROW($A$24)+$B$6&lt;=$B$7,ROW()-ROW($A$24)+$B$6,""),"")</f>
        <v/>
      </c>
      <c r="B54" s="52">
        <f>IFERROR(IF($A54="","",SUMIFS('Daily Performance'!$G$5:$G$370,'Daily Performance'!$A$5:$A$370,$A54)/SUMIFS('Daily Performance'!$F$5:$F$370,'Daily Performance'!$A$5:$A$370,$A54)),"")</f>
        <v/>
      </c>
      <c r="C54" s="53">
        <f>IFERROR(IF($A54="","",SUMIFS('Daily Performance'!$I$5:$I$370,'Daily Performance'!$A$5:$A$370,$A54)/SUMIFS('Daily Performance'!$G$5:$G$370,'Daily Performance'!$A$5:$A$370,$A54)),"")</f>
        <v/>
      </c>
      <c r="D54" s="53">
        <f>IFERROR(IF($A54="","",SUMIFS('Daily Performance'!$I$5:$I$370,'Daily Performance'!$A$5:$A$370,$A54)/SUMIFS('Daily Performance'!$F$5:$F$370,'Daily Performance'!$A$5:$A$370,$A54)),"")</f>
        <v/>
      </c>
      <c r="G54">
        <f>""</f>
        <v/>
      </c>
    </row>
    <row r="55">
      <c r="A55">
        <f>""</f>
        <v/>
      </c>
      <c r="B55">
        <f>""</f>
        <v/>
      </c>
      <c r="C55">
        <f>""</f>
        <v/>
      </c>
      <c r="D55">
        <f>""</f>
        <v/>
      </c>
      <c r="G55">
        <f>""</f>
        <v/>
      </c>
    </row>
    <row r="56">
      <c r="A56">
        <f>""</f>
        <v/>
      </c>
      <c r="B56">
        <f>""</f>
        <v/>
      </c>
      <c r="C56">
        <f>""</f>
        <v/>
      </c>
      <c r="D56">
        <f>""</f>
        <v/>
      </c>
      <c r="G56">
        <f>""</f>
        <v/>
      </c>
    </row>
    <row r="57">
      <c r="A57">
        <f>""</f>
        <v/>
      </c>
      <c r="B57">
        <f>""</f>
        <v/>
      </c>
      <c r="C57">
        <f>""</f>
        <v/>
      </c>
      <c r="D57">
        <f>""</f>
        <v/>
      </c>
      <c r="G57">
        <f>""</f>
        <v/>
      </c>
    </row>
    <row r="58">
      <c r="A58">
        <f>""</f>
        <v/>
      </c>
      <c r="B58">
        <f>""</f>
        <v/>
      </c>
      <c r="C58">
        <f>""</f>
        <v/>
      </c>
      <c r="D58">
        <f>""</f>
        <v/>
      </c>
      <c r="G58">
        <f>""</f>
        <v/>
      </c>
    </row>
    <row r="59">
      <c r="A59">
        <f>""</f>
        <v/>
      </c>
      <c r="B59">
        <f>""</f>
        <v/>
      </c>
      <c r="C59">
        <f>""</f>
        <v/>
      </c>
      <c r="D59">
        <f>""</f>
        <v/>
      </c>
      <c r="G59">
        <f>""</f>
        <v/>
      </c>
    </row>
    <row r="60">
      <c r="A60">
        <f>""</f>
        <v/>
      </c>
      <c r="B60">
        <f>""</f>
        <v/>
      </c>
      <c r="C60">
        <f>""</f>
        <v/>
      </c>
      <c r="D60">
        <f>""</f>
        <v/>
      </c>
      <c r="G60">
        <f>""</f>
        <v/>
      </c>
    </row>
    <row r="61">
      <c r="A61">
        <f>""</f>
        <v/>
      </c>
      <c r="B61">
        <f>""</f>
        <v/>
      </c>
      <c r="C61">
        <f>""</f>
        <v/>
      </c>
      <c r="D61">
        <f>""</f>
        <v/>
      </c>
      <c r="G61">
        <f>""</f>
        <v/>
      </c>
    </row>
    <row r="62">
      <c r="A62">
        <f>""</f>
        <v/>
      </c>
      <c r="B62">
        <f>""</f>
        <v/>
      </c>
      <c r="C62">
        <f>""</f>
        <v/>
      </c>
      <c r="D62">
        <f>""</f>
        <v/>
      </c>
      <c r="G62">
        <f>""</f>
        <v/>
      </c>
    </row>
    <row r="63">
      <c r="A63">
        <f>""</f>
        <v/>
      </c>
      <c r="B63">
        <f>""</f>
        <v/>
      </c>
      <c r="C63">
        <f>""</f>
        <v/>
      </c>
      <c r="D63">
        <f>""</f>
        <v/>
      </c>
      <c r="G63">
        <f>""</f>
        <v/>
      </c>
    </row>
    <row r="64">
      <c r="A64">
        <f>""</f>
        <v/>
      </c>
      <c r="B64">
        <f>""</f>
        <v/>
      </c>
      <c r="C64">
        <f>""</f>
        <v/>
      </c>
      <c r="D64">
        <f>""</f>
        <v/>
      </c>
      <c r="G64">
        <f>""</f>
        <v/>
      </c>
    </row>
    <row r="65">
      <c r="A65">
        <f>""</f>
        <v/>
      </c>
      <c r="B65">
        <f>""</f>
        <v/>
      </c>
      <c r="C65">
        <f>""</f>
        <v/>
      </c>
      <c r="D65">
        <f>""</f>
        <v/>
      </c>
      <c r="G65">
        <f>""</f>
        <v/>
      </c>
    </row>
    <row r="66">
      <c r="A66">
        <f>""</f>
        <v/>
      </c>
      <c r="B66">
        <f>""</f>
        <v/>
      </c>
      <c r="C66">
        <f>""</f>
        <v/>
      </c>
      <c r="D66">
        <f>""</f>
        <v/>
      </c>
      <c r="G66">
        <f>""</f>
        <v/>
      </c>
    </row>
    <row r="67">
      <c r="A67">
        <f>""</f>
        <v/>
      </c>
      <c r="B67">
        <f>""</f>
        <v/>
      </c>
      <c r="C67">
        <f>""</f>
        <v/>
      </c>
      <c r="D67">
        <f>""</f>
        <v/>
      </c>
      <c r="G67">
        <f>""</f>
        <v/>
      </c>
    </row>
    <row r="68">
      <c r="A68">
        <f>""</f>
        <v/>
      </c>
      <c r="B68">
        <f>""</f>
        <v/>
      </c>
      <c r="C68">
        <f>""</f>
        <v/>
      </c>
      <c r="D68">
        <f>""</f>
        <v/>
      </c>
      <c r="G68">
        <f>""</f>
        <v/>
      </c>
    </row>
    <row r="69">
      <c r="A69">
        <f>""</f>
        <v/>
      </c>
      <c r="B69">
        <f>""</f>
        <v/>
      </c>
      <c r="C69">
        <f>""</f>
        <v/>
      </c>
      <c r="D69">
        <f>""</f>
        <v/>
      </c>
      <c r="G69">
        <f>""</f>
        <v/>
      </c>
    </row>
    <row r="70">
      <c r="A70">
        <f>""</f>
        <v/>
      </c>
      <c r="B70">
        <f>""</f>
        <v/>
      </c>
      <c r="C70">
        <f>""</f>
        <v/>
      </c>
      <c r="D70">
        <f>""</f>
        <v/>
      </c>
      <c r="G70">
        <f>""</f>
        <v/>
      </c>
    </row>
    <row r="71">
      <c r="A71">
        <f>""</f>
        <v/>
      </c>
      <c r="B71">
        <f>""</f>
        <v/>
      </c>
      <c r="C71">
        <f>""</f>
        <v/>
      </c>
      <c r="D71">
        <f>""</f>
        <v/>
      </c>
      <c r="G71">
        <f>""</f>
        <v/>
      </c>
    </row>
    <row r="72">
      <c r="A72">
        <f>""</f>
        <v/>
      </c>
      <c r="B72">
        <f>""</f>
        <v/>
      </c>
      <c r="C72">
        <f>""</f>
        <v/>
      </c>
      <c r="D72">
        <f>""</f>
        <v/>
      </c>
      <c r="G72">
        <f>""</f>
        <v/>
      </c>
    </row>
    <row r="73">
      <c r="A73">
        <f>""</f>
        <v/>
      </c>
      <c r="B73">
        <f>""</f>
        <v/>
      </c>
      <c r="C73">
        <f>""</f>
        <v/>
      </c>
      <c r="D73">
        <f>""</f>
        <v/>
      </c>
      <c r="G73">
        <f>""</f>
        <v/>
      </c>
    </row>
    <row r="74">
      <c r="A74">
        <f>""</f>
        <v/>
      </c>
      <c r="B74">
        <f>""</f>
        <v/>
      </c>
      <c r="C74">
        <f>""</f>
        <v/>
      </c>
      <c r="D74">
        <f>""</f>
        <v/>
      </c>
      <c r="G74">
        <f>""</f>
        <v/>
      </c>
    </row>
    <row r="75">
      <c r="A75">
        <f>""</f>
        <v/>
      </c>
      <c r="B75">
        <f>""</f>
        <v/>
      </c>
      <c r="C75">
        <f>""</f>
        <v/>
      </c>
      <c r="D75">
        <f>""</f>
        <v/>
      </c>
      <c r="G75">
        <f>""</f>
        <v/>
      </c>
    </row>
    <row r="76">
      <c r="A76">
        <f>""</f>
        <v/>
      </c>
      <c r="B76">
        <f>""</f>
        <v/>
      </c>
      <c r="C76">
        <f>""</f>
        <v/>
      </c>
      <c r="D76">
        <f>""</f>
        <v/>
      </c>
      <c r="G76">
        <f>""</f>
        <v/>
      </c>
    </row>
    <row r="77">
      <c r="A77">
        <f>""</f>
        <v/>
      </c>
      <c r="B77">
        <f>""</f>
        <v/>
      </c>
      <c r="C77">
        <f>""</f>
        <v/>
      </c>
      <c r="D77">
        <f>""</f>
        <v/>
      </c>
      <c r="G77">
        <f>""</f>
        <v/>
      </c>
    </row>
    <row r="78">
      <c r="A78">
        <f>""</f>
        <v/>
      </c>
      <c r="B78">
        <f>""</f>
        <v/>
      </c>
      <c r="C78">
        <f>""</f>
        <v/>
      </c>
      <c r="D78">
        <f>""</f>
        <v/>
      </c>
      <c r="G78">
        <f>""</f>
        <v/>
      </c>
    </row>
    <row r="79">
      <c r="A79">
        <f>""</f>
        <v/>
      </c>
      <c r="B79">
        <f>""</f>
        <v/>
      </c>
      <c r="C79">
        <f>""</f>
        <v/>
      </c>
      <c r="D79">
        <f>""</f>
        <v/>
      </c>
      <c r="G79">
        <f>""</f>
        <v/>
      </c>
    </row>
    <row r="80">
      <c r="A80">
        <f>""</f>
        <v/>
      </c>
      <c r="B80">
        <f>""</f>
        <v/>
      </c>
      <c r="C80">
        <f>""</f>
        <v/>
      </c>
      <c r="D80">
        <f>""</f>
        <v/>
      </c>
      <c r="G80">
        <f>""</f>
        <v/>
      </c>
    </row>
    <row r="81">
      <c r="A81">
        <f>""</f>
        <v/>
      </c>
      <c r="B81">
        <f>""</f>
        <v/>
      </c>
      <c r="C81">
        <f>""</f>
        <v/>
      </c>
      <c r="D81">
        <f>""</f>
        <v/>
      </c>
      <c r="G81">
        <f>""</f>
        <v/>
      </c>
    </row>
    <row r="82">
      <c r="A82">
        <f>""</f>
        <v/>
      </c>
      <c r="B82">
        <f>""</f>
        <v/>
      </c>
      <c r="C82">
        <f>""</f>
        <v/>
      </c>
      <c r="D82">
        <f>""</f>
        <v/>
      </c>
      <c r="G82">
        <f>""</f>
        <v/>
      </c>
    </row>
    <row r="83">
      <c r="A83">
        <f>""</f>
        <v/>
      </c>
      <c r="B83">
        <f>""</f>
        <v/>
      </c>
      <c r="C83">
        <f>""</f>
        <v/>
      </c>
      <c r="D83">
        <f>""</f>
        <v/>
      </c>
      <c r="G83">
        <f>""</f>
        <v/>
      </c>
    </row>
    <row r="84">
      <c r="A84">
        <f>""</f>
        <v/>
      </c>
      <c r="B84">
        <f>""</f>
        <v/>
      </c>
      <c r="C84">
        <f>""</f>
        <v/>
      </c>
      <c r="D84">
        <f>""</f>
        <v/>
      </c>
      <c r="G84">
        <f>""</f>
        <v/>
      </c>
    </row>
    <row r="85">
      <c r="A85">
        <f>""</f>
        <v/>
      </c>
      <c r="B85">
        <f>""</f>
        <v/>
      </c>
      <c r="C85">
        <f>""</f>
        <v/>
      </c>
      <c r="D85">
        <f>""</f>
        <v/>
      </c>
      <c r="G85">
        <f>""</f>
        <v/>
      </c>
    </row>
    <row r="86">
      <c r="A86">
        <f>""</f>
        <v/>
      </c>
      <c r="B86">
        <f>""</f>
        <v/>
      </c>
      <c r="C86">
        <f>""</f>
        <v/>
      </c>
      <c r="D86">
        <f>""</f>
        <v/>
      </c>
      <c r="G86">
        <f>""</f>
        <v/>
      </c>
    </row>
    <row r="87">
      <c r="A87">
        <f>""</f>
        <v/>
      </c>
      <c r="B87">
        <f>""</f>
        <v/>
      </c>
      <c r="C87">
        <f>""</f>
        <v/>
      </c>
      <c r="D87">
        <f>""</f>
        <v/>
      </c>
      <c r="G87">
        <f>""</f>
        <v/>
      </c>
    </row>
    <row r="88">
      <c r="A88">
        <f>""</f>
        <v/>
      </c>
      <c r="B88">
        <f>""</f>
        <v/>
      </c>
      <c r="C88">
        <f>""</f>
        <v/>
      </c>
      <c r="D88">
        <f>""</f>
        <v/>
      </c>
      <c r="G88">
        <f>""</f>
        <v/>
      </c>
    </row>
    <row r="89">
      <c r="A89">
        <f>""</f>
        <v/>
      </c>
      <c r="B89">
        <f>""</f>
        <v/>
      </c>
      <c r="C89">
        <f>""</f>
        <v/>
      </c>
      <c r="D89">
        <f>""</f>
        <v/>
      </c>
      <c r="G89">
        <f>""</f>
        <v/>
      </c>
    </row>
    <row r="90">
      <c r="A90">
        <f>""</f>
        <v/>
      </c>
      <c r="B90">
        <f>""</f>
        <v/>
      </c>
      <c r="C90">
        <f>""</f>
        <v/>
      </c>
      <c r="D90">
        <f>""</f>
        <v/>
      </c>
      <c r="G90">
        <f>""</f>
        <v/>
      </c>
    </row>
    <row r="91">
      <c r="A91">
        <f>""</f>
        <v/>
      </c>
      <c r="B91">
        <f>""</f>
        <v/>
      </c>
      <c r="C91">
        <f>""</f>
        <v/>
      </c>
      <c r="D91">
        <f>""</f>
        <v/>
      </c>
      <c r="G91">
        <f>""</f>
        <v/>
      </c>
    </row>
    <row r="92">
      <c r="A92">
        <f>""</f>
        <v/>
      </c>
      <c r="B92">
        <f>""</f>
        <v/>
      </c>
      <c r="C92">
        <f>""</f>
        <v/>
      </c>
      <c r="D92">
        <f>""</f>
        <v/>
      </c>
      <c r="G92">
        <f>""</f>
        <v/>
      </c>
    </row>
    <row r="93">
      <c r="A93">
        <f>""</f>
        <v/>
      </c>
      <c r="B93">
        <f>""</f>
        <v/>
      </c>
      <c r="C93">
        <f>""</f>
        <v/>
      </c>
      <c r="D93">
        <f>""</f>
        <v/>
      </c>
      <c r="G93">
        <f>""</f>
        <v/>
      </c>
    </row>
    <row r="94">
      <c r="A94">
        <f>""</f>
        <v/>
      </c>
      <c r="B94">
        <f>""</f>
        <v/>
      </c>
      <c r="C94">
        <f>""</f>
        <v/>
      </c>
      <c r="D94">
        <f>""</f>
        <v/>
      </c>
      <c r="G94">
        <f>""</f>
        <v/>
      </c>
    </row>
    <row r="95">
      <c r="A95">
        <f>""</f>
        <v/>
      </c>
      <c r="B95">
        <f>""</f>
        <v/>
      </c>
      <c r="C95">
        <f>""</f>
        <v/>
      </c>
      <c r="D95">
        <f>""</f>
        <v/>
      </c>
      <c r="G95">
        <f>""</f>
        <v/>
      </c>
    </row>
    <row r="96">
      <c r="A96">
        <f>""</f>
        <v/>
      </c>
      <c r="B96">
        <f>""</f>
        <v/>
      </c>
      <c r="C96">
        <f>""</f>
        <v/>
      </c>
      <c r="D96">
        <f>""</f>
        <v/>
      </c>
      <c r="G96">
        <f>""</f>
        <v/>
      </c>
    </row>
    <row r="97">
      <c r="A97">
        <f>""</f>
        <v/>
      </c>
      <c r="B97">
        <f>""</f>
        <v/>
      </c>
      <c r="C97">
        <f>""</f>
        <v/>
      </c>
      <c r="D97">
        <f>""</f>
        <v/>
      </c>
      <c r="G97">
        <f>""</f>
        <v/>
      </c>
    </row>
    <row r="98">
      <c r="A98">
        <f>""</f>
        <v/>
      </c>
      <c r="B98">
        <f>""</f>
        <v/>
      </c>
      <c r="C98">
        <f>""</f>
        <v/>
      </c>
      <c r="D98">
        <f>""</f>
        <v/>
      </c>
      <c r="G98">
        <f>""</f>
        <v/>
      </c>
    </row>
    <row r="99">
      <c r="A99">
        <f>""</f>
        <v/>
      </c>
      <c r="B99">
        <f>""</f>
        <v/>
      </c>
      <c r="C99">
        <f>""</f>
        <v/>
      </c>
      <c r="D99">
        <f>""</f>
        <v/>
      </c>
      <c r="G99">
        <f>""</f>
        <v/>
      </c>
    </row>
    <row r="100">
      <c r="A100">
        <f>""</f>
        <v/>
      </c>
      <c r="B100">
        <f>""</f>
        <v/>
      </c>
      <c r="C100">
        <f>""</f>
        <v/>
      </c>
      <c r="D100">
        <f>""</f>
        <v/>
      </c>
      <c r="G100">
        <f>""</f>
        <v/>
      </c>
    </row>
    <row r="101">
      <c r="A101">
        <f>""</f>
        <v/>
      </c>
      <c r="B101">
        <f>""</f>
        <v/>
      </c>
      <c r="C101">
        <f>""</f>
        <v/>
      </c>
      <c r="D101">
        <f>""</f>
        <v/>
      </c>
      <c r="G101">
        <f>""</f>
        <v/>
      </c>
    </row>
  </sheetData>
  <mergeCells count="1">
    <mergeCell ref="A1:F1"/>
  </mergeCells>
  <conditionalFormatting sqref="B7">
    <cfRule type="expression" priority="1" dxfId="0" stopIfTrue="1">
      <formula>B7&lt;B6</formula>
    </cfRule>
  </conditionalFormatting>
  <conditionalFormatting sqref="C7">
    <cfRule type="expression" priority="2" dxfId="0" stopIfTrue="1">
      <formula>C7&lt;&gt;""</formula>
    </cfRule>
  </conditionalFormatting>
  <conditionalFormatting sqref="G15">
    <cfRule type="expression" priority="3" dxfId="1" stopIfTrue="1">
      <formula>G15&gt;=$B$8</formula>
    </cfRule>
    <cfRule type="expression" priority="4" dxfId="2" stopIfTrue="1">
      <formula>AND(G15&lt;$B$8,G15&gt;=$B$8-0.05)</formula>
    </cfRule>
    <cfRule type="expression" priority="5" dxfId="3" stopIfTrue="1">
      <formula>G15&lt;$B$8-0.05</formula>
    </cfRule>
  </conditionalFormatting>
  <conditionalFormatting sqref="A18">
    <cfRule type="expression" priority="6" dxfId="1" stopIfTrue="1">
      <formula>A18&gt;=$B$9</formula>
    </cfRule>
    <cfRule type="expression" priority="7" dxfId="2" stopIfTrue="1">
      <formula>AND(A18&lt;$B$9,A18&gt;=$B$9*0.95)</formula>
    </cfRule>
    <cfRule type="expression" priority="8" dxfId="3" stopIfTrue="1">
      <formula>A18&lt;$B$9*0.95</formula>
    </cfRule>
  </conditionalFormatting>
  <conditionalFormatting sqref="C18">
    <cfRule type="expression" priority="9" dxfId="1" stopIfTrue="1">
      <formula>C18&gt;=$B$10</formula>
    </cfRule>
    <cfRule type="expression" priority="10" dxfId="2" stopIfTrue="1">
      <formula>AND(C18&lt;$B$10,C18&gt;=$B$10*0.95)</formula>
    </cfRule>
    <cfRule type="expression" priority="11" dxfId="3" stopIfTrue="1">
      <formula>C18&lt;$B$10*0.95</formula>
    </cfRule>
  </conditionalFormatting>
  <conditionalFormatting sqref="G18">
    <cfRule type="cellIs" priority="12" operator="equal" dxfId="1">
      <formula>0</formula>
    </cfRule>
    <cfRule type="cellIs" priority="13" operator="greaterThan" dxfId="3">
      <formula>0</formula>
    </cfRule>
  </conditionalFormatting>
  <dataValidations count="4">
    <dataValidation sqref="B6:B7" showDropDown="0" showInputMessage="1" showErrorMessage="1" allowBlank="0" errorTitle="Invalid Date" error="Enter a valid reporting date in 2026 or later." promptTitle="Reporting Date" prompt="Enter a valid reporting date in 2026 or later." type="date" errorStyle="stop" operator="between">
      <formula1>DATE(2026,1,1)</formula1>
      <formula2>DATE(9999,12,31)</formula2>
    </dataValidation>
    <dataValidation sqref="B8" showDropDown="0" showInputMessage="0" showErrorMessage="1" allowBlank="0" error="Enter a percentage from 0% to 100%." type="decimal" operator="between">
      <formula1>0</formula1>
      <formula2>1</formula2>
    </dataValidation>
    <dataValidation sqref="B9:B10" showDropDown="0" showInputMessage="0" showErrorMessage="1" allowBlank="0" error="Enter a value of zero or greater." type="decimal" operator="greaterThanOrEqual">
      <formula1>0</formula1>
    </dataValidation>
    <dataValidation sqref="B11" showDropDown="0" showInputMessage="0" showErrorMessage="1" allowBlank="0" error="Enter a whole number of zero or greater." type="whole" operator="greaterThanOrEqual">
      <formula1>0</formula1>
    </dataValidation>
  </dataValidation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Q370"/>
  <sheetViews>
    <sheetView showGridLines="0" zoomScale="70" zoomScaleNormal="70" workbookViewId="0">
      <pane ySplit="4" topLeftCell="A5" activePane="bottomLeft" state="frozen"/>
      <selection pane="bottomLeft" activeCell="A1" sqref="A1"/>
    </sheetView>
  </sheetViews>
  <sheetFormatPr baseColWidth="8" defaultRowHeight="15"/>
  <cols>
    <col width="15" customWidth="1" min="1" max="1"/>
    <col width="14" customWidth="1" min="2" max="2"/>
    <col width="16" customWidth="1" min="3" max="3"/>
    <col width="13" customWidth="1" min="4" max="4"/>
    <col width="20" customWidth="1" min="5" max="5"/>
    <col width="16" customWidth="1" min="6" max="6"/>
    <col width="13" customWidth="1" min="7" max="7"/>
    <col width="21" customWidth="1" min="8" max="8"/>
    <col width="16" customWidth="1" min="9" max="9"/>
    <col width="13" customWidth="1" min="10" max="10"/>
    <col width="14" customWidth="1" min="11" max="11"/>
    <col width="14" customWidth="1" min="12" max="12"/>
    <col width="22" customWidth="1" min="13" max="13"/>
    <col width="25" customWidth="1" min="14" max="14"/>
    <col width="31" customWidth="1" min="15" max="15"/>
    <col width="22" customWidth="1" min="16" max="16"/>
    <col width="36" customWidth="1" min="17" max="17"/>
  </cols>
  <sheetData>
    <row r="1" ht="30" customHeight="1">
      <c r="A1" s="1" t="inlineStr">
        <is>
          <t>Daily Hotel Performance Entry</t>
        </is>
      </c>
      <c r="B1" s="42" t="n"/>
      <c r="C1" s="42" t="n"/>
      <c r="D1" s="42" t="n"/>
      <c r="E1" s="42" t="n"/>
      <c r="F1" s="42" t="n"/>
      <c r="G1" s="42" t="n"/>
      <c r="H1" s="42" t="n"/>
      <c r="I1" s="42" t="n"/>
      <c r="J1" s="42" t="n"/>
      <c r="K1" s="42" t="n"/>
      <c r="L1" s="42" t="n"/>
      <c r="M1" s="42" t="n"/>
      <c r="N1" s="42" t="n"/>
      <c r="O1" s="42" t="n"/>
      <c r="P1" s="42" t="n"/>
      <c r="Q1" s="43" t="n"/>
    </row>
    <row r="2" ht="34" customHeight="1">
      <c r="A2" s="27" t="inlineStr">
        <is>
          <t>Enter daily room inventory, rooms sold, and room revenue in the yellow cells. Sellable Rooms, Occupancy, ADR, RevPAR, variances, and checks calculate automatically. Enter room revenue before taxes and separately stated fees unless your property uses a different internal reporting policy.</t>
        </is>
      </c>
    </row>
    <row r="4">
      <c r="A4" s="20" t="inlineStr">
        <is>
          <t>Business Date</t>
        </is>
      </c>
      <c r="B4" s="20" t="inlineStr">
        <is>
          <t>Day of Week</t>
        </is>
      </c>
      <c r="C4" s="20" t="inlineStr">
        <is>
          <t>Day Type</t>
        </is>
      </c>
      <c r="D4" s="20" t="inlineStr">
        <is>
          <t>Total Rooms</t>
        </is>
      </c>
      <c r="E4" s="20" t="inlineStr">
        <is>
          <t>Out-of-Order Rooms</t>
        </is>
      </c>
      <c r="F4" s="20" t="inlineStr">
        <is>
          <t>Sellable Rooms</t>
        </is>
      </c>
      <c r="G4" s="20" t="inlineStr">
        <is>
          <t>Rooms Sold</t>
        </is>
      </c>
      <c r="H4" s="20" t="inlineStr">
        <is>
          <t>Complimentary Rooms</t>
        </is>
      </c>
      <c r="I4" s="20" t="inlineStr">
        <is>
          <t>Room Revenue</t>
        </is>
      </c>
      <c r="J4" s="20" t="inlineStr">
        <is>
          <t>Occupancy</t>
        </is>
      </c>
      <c r="K4" s="20" t="inlineStr">
        <is>
          <t>ADR</t>
        </is>
      </c>
      <c r="L4" s="20" t="inlineStr">
        <is>
          <t>RevPAR</t>
        </is>
      </c>
      <c r="M4" s="20" t="inlineStr">
        <is>
          <t>ADR Variance to Target</t>
        </is>
      </c>
      <c r="N4" s="20" t="inlineStr">
        <is>
          <t>RevPAR Variance to Target</t>
        </is>
      </c>
      <c r="O4" s="20" t="inlineStr">
        <is>
          <t>Operational Check</t>
        </is>
      </c>
      <c r="P4" s="20" t="inlineStr">
        <is>
          <t>Source Reference</t>
        </is>
      </c>
      <c r="Q4" s="20" t="inlineStr">
        <is>
          <t>Notes</t>
        </is>
      </c>
    </row>
    <row r="5">
      <c r="A5" s="57" t="n">
        <v>46082</v>
      </c>
      <c r="B5" s="29">
        <f>IFERROR(IF(A5="","",INDEX({"Monday","Tuesday","Wednesday","Thursday","Friday","Saturday","Sunday"},1,MOD(A5-1,7)+1)),"")</f>
        <v/>
      </c>
      <c r="C5" s="30" t="inlineStr">
        <is>
          <t>Weekend</t>
        </is>
      </c>
      <c r="D5" s="31" t="n">
        <v>120</v>
      </c>
      <c r="E5" s="31" t="n">
        <v>2</v>
      </c>
      <c r="F5" s="32">
        <f>IFERROR(IF(A5="","",D5-E5),"")</f>
        <v/>
      </c>
      <c r="G5" s="31" t="n">
        <v>96</v>
      </c>
      <c r="H5" s="31" t="n">
        <v>2</v>
      </c>
      <c r="I5" s="58" t="n">
        <v>18240</v>
      </c>
      <c r="J5" s="59">
        <f>IFERROR(IF(A5="","",G5/F5),"")</f>
        <v/>
      </c>
      <c r="K5" s="60">
        <f>IFERROR(IF(A5="","",I5/G5),"")</f>
        <v/>
      </c>
      <c r="L5" s="60">
        <f>IFERROR(IF(A5="","",I5/F5),"")</f>
        <v/>
      </c>
      <c r="M5" s="60">
        <f>IFERROR(IF(A5="","",K5-'Dashboard'!$B$9),"")</f>
        <v/>
      </c>
      <c r="N5" s="60">
        <f>IFERROR(IF(A5="","",L5-'Dashboard'!$B$10),"")</f>
        <v/>
      </c>
      <c r="O5" s="36">
        <f>IFERROR(IF(A5="","",IF(D5&lt;=0,"Check total rooms",IF(E5&lt;0,"Check out-of-order rooms",IF(E5&gt;D5,"Out-of-order exceeds total",IF(F5&lt;=0,"No sellable rooms",IF(G5&lt;0,"Check rooms sold",IF(G5&gt;F5,"Rooms sold exceed sellable",IF(H5&lt;0,"Check complimentary rooms",IF(H5&gt;G5,"Complimentary exceeds rooms sold",IF(I5&lt;0,"Check room revenue",IF(AND(G5&gt;0,I5=0),"Sold rooms with no revenue",IF(AND(G5=0,I5&gt;0),"Revenue with no rooms sold",IF(E5&gt;'Dashboard'!$B$11,"Review out-of-order rooms","OK"))))))))))))),"")</f>
        <v/>
      </c>
      <c r="P5" s="37" t="inlineStr">
        <is>
          <t>NA-2026-060</t>
        </is>
      </c>
      <c r="Q5" s="37" t="inlineStr">
        <is>
          <t>Sunday leisure demand</t>
        </is>
      </c>
    </row>
    <row r="6">
      <c r="A6" s="57" t="n">
        <v>46083</v>
      </c>
      <c r="B6" s="29">
        <f>IFERROR(IF(A6="","",INDEX({"Monday","Tuesday","Wednesday","Thursday","Friday","Saturday","Sunday"},1,MOD(A6-1,7)+1)),"")</f>
        <v/>
      </c>
      <c r="C6" s="30" t="inlineStr">
        <is>
          <t>Weekday</t>
        </is>
      </c>
      <c r="D6" s="31" t="n">
        <v>120</v>
      </c>
      <c r="E6" s="31" t="n">
        <v>2</v>
      </c>
      <c r="F6" s="32">
        <f>IFERROR(IF(A6="","",D6-E6),"")</f>
        <v/>
      </c>
      <c r="G6" s="31" t="n">
        <v>88</v>
      </c>
      <c r="H6" s="31" t="n">
        <v>1</v>
      </c>
      <c r="I6" s="58" t="n">
        <v>15840</v>
      </c>
      <c r="J6" s="59">
        <f>IFERROR(IF(A6="","",G6/F6),"")</f>
        <v/>
      </c>
      <c r="K6" s="60">
        <f>IFERROR(IF(A6="","",I6/G6),"")</f>
        <v/>
      </c>
      <c r="L6" s="60">
        <f>IFERROR(IF(A6="","",I6/F6),"")</f>
        <v/>
      </c>
      <c r="M6" s="60">
        <f>IFERROR(IF(A6="","",K6-'Dashboard'!$B$9),"")</f>
        <v/>
      </c>
      <c r="N6" s="60">
        <f>IFERROR(IF(A6="","",L6-'Dashboard'!$B$10),"")</f>
        <v/>
      </c>
      <c r="O6" s="36">
        <f>IFERROR(IF(A6="","",IF(D6&lt;=0,"Check total rooms",IF(E6&lt;0,"Check out-of-order rooms",IF(E6&gt;D6,"Out-of-order exceeds total",IF(F6&lt;=0,"No sellable rooms",IF(G6&lt;0,"Check rooms sold",IF(G6&gt;F6,"Rooms sold exceed sellable",IF(H6&lt;0,"Check complimentary rooms",IF(H6&gt;G6,"Complimentary exceeds rooms sold",IF(I6&lt;0,"Check room revenue",IF(AND(G6&gt;0,I6=0),"Sold rooms with no revenue",IF(AND(G6=0,I6&gt;0),"Revenue with no rooms sold",IF(E6&gt;'Dashboard'!$B$11,"Review out-of-order rooms","OK"))))))))))))),"")</f>
        <v/>
      </c>
      <c r="P6" s="37" t="inlineStr">
        <is>
          <t>NA-2026-061</t>
        </is>
      </c>
      <c r="Q6" s="37" t="inlineStr">
        <is>
          <t>Normal weekday mix</t>
        </is>
      </c>
    </row>
    <row r="7">
      <c r="A7" s="57" t="n">
        <v>46084</v>
      </c>
      <c r="B7" s="29">
        <f>IFERROR(IF(A7="","",INDEX({"Monday","Tuesday","Wednesday","Thursday","Friday","Saturday","Sunday"},1,MOD(A7-1,7)+1)),"")</f>
        <v/>
      </c>
      <c r="C7" s="30" t="inlineStr">
        <is>
          <t>Weekday</t>
        </is>
      </c>
      <c r="D7" s="31" t="n">
        <v>120</v>
      </c>
      <c r="E7" s="31" t="n">
        <v>3</v>
      </c>
      <c r="F7" s="32">
        <f>IFERROR(IF(A7="","",D7-E7),"")</f>
        <v/>
      </c>
      <c r="G7" s="31" t="n">
        <v>91</v>
      </c>
      <c r="H7" s="31" t="n">
        <v>1</v>
      </c>
      <c r="I7" s="58" t="n">
        <v>16835</v>
      </c>
      <c r="J7" s="59">
        <f>IFERROR(IF(A7="","",G7/F7),"")</f>
        <v/>
      </c>
      <c r="K7" s="60">
        <f>IFERROR(IF(A7="","",I7/G7),"")</f>
        <v/>
      </c>
      <c r="L7" s="60">
        <f>IFERROR(IF(A7="","",I7/F7),"")</f>
        <v/>
      </c>
      <c r="M7" s="60">
        <f>IFERROR(IF(A7="","",K7-'Dashboard'!$B$9),"")</f>
        <v/>
      </c>
      <c r="N7" s="60">
        <f>IFERROR(IF(A7="","",L7-'Dashboard'!$B$10),"")</f>
        <v/>
      </c>
      <c r="O7" s="36">
        <f>IFERROR(IF(A7="","",IF(D7&lt;=0,"Check total rooms",IF(E7&lt;0,"Check out-of-order rooms",IF(E7&gt;D7,"Out-of-order exceeds total",IF(F7&lt;=0,"No sellable rooms",IF(G7&lt;0,"Check rooms sold",IF(G7&gt;F7,"Rooms sold exceed sellable",IF(H7&lt;0,"Check complimentary rooms",IF(H7&gt;G7,"Complimentary exceeds rooms sold",IF(I7&lt;0,"Check room revenue",IF(AND(G7&gt;0,I7=0),"Sold rooms with no revenue",IF(AND(G7=0,I7&gt;0),"Revenue with no rooms sold",IF(E7&gt;'Dashboard'!$B$11,"Review out-of-order rooms","OK"))))))))))))),"")</f>
        <v/>
      </c>
      <c r="P7" s="37" t="inlineStr">
        <is>
          <t>NA-2026-062</t>
        </is>
      </c>
      <c r="Q7" s="37" t="inlineStr">
        <is>
          <t>Small corporate group</t>
        </is>
      </c>
    </row>
    <row r="8">
      <c r="A8" s="57" t="n">
        <v>46085</v>
      </c>
      <c r="B8" s="29">
        <f>IFERROR(IF(A8="","",INDEX({"Monday","Tuesday","Wednesday","Thursday","Friday","Saturday","Sunday"},1,MOD(A8-1,7)+1)),"")</f>
        <v/>
      </c>
      <c r="C8" s="30" t="inlineStr">
        <is>
          <t>Weekday</t>
        </is>
      </c>
      <c r="D8" s="31" t="n">
        <v>120</v>
      </c>
      <c r="E8" s="31" t="n">
        <v>3</v>
      </c>
      <c r="F8" s="32">
        <f>IFERROR(IF(A8="","",D8-E8),"")</f>
        <v/>
      </c>
      <c r="G8" s="31" t="n">
        <v>98</v>
      </c>
      <c r="H8" s="31" t="n">
        <v>2</v>
      </c>
      <c r="I8" s="58" t="n">
        <v>18620</v>
      </c>
      <c r="J8" s="59">
        <f>IFERROR(IF(A8="","",G8/F8),"")</f>
        <v/>
      </c>
      <c r="K8" s="60">
        <f>IFERROR(IF(A8="","",I8/G8),"")</f>
        <v/>
      </c>
      <c r="L8" s="60">
        <f>IFERROR(IF(A8="","",I8/F8),"")</f>
        <v/>
      </c>
      <c r="M8" s="60">
        <f>IFERROR(IF(A8="","",K8-'Dashboard'!$B$9),"")</f>
        <v/>
      </c>
      <c r="N8" s="60">
        <f>IFERROR(IF(A8="","",L8-'Dashboard'!$B$10),"")</f>
        <v/>
      </c>
      <c r="O8" s="36">
        <f>IFERROR(IF(A8="","",IF(D8&lt;=0,"Check total rooms",IF(E8&lt;0,"Check out-of-order rooms",IF(E8&gt;D8,"Out-of-order exceeds total",IF(F8&lt;=0,"No sellable rooms",IF(G8&lt;0,"Check rooms sold",IF(G8&gt;F8,"Rooms sold exceed sellable",IF(H8&lt;0,"Check complimentary rooms",IF(H8&gt;G8,"Complimentary exceeds rooms sold",IF(I8&lt;0,"Check room revenue",IF(AND(G8&gt;0,I8=0),"Sold rooms with no revenue",IF(AND(G8=0,I8&gt;0),"Revenue with no rooms sold",IF(E8&gt;'Dashboard'!$B$11,"Review out-of-order rooms","OK"))))))))))))),"")</f>
        <v/>
      </c>
      <c r="P8" s="37" t="inlineStr">
        <is>
          <t>NA-2026-063</t>
        </is>
      </c>
      <c r="Q8" s="37" t="inlineStr">
        <is>
          <t>Strong negotiated demand</t>
        </is>
      </c>
    </row>
    <row r="9">
      <c r="A9" s="57" t="n">
        <v>46086</v>
      </c>
      <c r="B9" s="29">
        <f>IFERROR(IF(A9="","",INDEX({"Monday","Tuesday","Wednesday","Thursday","Friday","Saturday","Sunday"},1,MOD(A9-1,7)+1)),"")</f>
        <v/>
      </c>
      <c r="C9" s="30" t="inlineStr">
        <is>
          <t>Weekday</t>
        </is>
      </c>
      <c r="D9" s="31" t="n">
        <v>120</v>
      </c>
      <c r="E9" s="31" t="n">
        <v>1</v>
      </c>
      <c r="F9" s="32">
        <f>IFERROR(IF(A9="","",D9-E9),"")</f>
        <v/>
      </c>
      <c r="G9" s="31" t="n">
        <v>105</v>
      </c>
      <c r="H9" s="31" t="n">
        <v>1</v>
      </c>
      <c r="I9" s="58" t="n">
        <v>20475</v>
      </c>
      <c r="J9" s="59">
        <f>IFERROR(IF(A9="","",G9/F9),"")</f>
        <v/>
      </c>
      <c r="K9" s="60">
        <f>IFERROR(IF(A9="","",I9/G9),"")</f>
        <v/>
      </c>
      <c r="L9" s="60">
        <f>IFERROR(IF(A9="","",I9/F9),"")</f>
        <v/>
      </c>
      <c r="M9" s="60">
        <f>IFERROR(IF(A9="","",K9-'Dashboard'!$B$9),"")</f>
        <v/>
      </c>
      <c r="N9" s="60">
        <f>IFERROR(IF(A9="","",L9-'Dashboard'!$B$10),"")</f>
        <v/>
      </c>
      <c r="O9" s="36">
        <f>IFERROR(IF(A9="","",IF(D9&lt;=0,"Check total rooms",IF(E9&lt;0,"Check out-of-order rooms",IF(E9&gt;D9,"Out-of-order exceeds total",IF(F9&lt;=0,"No sellable rooms",IF(G9&lt;0,"Check rooms sold",IF(G9&gt;F9,"Rooms sold exceed sellable",IF(H9&lt;0,"Check complimentary rooms",IF(H9&gt;G9,"Complimentary exceeds rooms sold",IF(I9&lt;0,"Check room revenue",IF(AND(G9&gt;0,I9=0),"Sold rooms with no revenue",IF(AND(G9=0,I9&gt;0),"Revenue with no rooms sold",IF(E9&gt;'Dashboard'!$B$11,"Review out-of-order rooms","OK"))))))))))))),"")</f>
        <v/>
      </c>
      <c r="P9" s="37" t="inlineStr">
        <is>
          <t>NA-2026-064</t>
        </is>
      </c>
      <c r="Q9" s="37" t="inlineStr">
        <is>
          <t>Higher transient pickup</t>
        </is>
      </c>
    </row>
    <row r="10">
      <c r="A10" s="57" t="n">
        <v>46087</v>
      </c>
      <c r="B10" s="29">
        <f>IFERROR(IF(A10="","",INDEX({"Monday","Tuesday","Wednesday","Thursday","Friday","Saturday","Sunday"},1,MOD(A10-1,7)+1)),"")</f>
        <v/>
      </c>
      <c r="C10" s="30" t="inlineStr">
        <is>
          <t>Weekend</t>
        </is>
      </c>
      <c r="D10" s="31" t="n">
        <v>120</v>
      </c>
      <c r="E10" s="31" t="n">
        <v>1</v>
      </c>
      <c r="F10" s="32">
        <f>IFERROR(IF(A10="","",D10-E10),"")</f>
        <v/>
      </c>
      <c r="G10" s="31" t="n">
        <v>113</v>
      </c>
      <c r="H10" s="31" t="n">
        <v>2</v>
      </c>
      <c r="I10" s="58" t="n">
        <v>23730</v>
      </c>
      <c r="J10" s="59">
        <f>IFERROR(IF(A10="","",G10/F10),"")</f>
        <v/>
      </c>
      <c r="K10" s="60">
        <f>IFERROR(IF(A10="","",I10/G10),"")</f>
        <v/>
      </c>
      <c r="L10" s="60">
        <f>IFERROR(IF(A10="","",I10/F10),"")</f>
        <v/>
      </c>
      <c r="M10" s="60">
        <f>IFERROR(IF(A10="","",K10-'Dashboard'!$B$9),"")</f>
        <v/>
      </c>
      <c r="N10" s="60">
        <f>IFERROR(IF(A10="","",L10-'Dashboard'!$B$10),"")</f>
        <v/>
      </c>
      <c r="O10" s="36">
        <f>IFERROR(IF(A10="","",IF(D10&lt;=0,"Check total rooms",IF(E10&lt;0,"Check out-of-order rooms",IF(E10&gt;D10,"Out-of-order exceeds total",IF(F10&lt;=0,"No sellable rooms",IF(G10&lt;0,"Check rooms sold",IF(G10&gt;F10,"Rooms sold exceed sellable",IF(H10&lt;0,"Check complimentary rooms",IF(H10&gt;G10,"Complimentary exceeds rooms sold",IF(I10&lt;0,"Check room revenue",IF(AND(G10&gt;0,I10=0),"Sold rooms with no revenue",IF(AND(G10=0,I10&gt;0),"Revenue with no rooms sold",IF(E10&gt;'Dashboard'!$B$11,"Review out-of-order rooms","OK"))))))))))))),"")</f>
        <v/>
      </c>
      <c r="P10" s="37" t="inlineStr">
        <is>
          <t>NA-2026-065</t>
        </is>
      </c>
      <c r="Q10" s="37" t="inlineStr">
        <is>
          <t>Friday event demand</t>
        </is>
      </c>
    </row>
    <row r="11">
      <c r="A11" s="57" t="n">
        <v>46088</v>
      </c>
      <c r="B11" s="29">
        <f>IFERROR(IF(A11="","",INDEX({"Monday","Tuesday","Wednesday","Thursday","Friday","Saturday","Sunday"},1,MOD(A11-1,7)+1)),"")</f>
        <v/>
      </c>
      <c r="C11" s="30" t="inlineStr">
        <is>
          <t>Special Event</t>
        </is>
      </c>
      <c r="D11" s="31" t="n">
        <v>120</v>
      </c>
      <c r="E11" s="31" t="n">
        <v>1</v>
      </c>
      <c r="F11" s="32">
        <f>IFERROR(IF(A11="","",D11-E11),"")</f>
        <v/>
      </c>
      <c r="G11" s="31" t="n">
        <v>118</v>
      </c>
      <c r="H11" s="31" t="n">
        <v>2</v>
      </c>
      <c r="I11" s="58" t="n">
        <v>27140</v>
      </c>
      <c r="J11" s="59">
        <f>IFERROR(IF(A11="","",G11/F11),"")</f>
        <v/>
      </c>
      <c r="K11" s="60">
        <f>IFERROR(IF(A11="","",I11/G11),"")</f>
        <v/>
      </c>
      <c r="L11" s="60">
        <f>IFERROR(IF(A11="","",I11/F11),"")</f>
        <v/>
      </c>
      <c r="M11" s="60">
        <f>IFERROR(IF(A11="","",K11-'Dashboard'!$B$9),"")</f>
        <v/>
      </c>
      <c r="N11" s="60">
        <f>IFERROR(IF(A11="","",L11-'Dashboard'!$B$10),"")</f>
        <v/>
      </c>
      <c r="O11" s="36">
        <f>IFERROR(IF(A11="","",IF(D11&lt;=0,"Check total rooms",IF(E11&lt;0,"Check out-of-order rooms",IF(E11&gt;D11,"Out-of-order exceeds total",IF(F11&lt;=0,"No sellable rooms",IF(G11&lt;0,"Check rooms sold",IF(G11&gt;F11,"Rooms sold exceed sellable",IF(H11&lt;0,"Check complimentary rooms",IF(H11&gt;G11,"Complimentary exceeds rooms sold",IF(I11&lt;0,"Check room revenue",IF(AND(G11&gt;0,I11=0),"Sold rooms with no revenue",IF(AND(G11=0,I11&gt;0),"Revenue with no rooms sold",IF(E11&gt;'Dashboard'!$B$11,"Review out-of-order rooms","OK"))))))))))))),"")</f>
        <v/>
      </c>
      <c r="P11" s="37" t="inlineStr">
        <is>
          <t>NA-2026-066</t>
        </is>
      </c>
      <c r="Q11" s="37" t="inlineStr">
        <is>
          <t>Sold out after adjustments</t>
        </is>
      </c>
    </row>
    <row r="12">
      <c r="A12" s="57" t="n">
        <v>46089</v>
      </c>
      <c r="B12" s="29">
        <f>IFERROR(IF(A12="","",INDEX({"Monday","Tuesday","Wednesday","Thursday","Friday","Saturday","Sunday"},1,MOD(A12-1,7)+1)),"")</f>
        <v/>
      </c>
      <c r="C12" s="30" t="inlineStr">
        <is>
          <t>Weekend</t>
        </is>
      </c>
      <c r="D12" s="31" t="n">
        <v>120</v>
      </c>
      <c r="E12" s="31" t="n">
        <v>4</v>
      </c>
      <c r="F12" s="32">
        <f>IFERROR(IF(A12="","",D12-E12),"")</f>
        <v/>
      </c>
      <c r="G12" s="31" t="n">
        <v>104</v>
      </c>
      <c r="H12" s="31" t="n">
        <v>3</v>
      </c>
      <c r="I12" s="58" t="n">
        <v>21320</v>
      </c>
      <c r="J12" s="59">
        <f>IFERROR(IF(A12="","",G12/F12),"")</f>
        <v/>
      </c>
      <c r="K12" s="60">
        <f>IFERROR(IF(A12="","",I12/G12),"")</f>
        <v/>
      </c>
      <c r="L12" s="60">
        <f>IFERROR(IF(A12="","",I12/F12),"")</f>
        <v/>
      </c>
      <c r="M12" s="60">
        <f>IFERROR(IF(A12="","",K12-'Dashboard'!$B$9),"")</f>
        <v/>
      </c>
      <c r="N12" s="60">
        <f>IFERROR(IF(A12="","",L12-'Dashboard'!$B$10),"")</f>
        <v/>
      </c>
      <c r="O12" s="36">
        <f>IFERROR(IF(A12="","",IF(D12&lt;=0,"Check total rooms",IF(E12&lt;0,"Check out-of-order rooms",IF(E12&gt;D12,"Out-of-order exceeds total",IF(F12&lt;=0,"No sellable rooms",IF(G12&lt;0,"Check rooms sold",IF(G12&gt;F12,"Rooms sold exceed sellable",IF(H12&lt;0,"Check complimentary rooms",IF(H12&gt;G12,"Complimentary exceeds rooms sold",IF(I12&lt;0,"Check room revenue",IF(AND(G12&gt;0,I12=0),"Sold rooms with no revenue",IF(AND(G12=0,I12&gt;0),"Revenue with no rooms sold",IF(E12&gt;'Dashboard'!$B$11,"Review out-of-order rooms","OK"))))))))))))),"")</f>
        <v/>
      </c>
      <c r="P12" s="37" t="inlineStr">
        <is>
          <t>NA-2026-067</t>
        </is>
      </c>
      <c r="Q12" s="37" t="inlineStr">
        <is>
          <t>Sunday departures</t>
        </is>
      </c>
    </row>
    <row r="13">
      <c r="A13" s="57" t="n">
        <v>46090</v>
      </c>
      <c r="B13" s="29">
        <f>IFERROR(IF(A13="","",INDEX({"Monday","Tuesday","Wednesday","Thursday","Friday","Saturday","Sunday"},1,MOD(A13-1,7)+1)),"")</f>
        <v/>
      </c>
      <c r="C13" s="30" t="inlineStr">
        <is>
          <t>Weekday</t>
        </is>
      </c>
      <c r="D13" s="31" t="n">
        <v>120</v>
      </c>
      <c r="E13" s="31" t="n">
        <v>6</v>
      </c>
      <c r="F13" s="32">
        <f>IFERROR(IF(A13="","",D13-E13),"")</f>
        <v/>
      </c>
      <c r="G13" s="31" t="n">
        <v>92</v>
      </c>
      <c r="H13" s="31" t="n">
        <v>1</v>
      </c>
      <c r="I13" s="58" t="n">
        <v>17756</v>
      </c>
      <c r="J13" s="59">
        <f>IFERROR(IF(A13="","",G13/F13),"")</f>
        <v/>
      </c>
      <c r="K13" s="60">
        <f>IFERROR(IF(A13="","",I13/G13),"")</f>
        <v/>
      </c>
      <c r="L13" s="60">
        <f>IFERROR(IF(A13="","",I13/F13),"")</f>
        <v/>
      </c>
      <c r="M13" s="60">
        <f>IFERROR(IF(A13="","",K13-'Dashboard'!$B$9),"")</f>
        <v/>
      </c>
      <c r="N13" s="60">
        <f>IFERROR(IF(A13="","",L13-'Dashboard'!$B$10),"")</f>
        <v/>
      </c>
      <c r="O13" s="36">
        <f>IFERROR(IF(A13="","",IF(D13&lt;=0,"Check total rooms",IF(E13&lt;0,"Check out-of-order rooms",IF(E13&gt;D13,"Out-of-order exceeds total",IF(F13&lt;=0,"No sellable rooms",IF(G13&lt;0,"Check rooms sold",IF(G13&gt;F13,"Rooms sold exceed sellable",IF(H13&lt;0,"Check complimentary rooms",IF(H13&gt;G13,"Complimentary exceeds rooms sold",IF(I13&lt;0,"Check room revenue",IF(AND(G13&gt;0,I13=0),"Sold rooms with no revenue",IF(AND(G13=0,I13&gt;0),"Revenue with no rooms sold",IF(E13&gt;'Dashboard'!$B$11,"Review out-of-order rooms","OK"))))))))))))),"")</f>
        <v/>
      </c>
      <c r="P13" s="37" t="inlineStr">
        <is>
          <t>NA-2026-068</t>
        </is>
      </c>
      <c r="Q13" s="37" t="inlineStr">
        <is>
          <t>Several rooms under repair</t>
        </is>
      </c>
    </row>
    <row r="14">
      <c r="A14" s="57" t="n">
        <v>46091</v>
      </c>
      <c r="B14" s="29">
        <f>IFERROR(IF(A14="","",INDEX({"Monday","Tuesday","Wednesday","Thursday","Friday","Saturday","Sunday"},1,MOD(A14-1,7)+1)),"")</f>
        <v/>
      </c>
      <c r="C14" s="30" t="inlineStr">
        <is>
          <t>Weekday</t>
        </is>
      </c>
      <c r="D14" s="31" t="n">
        <v>120</v>
      </c>
      <c r="E14" s="31" t="n">
        <v>2</v>
      </c>
      <c r="F14" s="32">
        <f>IFERROR(IF(A14="","",D14-E14),"")</f>
        <v/>
      </c>
      <c r="G14" s="31" t="n">
        <v>99</v>
      </c>
      <c r="H14" s="31" t="n">
        <v>1</v>
      </c>
      <c r="I14" s="58" t="n">
        <v>19305</v>
      </c>
      <c r="J14" s="59">
        <f>IFERROR(IF(A14="","",G14/F14),"")</f>
        <v/>
      </c>
      <c r="K14" s="60">
        <f>IFERROR(IF(A14="","",I14/G14),"")</f>
        <v/>
      </c>
      <c r="L14" s="60">
        <f>IFERROR(IF(A14="","",I14/F14),"")</f>
        <v/>
      </c>
      <c r="M14" s="60">
        <f>IFERROR(IF(A14="","",K14-'Dashboard'!$B$9),"")</f>
        <v/>
      </c>
      <c r="N14" s="60">
        <f>IFERROR(IF(A14="","",L14-'Dashboard'!$B$10),"")</f>
        <v/>
      </c>
      <c r="O14" s="36">
        <f>IFERROR(IF(A14="","",IF(D14&lt;=0,"Check total rooms",IF(E14&lt;0,"Check out-of-order rooms",IF(E14&gt;D14,"Out-of-order exceeds total",IF(F14&lt;=0,"No sellable rooms",IF(G14&lt;0,"Check rooms sold",IF(G14&gt;F14,"Rooms sold exceed sellable",IF(H14&lt;0,"Check complimentary rooms",IF(H14&gt;G14,"Complimentary exceeds rooms sold",IF(I14&lt;0,"Check room revenue",IF(AND(G14&gt;0,I14=0),"Sold rooms with no revenue",IF(AND(G14=0,I14&gt;0),"Revenue with no rooms sold",IF(E14&gt;'Dashboard'!$B$11,"Review out-of-order rooms","OK"))))))))))))),"")</f>
        <v/>
      </c>
      <c r="P14" s="37" t="inlineStr">
        <is>
          <t>NA-2026-069</t>
        </is>
      </c>
      <c r="Q14" s="37" t="inlineStr">
        <is>
          <t>Corporate account activity</t>
        </is>
      </c>
    </row>
    <row r="15">
      <c r="A15" s="57" t="n"/>
      <c r="B15" s="29">
        <f>IFERROR(IF(A15="","",INDEX({"Monday","Tuesday","Wednesday","Thursday","Friday","Saturday","Sunday"},1,MOD(A15-1,7)+1)),"")</f>
        <v/>
      </c>
      <c r="C15" s="30" t="n"/>
      <c r="D15" s="31" t="n"/>
      <c r="E15" s="31" t="n"/>
      <c r="F15" s="32">
        <f>IFERROR(IF(A15="","",D15-E15),"")</f>
        <v/>
      </c>
      <c r="G15" s="31" t="n"/>
      <c r="H15" s="31" t="n"/>
      <c r="I15" s="58" t="n"/>
      <c r="J15" s="59">
        <f>IFERROR(IF(A15="","",G15/F15),"")</f>
        <v/>
      </c>
      <c r="K15" s="60">
        <f>IFERROR(IF(A15="","",I15/G15),"")</f>
        <v/>
      </c>
      <c r="L15" s="60">
        <f>IFERROR(IF(A15="","",I15/F15),"")</f>
        <v/>
      </c>
      <c r="M15" s="60">
        <f>IFERROR(IF(A15="","",K15-'Dashboard'!$B$9),"")</f>
        <v/>
      </c>
      <c r="N15" s="60">
        <f>IFERROR(IF(A15="","",L15-'Dashboard'!$B$10),"")</f>
        <v/>
      </c>
      <c r="O15" s="36">
        <f>IFERROR(IF(A15="","",IF(D15&lt;=0,"Check total rooms",IF(E15&lt;0,"Check out-of-order rooms",IF(E15&gt;D15,"Out-of-order exceeds total",IF(F15&lt;=0,"No sellable rooms",IF(G15&lt;0,"Check rooms sold",IF(G15&gt;F15,"Rooms sold exceed sellable",IF(H15&lt;0,"Check complimentary rooms",IF(H15&gt;G15,"Complimentary exceeds rooms sold",IF(I15&lt;0,"Check room revenue",IF(AND(G15&gt;0,I15=0),"Sold rooms with no revenue",IF(AND(G15=0,I15&gt;0),"Revenue with no rooms sold",IF(E15&gt;'Dashboard'!$B$11,"Review out-of-order rooms","OK"))))))))))))),"")</f>
        <v/>
      </c>
      <c r="P15" s="37" t="n"/>
      <c r="Q15" s="37" t="n"/>
    </row>
    <row r="16">
      <c r="A16" s="57" t="n"/>
      <c r="B16" s="29">
        <f>IFERROR(IF(A16="","",INDEX({"Monday","Tuesday","Wednesday","Thursday","Friday","Saturday","Sunday"},1,MOD(A16-1,7)+1)),"")</f>
        <v/>
      </c>
      <c r="C16" s="30" t="n"/>
      <c r="D16" s="31" t="n"/>
      <c r="E16" s="31" t="n"/>
      <c r="F16" s="32">
        <f>IFERROR(IF(A16="","",D16-E16),"")</f>
        <v/>
      </c>
      <c r="G16" s="31" t="n"/>
      <c r="H16" s="31" t="n"/>
      <c r="I16" s="58" t="n"/>
      <c r="J16" s="59">
        <f>IFERROR(IF(A16="","",G16/F16),"")</f>
        <v/>
      </c>
      <c r="K16" s="60">
        <f>IFERROR(IF(A16="","",I16/G16),"")</f>
        <v/>
      </c>
      <c r="L16" s="60">
        <f>IFERROR(IF(A16="","",I16/F16),"")</f>
        <v/>
      </c>
      <c r="M16" s="60">
        <f>IFERROR(IF(A16="","",K16-'Dashboard'!$B$9),"")</f>
        <v/>
      </c>
      <c r="N16" s="60">
        <f>IFERROR(IF(A16="","",L16-'Dashboard'!$B$10),"")</f>
        <v/>
      </c>
      <c r="O16" s="36">
        <f>IFERROR(IF(A16="","",IF(D16&lt;=0,"Check total rooms",IF(E16&lt;0,"Check out-of-order rooms",IF(E16&gt;D16,"Out-of-order exceeds total",IF(F16&lt;=0,"No sellable rooms",IF(G16&lt;0,"Check rooms sold",IF(G16&gt;F16,"Rooms sold exceed sellable",IF(H16&lt;0,"Check complimentary rooms",IF(H16&gt;G16,"Complimentary exceeds rooms sold",IF(I16&lt;0,"Check room revenue",IF(AND(G16&gt;0,I16=0),"Sold rooms with no revenue",IF(AND(G16=0,I16&gt;0),"Revenue with no rooms sold",IF(E16&gt;'Dashboard'!$B$11,"Review out-of-order rooms","OK"))))))))))))),"")</f>
        <v/>
      </c>
      <c r="P16" s="37" t="n"/>
      <c r="Q16" s="37" t="n"/>
    </row>
    <row r="17">
      <c r="A17" s="57" t="n"/>
      <c r="B17" s="29">
        <f>IFERROR(IF(A17="","",INDEX({"Monday","Tuesday","Wednesday","Thursday","Friday","Saturday","Sunday"},1,MOD(A17-1,7)+1)),"")</f>
        <v/>
      </c>
      <c r="C17" s="30" t="n"/>
      <c r="D17" s="31" t="n"/>
      <c r="E17" s="31" t="n"/>
      <c r="F17" s="32">
        <f>IFERROR(IF(A17="","",D17-E17),"")</f>
        <v/>
      </c>
      <c r="G17" s="31" t="n"/>
      <c r="H17" s="31" t="n"/>
      <c r="I17" s="58" t="n"/>
      <c r="J17" s="59">
        <f>IFERROR(IF(A17="","",G17/F17),"")</f>
        <v/>
      </c>
      <c r="K17" s="60">
        <f>IFERROR(IF(A17="","",I17/G17),"")</f>
        <v/>
      </c>
      <c r="L17" s="60">
        <f>IFERROR(IF(A17="","",I17/F17),"")</f>
        <v/>
      </c>
      <c r="M17" s="60">
        <f>IFERROR(IF(A17="","",K17-'Dashboard'!$B$9),"")</f>
        <v/>
      </c>
      <c r="N17" s="60">
        <f>IFERROR(IF(A17="","",L17-'Dashboard'!$B$10),"")</f>
        <v/>
      </c>
      <c r="O17" s="36">
        <f>IFERROR(IF(A17="","",IF(D17&lt;=0,"Check total rooms",IF(E17&lt;0,"Check out-of-order rooms",IF(E17&gt;D17,"Out-of-order exceeds total",IF(F17&lt;=0,"No sellable rooms",IF(G17&lt;0,"Check rooms sold",IF(G17&gt;F17,"Rooms sold exceed sellable",IF(H17&lt;0,"Check complimentary rooms",IF(H17&gt;G17,"Complimentary exceeds rooms sold",IF(I17&lt;0,"Check room revenue",IF(AND(G17&gt;0,I17=0),"Sold rooms with no revenue",IF(AND(G17=0,I17&gt;0),"Revenue with no rooms sold",IF(E17&gt;'Dashboard'!$B$11,"Review out-of-order rooms","OK"))))))))))))),"")</f>
        <v/>
      </c>
      <c r="P17" s="37" t="n"/>
      <c r="Q17" s="37" t="n"/>
    </row>
    <row r="18">
      <c r="A18" s="57" t="n"/>
      <c r="B18" s="29">
        <f>IFERROR(IF(A18="","",INDEX({"Monday","Tuesday","Wednesday","Thursday","Friday","Saturday","Sunday"},1,MOD(A18-1,7)+1)),"")</f>
        <v/>
      </c>
      <c r="C18" s="30" t="n"/>
      <c r="D18" s="31" t="n"/>
      <c r="E18" s="31" t="n"/>
      <c r="F18" s="32">
        <f>IFERROR(IF(A18="","",D18-E18),"")</f>
        <v/>
      </c>
      <c r="G18" s="31" t="n"/>
      <c r="H18" s="31" t="n"/>
      <c r="I18" s="58" t="n"/>
      <c r="J18" s="59">
        <f>IFERROR(IF(A18="","",G18/F18),"")</f>
        <v/>
      </c>
      <c r="K18" s="60">
        <f>IFERROR(IF(A18="","",I18/G18),"")</f>
        <v/>
      </c>
      <c r="L18" s="60">
        <f>IFERROR(IF(A18="","",I18/F18),"")</f>
        <v/>
      </c>
      <c r="M18" s="60">
        <f>IFERROR(IF(A18="","",K18-'Dashboard'!$B$9),"")</f>
        <v/>
      </c>
      <c r="N18" s="60">
        <f>IFERROR(IF(A18="","",L18-'Dashboard'!$B$10),"")</f>
        <v/>
      </c>
      <c r="O18" s="36">
        <f>IFERROR(IF(A18="","",IF(D18&lt;=0,"Check total rooms",IF(E18&lt;0,"Check out-of-order rooms",IF(E18&gt;D18,"Out-of-order exceeds total",IF(F18&lt;=0,"No sellable rooms",IF(G18&lt;0,"Check rooms sold",IF(G18&gt;F18,"Rooms sold exceed sellable",IF(H18&lt;0,"Check complimentary rooms",IF(H18&gt;G18,"Complimentary exceeds rooms sold",IF(I18&lt;0,"Check room revenue",IF(AND(G18&gt;0,I18=0),"Sold rooms with no revenue",IF(AND(G18=0,I18&gt;0),"Revenue with no rooms sold",IF(E18&gt;'Dashboard'!$B$11,"Review out-of-order rooms","OK"))))))))))))),"")</f>
        <v/>
      </c>
      <c r="P18" s="37" t="n"/>
      <c r="Q18" s="37" t="n"/>
    </row>
    <row r="19">
      <c r="A19" s="57" t="n"/>
      <c r="B19" s="29">
        <f>IFERROR(IF(A19="","",INDEX({"Monday","Tuesday","Wednesday","Thursday","Friday","Saturday","Sunday"},1,MOD(A19-1,7)+1)),"")</f>
        <v/>
      </c>
      <c r="C19" s="30" t="n"/>
      <c r="D19" s="31" t="n"/>
      <c r="E19" s="31" t="n"/>
      <c r="F19" s="32">
        <f>IFERROR(IF(A19="","",D19-E19),"")</f>
        <v/>
      </c>
      <c r="G19" s="31" t="n"/>
      <c r="H19" s="31" t="n"/>
      <c r="I19" s="58" t="n"/>
      <c r="J19" s="59">
        <f>IFERROR(IF(A19="","",G19/F19),"")</f>
        <v/>
      </c>
      <c r="K19" s="60">
        <f>IFERROR(IF(A19="","",I19/G19),"")</f>
        <v/>
      </c>
      <c r="L19" s="60">
        <f>IFERROR(IF(A19="","",I19/F19),"")</f>
        <v/>
      </c>
      <c r="M19" s="60">
        <f>IFERROR(IF(A19="","",K19-'Dashboard'!$B$9),"")</f>
        <v/>
      </c>
      <c r="N19" s="60">
        <f>IFERROR(IF(A19="","",L19-'Dashboard'!$B$10),"")</f>
        <v/>
      </c>
      <c r="O19" s="36">
        <f>IFERROR(IF(A19="","",IF(D19&lt;=0,"Check total rooms",IF(E19&lt;0,"Check out-of-order rooms",IF(E19&gt;D19,"Out-of-order exceeds total",IF(F19&lt;=0,"No sellable rooms",IF(G19&lt;0,"Check rooms sold",IF(G19&gt;F19,"Rooms sold exceed sellable",IF(H19&lt;0,"Check complimentary rooms",IF(H19&gt;G19,"Complimentary exceeds rooms sold",IF(I19&lt;0,"Check room revenue",IF(AND(G19&gt;0,I19=0),"Sold rooms with no revenue",IF(AND(G19=0,I19&gt;0),"Revenue with no rooms sold",IF(E19&gt;'Dashboard'!$B$11,"Review out-of-order rooms","OK"))))))))))))),"")</f>
        <v/>
      </c>
      <c r="P19" s="37" t="n"/>
      <c r="Q19" s="37" t="n"/>
    </row>
    <row r="20">
      <c r="A20" s="57" t="n"/>
      <c r="B20" s="29">
        <f>IFERROR(IF(A20="","",INDEX({"Monday","Tuesday","Wednesday","Thursday","Friday","Saturday","Sunday"},1,MOD(A20-1,7)+1)),"")</f>
        <v/>
      </c>
      <c r="C20" s="30" t="n"/>
      <c r="D20" s="31" t="n"/>
      <c r="E20" s="31" t="n"/>
      <c r="F20" s="32">
        <f>IFERROR(IF(A20="","",D20-E20),"")</f>
        <v/>
      </c>
      <c r="G20" s="31" t="n"/>
      <c r="H20" s="31" t="n"/>
      <c r="I20" s="58" t="n"/>
      <c r="J20" s="59">
        <f>IFERROR(IF(A20="","",G20/F20),"")</f>
        <v/>
      </c>
      <c r="K20" s="60">
        <f>IFERROR(IF(A20="","",I20/G20),"")</f>
        <v/>
      </c>
      <c r="L20" s="60">
        <f>IFERROR(IF(A20="","",I20/F20),"")</f>
        <v/>
      </c>
      <c r="M20" s="60">
        <f>IFERROR(IF(A20="","",K20-'Dashboard'!$B$9),"")</f>
        <v/>
      </c>
      <c r="N20" s="60">
        <f>IFERROR(IF(A20="","",L20-'Dashboard'!$B$10),"")</f>
        <v/>
      </c>
      <c r="O20" s="36">
        <f>IFERROR(IF(A20="","",IF(D20&lt;=0,"Check total rooms",IF(E20&lt;0,"Check out-of-order rooms",IF(E20&gt;D20,"Out-of-order exceeds total",IF(F20&lt;=0,"No sellable rooms",IF(G20&lt;0,"Check rooms sold",IF(G20&gt;F20,"Rooms sold exceed sellable",IF(H20&lt;0,"Check complimentary rooms",IF(H20&gt;G20,"Complimentary exceeds rooms sold",IF(I20&lt;0,"Check room revenue",IF(AND(G20&gt;0,I20=0),"Sold rooms with no revenue",IF(AND(G20=0,I20&gt;0),"Revenue with no rooms sold",IF(E20&gt;'Dashboard'!$B$11,"Review out-of-order rooms","OK"))))))))))))),"")</f>
        <v/>
      </c>
      <c r="P20" s="37" t="n"/>
      <c r="Q20" s="37" t="n"/>
    </row>
    <row r="21">
      <c r="A21" s="57" t="n"/>
      <c r="B21" s="29">
        <f>IFERROR(IF(A21="","",INDEX({"Monday","Tuesday","Wednesday","Thursday","Friday","Saturday","Sunday"},1,MOD(A21-1,7)+1)),"")</f>
        <v/>
      </c>
      <c r="C21" s="30" t="n"/>
      <c r="D21" s="31" t="n"/>
      <c r="E21" s="31" t="n"/>
      <c r="F21" s="32">
        <f>IFERROR(IF(A21="","",D21-E21),"")</f>
        <v/>
      </c>
      <c r="G21" s="31" t="n"/>
      <c r="H21" s="31" t="n"/>
      <c r="I21" s="58" t="n"/>
      <c r="J21" s="59">
        <f>IFERROR(IF(A21="","",G21/F21),"")</f>
        <v/>
      </c>
      <c r="K21" s="60">
        <f>IFERROR(IF(A21="","",I21/G21),"")</f>
        <v/>
      </c>
      <c r="L21" s="60">
        <f>IFERROR(IF(A21="","",I21/F21),"")</f>
        <v/>
      </c>
      <c r="M21" s="60">
        <f>IFERROR(IF(A21="","",K21-'Dashboard'!$B$9),"")</f>
        <v/>
      </c>
      <c r="N21" s="60">
        <f>IFERROR(IF(A21="","",L21-'Dashboard'!$B$10),"")</f>
        <v/>
      </c>
      <c r="O21" s="36">
        <f>IFERROR(IF(A21="","",IF(D21&lt;=0,"Check total rooms",IF(E21&lt;0,"Check out-of-order rooms",IF(E21&gt;D21,"Out-of-order exceeds total",IF(F21&lt;=0,"No sellable rooms",IF(G21&lt;0,"Check rooms sold",IF(G21&gt;F21,"Rooms sold exceed sellable",IF(H21&lt;0,"Check complimentary rooms",IF(H21&gt;G21,"Complimentary exceeds rooms sold",IF(I21&lt;0,"Check room revenue",IF(AND(G21&gt;0,I21=0),"Sold rooms with no revenue",IF(AND(G21=0,I21&gt;0),"Revenue with no rooms sold",IF(E21&gt;'Dashboard'!$B$11,"Review out-of-order rooms","OK"))))))))))))),"")</f>
        <v/>
      </c>
      <c r="P21" s="37" t="n"/>
      <c r="Q21" s="37" t="n"/>
    </row>
    <row r="22">
      <c r="A22" s="57" t="n"/>
      <c r="B22" s="29">
        <f>IFERROR(IF(A22="","",INDEX({"Monday","Tuesday","Wednesday","Thursday","Friday","Saturday","Sunday"},1,MOD(A22-1,7)+1)),"")</f>
        <v/>
      </c>
      <c r="C22" s="30" t="n"/>
      <c r="D22" s="31" t="n"/>
      <c r="E22" s="31" t="n"/>
      <c r="F22" s="32">
        <f>IFERROR(IF(A22="","",D22-E22),"")</f>
        <v/>
      </c>
      <c r="G22" s="31" t="n"/>
      <c r="H22" s="31" t="n"/>
      <c r="I22" s="58" t="n"/>
      <c r="J22" s="59">
        <f>IFERROR(IF(A22="","",G22/F22),"")</f>
        <v/>
      </c>
      <c r="K22" s="60">
        <f>IFERROR(IF(A22="","",I22/G22),"")</f>
        <v/>
      </c>
      <c r="L22" s="60">
        <f>IFERROR(IF(A22="","",I22/F22),"")</f>
        <v/>
      </c>
      <c r="M22" s="60">
        <f>IFERROR(IF(A22="","",K22-'Dashboard'!$B$9),"")</f>
        <v/>
      </c>
      <c r="N22" s="60">
        <f>IFERROR(IF(A22="","",L22-'Dashboard'!$B$10),"")</f>
        <v/>
      </c>
      <c r="O22" s="36">
        <f>IFERROR(IF(A22="","",IF(D22&lt;=0,"Check total rooms",IF(E22&lt;0,"Check out-of-order rooms",IF(E22&gt;D22,"Out-of-order exceeds total",IF(F22&lt;=0,"No sellable rooms",IF(G22&lt;0,"Check rooms sold",IF(G22&gt;F22,"Rooms sold exceed sellable",IF(H22&lt;0,"Check complimentary rooms",IF(H22&gt;G22,"Complimentary exceeds rooms sold",IF(I22&lt;0,"Check room revenue",IF(AND(G22&gt;0,I22=0),"Sold rooms with no revenue",IF(AND(G22=0,I22&gt;0),"Revenue with no rooms sold",IF(E22&gt;'Dashboard'!$B$11,"Review out-of-order rooms","OK"))))))))))))),"")</f>
        <v/>
      </c>
      <c r="P22" s="37" t="n"/>
      <c r="Q22" s="37" t="n"/>
    </row>
    <row r="23">
      <c r="A23" s="57" t="n"/>
      <c r="B23" s="29">
        <f>IFERROR(IF(A23="","",INDEX({"Monday","Tuesday","Wednesday","Thursday","Friday","Saturday","Sunday"},1,MOD(A23-1,7)+1)),"")</f>
        <v/>
      </c>
      <c r="C23" s="30" t="n"/>
      <c r="D23" s="31" t="n"/>
      <c r="E23" s="31" t="n"/>
      <c r="F23" s="32">
        <f>IFERROR(IF(A23="","",D23-E23),"")</f>
        <v/>
      </c>
      <c r="G23" s="31" t="n"/>
      <c r="H23" s="31" t="n"/>
      <c r="I23" s="58" t="n"/>
      <c r="J23" s="59">
        <f>IFERROR(IF(A23="","",G23/F23),"")</f>
        <v/>
      </c>
      <c r="K23" s="60">
        <f>IFERROR(IF(A23="","",I23/G23),"")</f>
        <v/>
      </c>
      <c r="L23" s="60">
        <f>IFERROR(IF(A23="","",I23/F23),"")</f>
        <v/>
      </c>
      <c r="M23" s="60">
        <f>IFERROR(IF(A23="","",K23-'Dashboard'!$B$9),"")</f>
        <v/>
      </c>
      <c r="N23" s="60">
        <f>IFERROR(IF(A23="","",L23-'Dashboard'!$B$10),"")</f>
        <v/>
      </c>
      <c r="O23" s="36">
        <f>IFERROR(IF(A23="","",IF(D23&lt;=0,"Check total rooms",IF(E23&lt;0,"Check out-of-order rooms",IF(E23&gt;D23,"Out-of-order exceeds total",IF(F23&lt;=0,"No sellable rooms",IF(G23&lt;0,"Check rooms sold",IF(G23&gt;F23,"Rooms sold exceed sellable",IF(H23&lt;0,"Check complimentary rooms",IF(H23&gt;G23,"Complimentary exceeds rooms sold",IF(I23&lt;0,"Check room revenue",IF(AND(G23&gt;0,I23=0),"Sold rooms with no revenue",IF(AND(G23=0,I23&gt;0),"Revenue with no rooms sold",IF(E23&gt;'Dashboard'!$B$11,"Review out-of-order rooms","OK"))))))))))))),"")</f>
        <v/>
      </c>
      <c r="P23" s="37" t="n"/>
      <c r="Q23" s="37" t="n"/>
    </row>
    <row r="24">
      <c r="A24" s="57" t="n"/>
      <c r="B24" s="29">
        <f>IFERROR(IF(A24="","",INDEX({"Monday","Tuesday","Wednesday","Thursday","Friday","Saturday","Sunday"},1,MOD(A24-1,7)+1)),"")</f>
        <v/>
      </c>
      <c r="C24" s="30" t="n"/>
      <c r="D24" s="31" t="n"/>
      <c r="E24" s="31" t="n"/>
      <c r="F24" s="32">
        <f>IFERROR(IF(A24="","",D24-E24),"")</f>
        <v/>
      </c>
      <c r="G24" s="31" t="n"/>
      <c r="H24" s="31" t="n"/>
      <c r="I24" s="58" t="n"/>
      <c r="J24" s="59">
        <f>IFERROR(IF(A24="","",G24/F24),"")</f>
        <v/>
      </c>
      <c r="K24" s="60">
        <f>IFERROR(IF(A24="","",I24/G24),"")</f>
        <v/>
      </c>
      <c r="L24" s="60">
        <f>IFERROR(IF(A24="","",I24/F24),"")</f>
        <v/>
      </c>
      <c r="M24" s="60">
        <f>IFERROR(IF(A24="","",K24-'Dashboard'!$B$9),"")</f>
        <v/>
      </c>
      <c r="N24" s="60">
        <f>IFERROR(IF(A24="","",L24-'Dashboard'!$B$10),"")</f>
        <v/>
      </c>
      <c r="O24" s="36">
        <f>IFERROR(IF(A24="","",IF(D24&lt;=0,"Check total rooms",IF(E24&lt;0,"Check out-of-order rooms",IF(E24&gt;D24,"Out-of-order exceeds total",IF(F24&lt;=0,"No sellable rooms",IF(G24&lt;0,"Check rooms sold",IF(G24&gt;F24,"Rooms sold exceed sellable",IF(H24&lt;0,"Check complimentary rooms",IF(H24&gt;G24,"Complimentary exceeds rooms sold",IF(I24&lt;0,"Check room revenue",IF(AND(G24&gt;0,I24=0),"Sold rooms with no revenue",IF(AND(G24=0,I24&gt;0),"Revenue with no rooms sold",IF(E24&gt;'Dashboard'!$B$11,"Review out-of-order rooms","OK"))))))))))))),"")</f>
        <v/>
      </c>
      <c r="P24" s="37" t="n"/>
      <c r="Q24" s="37" t="n"/>
    </row>
    <row r="25">
      <c r="A25" s="57" t="n"/>
      <c r="B25" s="29">
        <f>IFERROR(IF(A25="","",INDEX({"Monday","Tuesday","Wednesday","Thursday","Friday","Saturday","Sunday"},1,MOD(A25-1,7)+1)),"")</f>
        <v/>
      </c>
      <c r="C25" s="30" t="n"/>
      <c r="D25" s="31" t="n"/>
      <c r="E25" s="31" t="n"/>
      <c r="F25" s="32">
        <f>IFERROR(IF(A25="","",D25-E25),"")</f>
        <v/>
      </c>
      <c r="G25" s="31" t="n"/>
      <c r="H25" s="31" t="n"/>
      <c r="I25" s="58" t="n"/>
      <c r="J25" s="59">
        <f>IFERROR(IF(A25="","",G25/F25),"")</f>
        <v/>
      </c>
      <c r="K25" s="60">
        <f>IFERROR(IF(A25="","",I25/G25),"")</f>
        <v/>
      </c>
      <c r="L25" s="60">
        <f>IFERROR(IF(A25="","",I25/F25),"")</f>
        <v/>
      </c>
      <c r="M25" s="60">
        <f>IFERROR(IF(A25="","",K25-'Dashboard'!$B$9),"")</f>
        <v/>
      </c>
      <c r="N25" s="60">
        <f>IFERROR(IF(A25="","",L25-'Dashboard'!$B$10),"")</f>
        <v/>
      </c>
      <c r="O25" s="36">
        <f>IFERROR(IF(A25="","",IF(D25&lt;=0,"Check total rooms",IF(E25&lt;0,"Check out-of-order rooms",IF(E25&gt;D25,"Out-of-order exceeds total",IF(F25&lt;=0,"No sellable rooms",IF(G25&lt;0,"Check rooms sold",IF(G25&gt;F25,"Rooms sold exceed sellable",IF(H25&lt;0,"Check complimentary rooms",IF(H25&gt;G25,"Complimentary exceeds rooms sold",IF(I25&lt;0,"Check room revenue",IF(AND(G25&gt;0,I25=0),"Sold rooms with no revenue",IF(AND(G25=0,I25&gt;0),"Revenue with no rooms sold",IF(E25&gt;'Dashboard'!$B$11,"Review out-of-order rooms","OK"))))))))))))),"")</f>
        <v/>
      </c>
      <c r="P25" s="37" t="n"/>
      <c r="Q25" s="37" t="n"/>
    </row>
    <row r="26">
      <c r="A26" s="57" t="n"/>
      <c r="B26" s="29">
        <f>IFERROR(IF(A26="","",INDEX({"Monday","Tuesday","Wednesday","Thursday","Friday","Saturday","Sunday"},1,MOD(A26-1,7)+1)),"")</f>
        <v/>
      </c>
      <c r="C26" s="30" t="n"/>
      <c r="D26" s="31" t="n"/>
      <c r="E26" s="31" t="n"/>
      <c r="F26" s="32">
        <f>IFERROR(IF(A26="","",D26-E26),"")</f>
        <v/>
      </c>
      <c r="G26" s="31" t="n"/>
      <c r="H26" s="31" t="n"/>
      <c r="I26" s="58" t="n"/>
      <c r="J26" s="59">
        <f>IFERROR(IF(A26="","",G26/F26),"")</f>
        <v/>
      </c>
      <c r="K26" s="60">
        <f>IFERROR(IF(A26="","",I26/G26),"")</f>
        <v/>
      </c>
      <c r="L26" s="60">
        <f>IFERROR(IF(A26="","",I26/F26),"")</f>
        <v/>
      </c>
      <c r="M26" s="60">
        <f>IFERROR(IF(A26="","",K26-'Dashboard'!$B$9),"")</f>
        <v/>
      </c>
      <c r="N26" s="60">
        <f>IFERROR(IF(A26="","",L26-'Dashboard'!$B$10),"")</f>
        <v/>
      </c>
      <c r="O26" s="36">
        <f>IFERROR(IF(A26="","",IF(D26&lt;=0,"Check total rooms",IF(E26&lt;0,"Check out-of-order rooms",IF(E26&gt;D26,"Out-of-order exceeds total",IF(F26&lt;=0,"No sellable rooms",IF(G26&lt;0,"Check rooms sold",IF(G26&gt;F26,"Rooms sold exceed sellable",IF(H26&lt;0,"Check complimentary rooms",IF(H26&gt;G26,"Complimentary exceeds rooms sold",IF(I26&lt;0,"Check room revenue",IF(AND(G26&gt;0,I26=0),"Sold rooms with no revenue",IF(AND(G26=0,I26&gt;0),"Revenue with no rooms sold",IF(E26&gt;'Dashboard'!$B$11,"Review out-of-order rooms","OK"))))))))))))),"")</f>
        <v/>
      </c>
      <c r="P26" s="37" t="n"/>
      <c r="Q26" s="37" t="n"/>
    </row>
    <row r="27">
      <c r="A27" s="57" t="n"/>
      <c r="B27" s="29">
        <f>IFERROR(IF(A27="","",INDEX({"Monday","Tuesday","Wednesday","Thursday","Friday","Saturday","Sunday"},1,MOD(A27-1,7)+1)),"")</f>
        <v/>
      </c>
      <c r="C27" s="30" t="n"/>
      <c r="D27" s="31" t="n"/>
      <c r="E27" s="31" t="n"/>
      <c r="F27" s="32">
        <f>IFERROR(IF(A27="","",D27-E27),"")</f>
        <v/>
      </c>
      <c r="G27" s="31" t="n"/>
      <c r="H27" s="31" t="n"/>
      <c r="I27" s="58" t="n"/>
      <c r="J27" s="59">
        <f>IFERROR(IF(A27="","",G27/F27),"")</f>
        <v/>
      </c>
      <c r="K27" s="60">
        <f>IFERROR(IF(A27="","",I27/G27),"")</f>
        <v/>
      </c>
      <c r="L27" s="60">
        <f>IFERROR(IF(A27="","",I27/F27),"")</f>
        <v/>
      </c>
      <c r="M27" s="60">
        <f>IFERROR(IF(A27="","",K27-'Dashboard'!$B$9),"")</f>
        <v/>
      </c>
      <c r="N27" s="60">
        <f>IFERROR(IF(A27="","",L27-'Dashboard'!$B$10),"")</f>
        <v/>
      </c>
      <c r="O27" s="36">
        <f>IFERROR(IF(A27="","",IF(D27&lt;=0,"Check total rooms",IF(E27&lt;0,"Check out-of-order rooms",IF(E27&gt;D27,"Out-of-order exceeds total",IF(F27&lt;=0,"No sellable rooms",IF(G27&lt;0,"Check rooms sold",IF(G27&gt;F27,"Rooms sold exceed sellable",IF(H27&lt;0,"Check complimentary rooms",IF(H27&gt;G27,"Complimentary exceeds rooms sold",IF(I27&lt;0,"Check room revenue",IF(AND(G27&gt;0,I27=0),"Sold rooms with no revenue",IF(AND(G27=0,I27&gt;0),"Revenue with no rooms sold",IF(E27&gt;'Dashboard'!$B$11,"Review out-of-order rooms","OK"))))))))))))),"")</f>
        <v/>
      </c>
      <c r="P27" s="37" t="n"/>
      <c r="Q27" s="37" t="n"/>
    </row>
    <row r="28">
      <c r="A28" s="57" t="n"/>
      <c r="B28" s="29">
        <f>IFERROR(IF(A28="","",INDEX({"Monday","Tuesday","Wednesday","Thursday","Friday","Saturday","Sunday"},1,MOD(A28-1,7)+1)),"")</f>
        <v/>
      </c>
      <c r="C28" s="30" t="n"/>
      <c r="D28" s="31" t="n"/>
      <c r="E28" s="31" t="n"/>
      <c r="F28" s="32">
        <f>IFERROR(IF(A28="","",D28-E28),"")</f>
        <v/>
      </c>
      <c r="G28" s="31" t="n"/>
      <c r="H28" s="31" t="n"/>
      <c r="I28" s="58" t="n"/>
      <c r="J28" s="59">
        <f>IFERROR(IF(A28="","",G28/F28),"")</f>
        <v/>
      </c>
      <c r="K28" s="60">
        <f>IFERROR(IF(A28="","",I28/G28),"")</f>
        <v/>
      </c>
      <c r="L28" s="60">
        <f>IFERROR(IF(A28="","",I28/F28),"")</f>
        <v/>
      </c>
      <c r="M28" s="60">
        <f>IFERROR(IF(A28="","",K28-'Dashboard'!$B$9),"")</f>
        <v/>
      </c>
      <c r="N28" s="60">
        <f>IFERROR(IF(A28="","",L28-'Dashboard'!$B$10),"")</f>
        <v/>
      </c>
      <c r="O28" s="36">
        <f>IFERROR(IF(A28="","",IF(D28&lt;=0,"Check total rooms",IF(E28&lt;0,"Check out-of-order rooms",IF(E28&gt;D28,"Out-of-order exceeds total",IF(F28&lt;=0,"No sellable rooms",IF(G28&lt;0,"Check rooms sold",IF(G28&gt;F28,"Rooms sold exceed sellable",IF(H28&lt;0,"Check complimentary rooms",IF(H28&gt;G28,"Complimentary exceeds rooms sold",IF(I28&lt;0,"Check room revenue",IF(AND(G28&gt;0,I28=0),"Sold rooms with no revenue",IF(AND(G28=0,I28&gt;0),"Revenue with no rooms sold",IF(E28&gt;'Dashboard'!$B$11,"Review out-of-order rooms","OK"))))))))))))),"")</f>
        <v/>
      </c>
      <c r="P28" s="37" t="n"/>
      <c r="Q28" s="37" t="n"/>
    </row>
    <row r="29">
      <c r="A29" s="57" t="n"/>
      <c r="B29" s="29">
        <f>IFERROR(IF(A29="","",INDEX({"Monday","Tuesday","Wednesday","Thursday","Friday","Saturday","Sunday"},1,MOD(A29-1,7)+1)),"")</f>
        <v/>
      </c>
      <c r="C29" s="30" t="n"/>
      <c r="D29" s="31" t="n"/>
      <c r="E29" s="31" t="n"/>
      <c r="F29" s="32">
        <f>IFERROR(IF(A29="","",D29-E29),"")</f>
        <v/>
      </c>
      <c r="G29" s="31" t="n"/>
      <c r="H29" s="31" t="n"/>
      <c r="I29" s="58" t="n"/>
      <c r="J29" s="59">
        <f>IFERROR(IF(A29="","",G29/F29),"")</f>
        <v/>
      </c>
      <c r="K29" s="60">
        <f>IFERROR(IF(A29="","",I29/G29),"")</f>
        <v/>
      </c>
      <c r="L29" s="60">
        <f>IFERROR(IF(A29="","",I29/F29),"")</f>
        <v/>
      </c>
      <c r="M29" s="60">
        <f>IFERROR(IF(A29="","",K29-'Dashboard'!$B$9),"")</f>
        <v/>
      </c>
      <c r="N29" s="60">
        <f>IFERROR(IF(A29="","",L29-'Dashboard'!$B$10),"")</f>
        <v/>
      </c>
      <c r="O29" s="36">
        <f>IFERROR(IF(A29="","",IF(D29&lt;=0,"Check total rooms",IF(E29&lt;0,"Check out-of-order rooms",IF(E29&gt;D29,"Out-of-order exceeds total",IF(F29&lt;=0,"No sellable rooms",IF(G29&lt;0,"Check rooms sold",IF(G29&gt;F29,"Rooms sold exceed sellable",IF(H29&lt;0,"Check complimentary rooms",IF(H29&gt;G29,"Complimentary exceeds rooms sold",IF(I29&lt;0,"Check room revenue",IF(AND(G29&gt;0,I29=0),"Sold rooms with no revenue",IF(AND(G29=0,I29&gt;0),"Revenue with no rooms sold",IF(E29&gt;'Dashboard'!$B$11,"Review out-of-order rooms","OK"))))))))))))),"")</f>
        <v/>
      </c>
      <c r="P29" s="37" t="n"/>
      <c r="Q29" s="37" t="n"/>
    </row>
    <row r="30">
      <c r="A30" s="57" t="n"/>
      <c r="B30" s="29">
        <f>IFERROR(IF(A30="","",INDEX({"Monday","Tuesday","Wednesday","Thursday","Friday","Saturday","Sunday"},1,MOD(A30-1,7)+1)),"")</f>
        <v/>
      </c>
      <c r="C30" s="30" t="n"/>
      <c r="D30" s="31" t="n"/>
      <c r="E30" s="31" t="n"/>
      <c r="F30" s="32">
        <f>IFERROR(IF(A30="","",D30-E30),"")</f>
        <v/>
      </c>
      <c r="G30" s="31" t="n"/>
      <c r="H30" s="31" t="n"/>
      <c r="I30" s="58" t="n"/>
      <c r="J30" s="59">
        <f>IFERROR(IF(A30="","",G30/F30),"")</f>
        <v/>
      </c>
      <c r="K30" s="60">
        <f>IFERROR(IF(A30="","",I30/G30),"")</f>
        <v/>
      </c>
      <c r="L30" s="60">
        <f>IFERROR(IF(A30="","",I30/F30),"")</f>
        <v/>
      </c>
      <c r="M30" s="60">
        <f>IFERROR(IF(A30="","",K30-'Dashboard'!$B$9),"")</f>
        <v/>
      </c>
      <c r="N30" s="60">
        <f>IFERROR(IF(A30="","",L30-'Dashboard'!$B$10),"")</f>
        <v/>
      </c>
      <c r="O30" s="36">
        <f>IFERROR(IF(A30="","",IF(D30&lt;=0,"Check total rooms",IF(E30&lt;0,"Check out-of-order rooms",IF(E30&gt;D30,"Out-of-order exceeds total",IF(F30&lt;=0,"No sellable rooms",IF(G30&lt;0,"Check rooms sold",IF(G30&gt;F30,"Rooms sold exceed sellable",IF(H30&lt;0,"Check complimentary rooms",IF(H30&gt;G30,"Complimentary exceeds rooms sold",IF(I30&lt;0,"Check room revenue",IF(AND(G30&gt;0,I30=0),"Sold rooms with no revenue",IF(AND(G30=0,I30&gt;0),"Revenue with no rooms sold",IF(E30&gt;'Dashboard'!$B$11,"Review out-of-order rooms","OK"))))))))))))),"")</f>
        <v/>
      </c>
      <c r="P30" s="37" t="n"/>
      <c r="Q30" s="37" t="n"/>
    </row>
    <row r="31">
      <c r="A31" s="57" t="n"/>
      <c r="B31" s="29">
        <f>IFERROR(IF(A31="","",INDEX({"Monday","Tuesday","Wednesday","Thursday","Friday","Saturday","Sunday"},1,MOD(A31-1,7)+1)),"")</f>
        <v/>
      </c>
      <c r="C31" s="30" t="n"/>
      <c r="D31" s="31" t="n"/>
      <c r="E31" s="31" t="n"/>
      <c r="F31" s="32">
        <f>IFERROR(IF(A31="","",D31-E31),"")</f>
        <v/>
      </c>
      <c r="G31" s="31" t="n"/>
      <c r="H31" s="31" t="n"/>
      <c r="I31" s="58" t="n"/>
      <c r="J31" s="59">
        <f>IFERROR(IF(A31="","",G31/F31),"")</f>
        <v/>
      </c>
      <c r="K31" s="60">
        <f>IFERROR(IF(A31="","",I31/G31),"")</f>
        <v/>
      </c>
      <c r="L31" s="60">
        <f>IFERROR(IF(A31="","",I31/F31),"")</f>
        <v/>
      </c>
      <c r="M31" s="60">
        <f>IFERROR(IF(A31="","",K31-'Dashboard'!$B$9),"")</f>
        <v/>
      </c>
      <c r="N31" s="60">
        <f>IFERROR(IF(A31="","",L31-'Dashboard'!$B$10),"")</f>
        <v/>
      </c>
      <c r="O31" s="36">
        <f>IFERROR(IF(A31="","",IF(D31&lt;=0,"Check total rooms",IF(E31&lt;0,"Check out-of-order rooms",IF(E31&gt;D31,"Out-of-order exceeds total",IF(F31&lt;=0,"No sellable rooms",IF(G31&lt;0,"Check rooms sold",IF(G31&gt;F31,"Rooms sold exceed sellable",IF(H31&lt;0,"Check complimentary rooms",IF(H31&gt;G31,"Complimentary exceeds rooms sold",IF(I31&lt;0,"Check room revenue",IF(AND(G31&gt;0,I31=0),"Sold rooms with no revenue",IF(AND(G31=0,I31&gt;0),"Revenue with no rooms sold",IF(E31&gt;'Dashboard'!$B$11,"Review out-of-order rooms","OK"))))))))))))),"")</f>
        <v/>
      </c>
      <c r="P31" s="37" t="n"/>
      <c r="Q31" s="37" t="n"/>
    </row>
    <row r="32">
      <c r="A32" s="57" t="n"/>
      <c r="B32" s="29">
        <f>IFERROR(IF(A32="","",INDEX({"Monday","Tuesday","Wednesday","Thursday","Friday","Saturday","Sunday"},1,MOD(A32-1,7)+1)),"")</f>
        <v/>
      </c>
      <c r="C32" s="30" t="n"/>
      <c r="D32" s="31" t="n"/>
      <c r="E32" s="31" t="n"/>
      <c r="F32" s="32">
        <f>IFERROR(IF(A32="","",D32-E32),"")</f>
        <v/>
      </c>
      <c r="G32" s="31" t="n"/>
      <c r="H32" s="31" t="n"/>
      <c r="I32" s="58" t="n"/>
      <c r="J32" s="59">
        <f>IFERROR(IF(A32="","",G32/F32),"")</f>
        <v/>
      </c>
      <c r="K32" s="60">
        <f>IFERROR(IF(A32="","",I32/G32),"")</f>
        <v/>
      </c>
      <c r="L32" s="60">
        <f>IFERROR(IF(A32="","",I32/F32),"")</f>
        <v/>
      </c>
      <c r="M32" s="60">
        <f>IFERROR(IF(A32="","",K32-'Dashboard'!$B$9),"")</f>
        <v/>
      </c>
      <c r="N32" s="60">
        <f>IFERROR(IF(A32="","",L32-'Dashboard'!$B$10),"")</f>
        <v/>
      </c>
      <c r="O32" s="36">
        <f>IFERROR(IF(A32="","",IF(D32&lt;=0,"Check total rooms",IF(E32&lt;0,"Check out-of-order rooms",IF(E32&gt;D32,"Out-of-order exceeds total",IF(F32&lt;=0,"No sellable rooms",IF(G32&lt;0,"Check rooms sold",IF(G32&gt;F32,"Rooms sold exceed sellable",IF(H32&lt;0,"Check complimentary rooms",IF(H32&gt;G32,"Complimentary exceeds rooms sold",IF(I32&lt;0,"Check room revenue",IF(AND(G32&gt;0,I32=0),"Sold rooms with no revenue",IF(AND(G32=0,I32&gt;0),"Revenue with no rooms sold",IF(E32&gt;'Dashboard'!$B$11,"Review out-of-order rooms","OK"))))))))))))),"")</f>
        <v/>
      </c>
      <c r="P32" s="37" t="n"/>
      <c r="Q32" s="37" t="n"/>
    </row>
    <row r="33">
      <c r="A33" s="57" t="n"/>
      <c r="B33" s="29">
        <f>IFERROR(IF(A33="","",INDEX({"Monday","Tuesday","Wednesday","Thursday","Friday","Saturday","Sunday"},1,MOD(A33-1,7)+1)),"")</f>
        <v/>
      </c>
      <c r="C33" s="30" t="n"/>
      <c r="D33" s="31" t="n"/>
      <c r="E33" s="31" t="n"/>
      <c r="F33" s="32">
        <f>IFERROR(IF(A33="","",D33-E33),"")</f>
        <v/>
      </c>
      <c r="G33" s="31" t="n"/>
      <c r="H33" s="31" t="n"/>
      <c r="I33" s="58" t="n"/>
      <c r="J33" s="59">
        <f>IFERROR(IF(A33="","",G33/F33),"")</f>
        <v/>
      </c>
      <c r="K33" s="60">
        <f>IFERROR(IF(A33="","",I33/G33),"")</f>
        <v/>
      </c>
      <c r="L33" s="60">
        <f>IFERROR(IF(A33="","",I33/F33),"")</f>
        <v/>
      </c>
      <c r="M33" s="60">
        <f>IFERROR(IF(A33="","",K33-'Dashboard'!$B$9),"")</f>
        <v/>
      </c>
      <c r="N33" s="60">
        <f>IFERROR(IF(A33="","",L33-'Dashboard'!$B$10),"")</f>
        <v/>
      </c>
      <c r="O33" s="36">
        <f>IFERROR(IF(A33="","",IF(D33&lt;=0,"Check total rooms",IF(E33&lt;0,"Check out-of-order rooms",IF(E33&gt;D33,"Out-of-order exceeds total",IF(F33&lt;=0,"No sellable rooms",IF(G33&lt;0,"Check rooms sold",IF(G33&gt;F33,"Rooms sold exceed sellable",IF(H33&lt;0,"Check complimentary rooms",IF(H33&gt;G33,"Complimentary exceeds rooms sold",IF(I33&lt;0,"Check room revenue",IF(AND(G33&gt;0,I33=0),"Sold rooms with no revenue",IF(AND(G33=0,I33&gt;0),"Revenue with no rooms sold",IF(E33&gt;'Dashboard'!$B$11,"Review out-of-order rooms","OK"))))))))))))),"")</f>
        <v/>
      </c>
      <c r="P33" s="37" t="n"/>
      <c r="Q33" s="37" t="n"/>
    </row>
    <row r="34">
      <c r="A34" s="57" t="n"/>
      <c r="B34" s="29">
        <f>IFERROR(IF(A34="","",INDEX({"Monday","Tuesday","Wednesday","Thursday","Friday","Saturday","Sunday"},1,MOD(A34-1,7)+1)),"")</f>
        <v/>
      </c>
      <c r="C34" s="30" t="n"/>
      <c r="D34" s="31" t="n"/>
      <c r="E34" s="31" t="n"/>
      <c r="F34" s="32">
        <f>IFERROR(IF(A34="","",D34-E34),"")</f>
        <v/>
      </c>
      <c r="G34" s="31" t="n"/>
      <c r="H34" s="31" t="n"/>
      <c r="I34" s="58" t="n"/>
      <c r="J34" s="59">
        <f>IFERROR(IF(A34="","",G34/F34),"")</f>
        <v/>
      </c>
      <c r="K34" s="60">
        <f>IFERROR(IF(A34="","",I34/G34),"")</f>
        <v/>
      </c>
      <c r="L34" s="60">
        <f>IFERROR(IF(A34="","",I34/F34),"")</f>
        <v/>
      </c>
      <c r="M34" s="60">
        <f>IFERROR(IF(A34="","",K34-'Dashboard'!$B$9),"")</f>
        <v/>
      </c>
      <c r="N34" s="60">
        <f>IFERROR(IF(A34="","",L34-'Dashboard'!$B$10),"")</f>
        <v/>
      </c>
      <c r="O34" s="36">
        <f>IFERROR(IF(A34="","",IF(D34&lt;=0,"Check total rooms",IF(E34&lt;0,"Check out-of-order rooms",IF(E34&gt;D34,"Out-of-order exceeds total",IF(F34&lt;=0,"No sellable rooms",IF(G34&lt;0,"Check rooms sold",IF(G34&gt;F34,"Rooms sold exceed sellable",IF(H34&lt;0,"Check complimentary rooms",IF(H34&gt;G34,"Complimentary exceeds rooms sold",IF(I34&lt;0,"Check room revenue",IF(AND(G34&gt;0,I34=0),"Sold rooms with no revenue",IF(AND(G34=0,I34&gt;0),"Revenue with no rooms sold",IF(E34&gt;'Dashboard'!$B$11,"Review out-of-order rooms","OK"))))))))))))),"")</f>
        <v/>
      </c>
      <c r="P34" s="37" t="n"/>
      <c r="Q34" s="37" t="n"/>
    </row>
    <row r="35">
      <c r="A35" s="57" t="n"/>
      <c r="B35" s="29">
        <f>IFERROR(IF(A35="","",INDEX({"Monday","Tuesday","Wednesday","Thursday","Friday","Saturday","Sunday"},1,MOD(A35-1,7)+1)),"")</f>
        <v/>
      </c>
      <c r="C35" s="30" t="n"/>
      <c r="D35" s="31" t="n"/>
      <c r="E35" s="31" t="n"/>
      <c r="F35" s="32">
        <f>IFERROR(IF(A35="","",D35-E35),"")</f>
        <v/>
      </c>
      <c r="G35" s="31" t="n"/>
      <c r="H35" s="31" t="n"/>
      <c r="I35" s="58" t="n"/>
      <c r="J35" s="59">
        <f>IFERROR(IF(A35="","",G35/F35),"")</f>
        <v/>
      </c>
      <c r="K35" s="60">
        <f>IFERROR(IF(A35="","",I35/G35),"")</f>
        <v/>
      </c>
      <c r="L35" s="60">
        <f>IFERROR(IF(A35="","",I35/F35),"")</f>
        <v/>
      </c>
      <c r="M35" s="60">
        <f>IFERROR(IF(A35="","",K35-'Dashboard'!$B$9),"")</f>
        <v/>
      </c>
      <c r="N35" s="60">
        <f>IFERROR(IF(A35="","",L35-'Dashboard'!$B$10),"")</f>
        <v/>
      </c>
      <c r="O35" s="36">
        <f>IFERROR(IF(A35="","",IF(D35&lt;=0,"Check total rooms",IF(E35&lt;0,"Check out-of-order rooms",IF(E35&gt;D35,"Out-of-order exceeds total",IF(F35&lt;=0,"No sellable rooms",IF(G35&lt;0,"Check rooms sold",IF(G35&gt;F35,"Rooms sold exceed sellable",IF(H35&lt;0,"Check complimentary rooms",IF(H35&gt;G35,"Complimentary exceeds rooms sold",IF(I35&lt;0,"Check room revenue",IF(AND(G35&gt;0,I35=0),"Sold rooms with no revenue",IF(AND(G35=0,I35&gt;0),"Revenue with no rooms sold",IF(E35&gt;'Dashboard'!$B$11,"Review out-of-order rooms","OK"))))))))))))),"")</f>
        <v/>
      </c>
      <c r="P35" s="37" t="n"/>
      <c r="Q35" s="37" t="n"/>
    </row>
    <row r="36">
      <c r="A36" s="57" t="n"/>
      <c r="B36" s="29">
        <f>IFERROR(IF(A36="","",INDEX({"Monday","Tuesday","Wednesday","Thursday","Friday","Saturday","Sunday"},1,MOD(A36-1,7)+1)),"")</f>
        <v/>
      </c>
      <c r="C36" s="30" t="n"/>
      <c r="D36" s="31" t="n"/>
      <c r="E36" s="31" t="n"/>
      <c r="F36" s="32">
        <f>IFERROR(IF(A36="","",D36-E36),"")</f>
        <v/>
      </c>
      <c r="G36" s="31" t="n"/>
      <c r="H36" s="31" t="n"/>
      <c r="I36" s="58" t="n"/>
      <c r="J36" s="59">
        <f>IFERROR(IF(A36="","",G36/F36),"")</f>
        <v/>
      </c>
      <c r="K36" s="60">
        <f>IFERROR(IF(A36="","",I36/G36),"")</f>
        <v/>
      </c>
      <c r="L36" s="60">
        <f>IFERROR(IF(A36="","",I36/F36),"")</f>
        <v/>
      </c>
      <c r="M36" s="60">
        <f>IFERROR(IF(A36="","",K36-'Dashboard'!$B$9),"")</f>
        <v/>
      </c>
      <c r="N36" s="60">
        <f>IFERROR(IF(A36="","",L36-'Dashboard'!$B$10),"")</f>
        <v/>
      </c>
      <c r="O36" s="36">
        <f>IFERROR(IF(A36="","",IF(D36&lt;=0,"Check total rooms",IF(E36&lt;0,"Check out-of-order rooms",IF(E36&gt;D36,"Out-of-order exceeds total",IF(F36&lt;=0,"No sellable rooms",IF(G36&lt;0,"Check rooms sold",IF(G36&gt;F36,"Rooms sold exceed sellable",IF(H36&lt;0,"Check complimentary rooms",IF(H36&gt;G36,"Complimentary exceeds rooms sold",IF(I36&lt;0,"Check room revenue",IF(AND(G36&gt;0,I36=0),"Sold rooms with no revenue",IF(AND(G36=0,I36&gt;0),"Revenue with no rooms sold",IF(E36&gt;'Dashboard'!$B$11,"Review out-of-order rooms","OK"))))))))))))),"")</f>
        <v/>
      </c>
      <c r="P36" s="37" t="n"/>
      <c r="Q36" s="37" t="n"/>
    </row>
    <row r="37">
      <c r="A37" s="57" t="n"/>
      <c r="B37" s="29">
        <f>IFERROR(IF(A37="","",INDEX({"Monday","Tuesday","Wednesday","Thursday","Friday","Saturday","Sunday"},1,MOD(A37-1,7)+1)),"")</f>
        <v/>
      </c>
      <c r="C37" s="30" t="n"/>
      <c r="D37" s="31" t="n"/>
      <c r="E37" s="31" t="n"/>
      <c r="F37" s="32">
        <f>IFERROR(IF(A37="","",D37-E37),"")</f>
        <v/>
      </c>
      <c r="G37" s="31" t="n"/>
      <c r="H37" s="31" t="n"/>
      <c r="I37" s="58" t="n"/>
      <c r="J37" s="59">
        <f>IFERROR(IF(A37="","",G37/F37),"")</f>
        <v/>
      </c>
      <c r="K37" s="60">
        <f>IFERROR(IF(A37="","",I37/G37),"")</f>
        <v/>
      </c>
      <c r="L37" s="60">
        <f>IFERROR(IF(A37="","",I37/F37),"")</f>
        <v/>
      </c>
      <c r="M37" s="60">
        <f>IFERROR(IF(A37="","",K37-'Dashboard'!$B$9),"")</f>
        <v/>
      </c>
      <c r="N37" s="60">
        <f>IFERROR(IF(A37="","",L37-'Dashboard'!$B$10),"")</f>
        <v/>
      </c>
      <c r="O37" s="36">
        <f>IFERROR(IF(A37="","",IF(D37&lt;=0,"Check total rooms",IF(E37&lt;0,"Check out-of-order rooms",IF(E37&gt;D37,"Out-of-order exceeds total",IF(F37&lt;=0,"No sellable rooms",IF(G37&lt;0,"Check rooms sold",IF(G37&gt;F37,"Rooms sold exceed sellable",IF(H37&lt;0,"Check complimentary rooms",IF(H37&gt;G37,"Complimentary exceeds rooms sold",IF(I37&lt;0,"Check room revenue",IF(AND(G37&gt;0,I37=0),"Sold rooms with no revenue",IF(AND(G37=0,I37&gt;0),"Revenue with no rooms sold",IF(E37&gt;'Dashboard'!$B$11,"Review out-of-order rooms","OK"))))))))))))),"")</f>
        <v/>
      </c>
      <c r="P37" s="37" t="n"/>
      <c r="Q37" s="37" t="n"/>
    </row>
    <row r="38">
      <c r="A38" s="57" t="n"/>
      <c r="B38" s="29">
        <f>IFERROR(IF(A38="","",INDEX({"Monday","Tuesday","Wednesday","Thursday","Friday","Saturday","Sunday"},1,MOD(A38-1,7)+1)),"")</f>
        <v/>
      </c>
      <c r="C38" s="30" t="n"/>
      <c r="D38" s="31" t="n"/>
      <c r="E38" s="31" t="n"/>
      <c r="F38" s="32">
        <f>IFERROR(IF(A38="","",D38-E38),"")</f>
        <v/>
      </c>
      <c r="G38" s="31" t="n"/>
      <c r="H38" s="31" t="n"/>
      <c r="I38" s="58" t="n"/>
      <c r="J38" s="59">
        <f>IFERROR(IF(A38="","",G38/F38),"")</f>
        <v/>
      </c>
      <c r="K38" s="60">
        <f>IFERROR(IF(A38="","",I38/G38),"")</f>
        <v/>
      </c>
      <c r="L38" s="60">
        <f>IFERROR(IF(A38="","",I38/F38),"")</f>
        <v/>
      </c>
      <c r="M38" s="60">
        <f>IFERROR(IF(A38="","",K38-'Dashboard'!$B$9),"")</f>
        <v/>
      </c>
      <c r="N38" s="60">
        <f>IFERROR(IF(A38="","",L38-'Dashboard'!$B$10),"")</f>
        <v/>
      </c>
      <c r="O38" s="36">
        <f>IFERROR(IF(A38="","",IF(D38&lt;=0,"Check total rooms",IF(E38&lt;0,"Check out-of-order rooms",IF(E38&gt;D38,"Out-of-order exceeds total",IF(F38&lt;=0,"No sellable rooms",IF(G38&lt;0,"Check rooms sold",IF(G38&gt;F38,"Rooms sold exceed sellable",IF(H38&lt;0,"Check complimentary rooms",IF(H38&gt;G38,"Complimentary exceeds rooms sold",IF(I38&lt;0,"Check room revenue",IF(AND(G38&gt;0,I38=0),"Sold rooms with no revenue",IF(AND(G38=0,I38&gt;0),"Revenue with no rooms sold",IF(E38&gt;'Dashboard'!$B$11,"Review out-of-order rooms","OK"))))))))))))),"")</f>
        <v/>
      </c>
      <c r="P38" s="37" t="n"/>
      <c r="Q38" s="37" t="n"/>
    </row>
    <row r="39">
      <c r="A39" s="57" t="n"/>
      <c r="B39" s="29">
        <f>IFERROR(IF(A39="","",INDEX({"Monday","Tuesday","Wednesday","Thursday","Friday","Saturday","Sunday"},1,MOD(A39-1,7)+1)),"")</f>
        <v/>
      </c>
      <c r="C39" s="30" t="n"/>
      <c r="D39" s="31" t="n"/>
      <c r="E39" s="31" t="n"/>
      <c r="F39" s="32">
        <f>IFERROR(IF(A39="","",D39-E39),"")</f>
        <v/>
      </c>
      <c r="G39" s="31" t="n"/>
      <c r="H39" s="31" t="n"/>
      <c r="I39" s="58" t="n"/>
      <c r="J39" s="59">
        <f>IFERROR(IF(A39="","",G39/F39),"")</f>
        <v/>
      </c>
      <c r="K39" s="60">
        <f>IFERROR(IF(A39="","",I39/G39),"")</f>
        <v/>
      </c>
      <c r="L39" s="60">
        <f>IFERROR(IF(A39="","",I39/F39),"")</f>
        <v/>
      </c>
      <c r="M39" s="60">
        <f>IFERROR(IF(A39="","",K39-'Dashboard'!$B$9),"")</f>
        <v/>
      </c>
      <c r="N39" s="60">
        <f>IFERROR(IF(A39="","",L39-'Dashboard'!$B$10),"")</f>
        <v/>
      </c>
      <c r="O39" s="36">
        <f>IFERROR(IF(A39="","",IF(D39&lt;=0,"Check total rooms",IF(E39&lt;0,"Check out-of-order rooms",IF(E39&gt;D39,"Out-of-order exceeds total",IF(F39&lt;=0,"No sellable rooms",IF(G39&lt;0,"Check rooms sold",IF(G39&gt;F39,"Rooms sold exceed sellable",IF(H39&lt;0,"Check complimentary rooms",IF(H39&gt;G39,"Complimentary exceeds rooms sold",IF(I39&lt;0,"Check room revenue",IF(AND(G39&gt;0,I39=0),"Sold rooms with no revenue",IF(AND(G39=0,I39&gt;0),"Revenue with no rooms sold",IF(E39&gt;'Dashboard'!$B$11,"Review out-of-order rooms","OK"))))))))))))),"")</f>
        <v/>
      </c>
      <c r="P39" s="37" t="n"/>
      <c r="Q39" s="37" t="n"/>
    </row>
    <row r="40">
      <c r="A40" s="57" t="n"/>
      <c r="B40" s="29">
        <f>IFERROR(IF(A40="","",INDEX({"Monday","Tuesday","Wednesday","Thursday","Friday","Saturday","Sunday"},1,MOD(A40-1,7)+1)),"")</f>
        <v/>
      </c>
      <c r="C40" s="30" t="n"/>
      <c r="D40" s="31" t="n"/>
      <c r="E40" s="31" t="n"/>
      <c r="F40" s="32">
        <f>IFERROR(IF(A40="","",D40-E40),"")</f>
        <v/>
      </c>
      <c r="G40" s="31" t="n"/>
      <c r="H40" s="31" t="n"/>
      <c r="I40" s="58" t="n"/>
      <c r="J40" s="59">
        <f>IFERROR(IF(A40="","",G40/F40),"")</f>
        <v/>
      </c>
      <c r="K40" s="60">
        <f>IFERROR(IF(A40="","",I40/G40),"")</f>
        <v/>
      </c>
      <c r="L40" s="60">
        <f>IFERROR(IF(A40="","",I40/F40),"")</f>
        <v/>
      </c>
      <c r="M40" s="60">
        <f>IFERROR(IF(A40="","",K40-'Dashboard'!$B$9),"")</f>
        <v/>
      </c>
      <c r="N40" s="60">
        <f>IFERROR(IF(A40="","",L40-'Dashboard'!$B$10),"")</f>
        <v/>
      </c>
      <c r="O40" s="36">
        <f>IFERROR(IF(A40="","",IF(D40&lt;=0,"Check total rooms",IF(E40&lt;0,"Check out-of-order rooms",IF(E40&gt;D40,"Out-of-order exceeds total",IF(F40&lt;=0,"No sellable rooms",IF(G40&lt;0,"Check rooms sold",IF(G40&gt;F40,"Rooms sold exceed sellable",IF(H40&lt;0,"Check complimentary rooms",IF(H40&gt;G40,"Complimentary exceeds rooms sold",IF(I40&lt;0,"Check room revenue",IF(AND(G40&gt;0,I40=0),"Sold rooms with no revenue",IF(AND(G40=0,I40&gt;0),"Revenue with no rooms sold",IF(E40&gt;'Dashboard'!$B$11,"Review out-of-order rooms","OK"))))))))))))),"")</f>
        <v/>
      </c>
      <c r="P40" s="37" t="n"/>
      <c r="Q40" s="37" t="n"/>
    </row>
    <row r="41">
      <c r="A41" s="57" t="n"/>
      <c r="B41" s="29">
        <f>IFERROR(IF(A41="","",INDEX({"Monday","Tuesday","Wednesday","Thursday","Friday","Saturday","Sunday"},1,MOD(A41-1,7)+1)),"")</f>
        <v/>
      </c>
      <c r="C41" s="30" t="n"/>
      <c r="D41" s="31" t="n"/>
      <c r="E41" s="31" t="n"/>
      <c r="F41" s="32">
        <f>IFERROR(IF(A41="","",D41-E41),"")</f>
        <v/>
      </c>
      <c r="G41" s="31" t="n"/>
      <c r="H41" s="31" t="n"/>
      <c r="I41" s="58" t="n"/>
      <c r="J41" s="59">
        <f>IFERROR(IF(A41="","",G41/F41),"")</f>
        <v/>
      </c>
      <c r="K41" s="60">
        <f>IFERROR(IF(A41="","",I41/G41),"")</f>
        <v/>
      </c>
      <c r="L41" s="60">
        <f>IFERROR(IF(A41="","",I41/F41),"")</f>
        <v/>
      </c>
      <c r="M41" s="60">
        <f>IFERROR(IF(A41="","",K41-'Dashboard'!$B$9),"")</f>
        <v/>
      </c>
      <c r="N41" s="60">
        <f>IFERROR(IF(A41="","",L41-'Dashboard'!$B$10),"")</f>
        <v/>
      </c>
      <c r="O41" s="36">
        <f>IFERROR(IF(A41="","",IF(D41&lt;=0,"Check total rooms",IF(E41&lt;0,"Check out-of-order rooms",IF(E41&gt;D41,"Out-of-order exceeds total",IF(F41&lt;=0,"No sellable rooms",IF(G41&lt;0,"Check rooms sold",IF(G41&gt;F41,"Rooms sold exceed sellable",IF(H41&lt;0,"Check complimentary rooms",IF(H41&gt;G41,"Complimentary exceeds rooms sold",IF(I41&lt;0,"Check room revenue",IF(AND(G41&gt;0,I41=0),"Sold rooms with no revenue",IF(AND(G41=0,I41&gt;0),"Revenue with no rooms sold",IF(E41&gt;'Dashboard'!$B$11,"Review out-of-order rooms","OK"))))))))))))),"")</f>
        <v/>
      </c>
      <c r="P41" s="37" t="n"/>
      <c r="Q41" s="37" t="n"/>
    </row>
    <row r="42">
      <c r="A42" s="57" t="n"/>
      <c r="B42" s="29">
        <f>IFERROR(IF(A42="","",INDEX({"Monday","Tuesday","Wednesday","Thursday","Friday","Saturday","Sunday"},1,MOD(A42-1,7)+1)),"")</f>
        <v/>
      </c>
      <c r="C42" s="30" t="n"/>
      <c r="D42" s="31" t="n"/>
      <c r="E42" s="31" t="n"/>
      <c r="F42" s="32">
        <f>IFERROR(IF(A42="","",D42-E42),"")</f>
        <v/>
      </c>
      <c r="G42" s="31" t="n"/>
      <c r="H42" s="31" t="n"/>
      <c r="I42" s="58" t="n"/>
      <c r="J42" s="59">
        <f>IFERROR(IF(A42="","",G42/F42),"")</f>
        <v/>
      </c>
      <c r="K42" s="60">
        <f>IFERROR(IF(A42="","",I42/G42),"")</f>
        <v/>
      </c>
      <c r="L42" s="60">
        <f>IFERROR(IF(A42="","",I42/F42),"")</f>
        <v/>
      </c>
      <c r="M42" s="60">
        <f>IFERROR(IF(A42="","",K42-'Dashboard'!$B$9),"")</f>
        <v/>
      </c>
      <c r="N42" s="60">
        <f>IFERROR(IF(A42="","",L42-'Dashboard'!$B$10),"")</f>
        <v/>
      </c>
      <c r="O42" s="36">
        <f>IFERROR(IF(A42="","",IF(D42&lt;=0,"Check total rooms",IF(E42&lt;0,"Check out-of-order rooms",IF(E42&gt;D42,"Out-of-order exceeds total",IF(F42&lt;=0,"No sellable rooms",IF(G42&lt;0,"Check rooms sold",IF(G42&gt;F42,"Rooms sold exceed sellable",IF(H42&lt;0,"Check complimentary rooms",IF(H42&gt;G42,"Complimentary exceeds rooms sold",IF(I42&lt;0,"Check room revenue",IF(AND(G42&gt;0,I42=0),"Sold rooms with no revenue",IF(AND(G42=0,I42&gt;0),"Revenue with no rooms sold",IF(E42&gt;'Dashboard'!$B$11,"Review out-of-order rooms","OK"))))))))))))),"")</f>
        <v/>
      </c>
      <c r="P42" s="37" t="n"/>
      <c r="Q42" s="37" t="n"/>
    </row>
    <row r="43">
      <c r="A43" s="57" t="n"/>
      <c r="B43" s="29">
        <f>IFERROR(IF(A43="","",INDEX({"Monday","Tuesday","Wednesday","Thursday","Friday","Saturday","Sunday"},1,MOD(A43-1,7)+1)),"")</f>
        <v/>
      </c>
      <c r="C43" s="30" t="n"/>
      <c r="D43" s="31" t="n"/>
      <c r="E43" s="31" t="n"/>
      <c r="F43" s="32">
        <f>IFERROR(IF(A43="","",D43-E43),"")</f>
        <v/>
      </c>
      <c r="G43" s="31" t="n"/>
      <c r="H43" s="31" t="n"/>
      <c r="I43" s="58" t="n"/>
      <c r="J43" s="59">
        <f>IFERROR(IF(A43="","",G43/F43),"")</f>
        <v/>
      </c>
      <c r="K43" s="60">
        <f>IFERROR(IF(A43="","",I43/G43),"")</f>
        <v/>
      </c>
      <c r="L43" s="60">
        <f>IFERROR(IF(A43="","",I43/F43),"")</f>
        <v/>
      </c>
      <c r="M43" s="60">
        <f>IFERROR(IF(A43="","",K43-'Dashboard'!$B$9),"")</f>
        <v/>
      </c>
      <c r="N43" s="60">
        <f>IFERROR(IF(A43="","",L43-'Dashboard'!$B$10),"")</f>
        <v/>
      </c>
      <c r="O43" s="36">
        <f>IFERROR(IF(A43="","",IF(D43&lt;=0,"Check total rooms",IF(E43&lt;0,"Check out-of-order rooms",IF(E43&gt;D43,"Out-of-order exceeds total",IF(F43&lt;=0,"No sellable rooms",IF(G43&lt;0,"Check rooms sold",IF(G43&gt;F43,"Rooms sold exceed sellable",IF(H43&lt;0,"Check complimentary rooms",IF(H43&gt;G43,"Complimentary exceeds rooms sold",IF(I43&lt;0,"Check room revenue",IF(AND(G43&gt;0,I43=0),"Sold rooms with no revenue",IF(AND(G43=0,I43&gt;0),"Revenue with no rooms sold",IF(E43&gt;'Dashboard'!$B$11,"Review out-of-order rooms","OK"))))))))))))),"")</f>
        <v/>
      </c>
      <c r="P43" s="37" t="n"/>
      <c r="Q43" s="37" t="n"/>
    </row>
    <row r="44">
      <c r="A44" s="57" t="n"/>
      <c r="B44" s="29">
        <f>IFERROR(IF(A44="","",INDEX({"Monday","Tuesday","Wednesday","Thursday","Friday","Saturday","Sunday"},1,MOD(A44-1,7)+1)),"")</f>
        <v/>
      </c>
      <c r="C44" s="30" t="n"/>
      <c r="D44" s="31" t="n"/>
      <c r="E44" s="31" t="n"/>
      <c r="F44" s="32">
        <f>IFERROR(IF(A44="","",D44-E44),"")</f>
        <v/>
      </c>
      <c r="G44" s="31" t="n"/>
      <c r="H44" s="31" t="n"/>
      <c r="I44" s="58" t="n"/>
      <c r="J44" s="59">
        <f>IFERROR(IF(A44="","",G44/F44),"")</f>
        <v/>
      </c>
      <c r="K44" s="60">
        <f>IFERROR(IF(A44="","",I44/G44),"")</f>
        <v/>
      </c>
      <c r="L44" s="60">
        <f>IFERROR(IF(A44="","",I44/F44),"")</f>
        <v/>
      </c>
      <c r="M44" s="60">
        <f>IFERROR(IF(A44="","",K44-'Dashboard'!$B$9),"")</f>
        <v/>
      </c>
      <c r="N44" s="60">
        <f>IFERROR(IF(A44="","",L44-'Dashboard'!$B$10),"")</f>
        <v/>
      </c>
      <c r="O44" s="36">
        <f>IFERROR(IF(A44="","",IF(D44&lt;=0,"Check total rooms",IF(E44&lt;0,"Check out-of-order rooms",IF(E44&gt;D44,"Out-of-order exceeds total",IF(F44&lt;=0,"No sellable rooms",IF(G44&lt;0,"Check rooms sold",IF(G44&gt;F44,"Rooms sold exceed sellable",IF(H44&lt;0,"Check complimentary rooms",IF(H44&gt;G44,"Complimentary exceeds rooms sold",IF(I44&lt;0,"Check room revenue",IF(AND(G44&gt;0,I44=0),"Sold rooms with no revenue",IF(AND(G44=0,I44&gt;0),"Revenue with no rooms sold",IF(E44&gt;'Dashboard'!$B$11,"Review out-of-order rooms","OK"))))))))))))),"")</f>
        <v/>
      </c>
      <c r="P44" s="37" t="n"/>
      <c r="Q44" s="37" t="n"/>
    </row>
    <row r="45">
      <c r="A45" s="57" t="n"/>
      <c r="B45" s="29">
        <f>IFERROR(IF(A45="","",INDEX({"Monday","Tuesday","Wednesday","Thursday","Friday","Saturday","Sunday"},1,MOD(A45-1,7)+1)),"")</f>
        <v/>
      </c>
      <c r="C45" s="30" t="n"/>
      <c r="D45" s="31" t="n"/>
      <c r="E45" s="31" t="n"/>
      <c r="F45" s="32">
        <f>IFERROR(IF(A45="","",D45-E45),"")</f>
        <v/>
      </c>
      <c r="G45" s="31" t="n"/>
      <c r="H45" s="31" t="n"/>
      <c r="I45" s="58" t="n"/>
      <c r="J45" s="59">
        <f>IFERROR(IF(A45="","",G45/F45),"")</f>
        <v/>
      </c>
      <c r="K45" s="60">
        <f>IFERROR(IF(A45="","",I45/G45),"")</f>
        <v/>
      </c>
      <c r="L45" s="60">
        <f>IFERROR(IF(A45="","",I45/F45),"")</f>
        <v/>
      </c>
      <c r="M45" s="60">
        <f>IFERROR(IF(A45="","",K45-'Dashboard'!$B$9),"")</f>
        <v/>
      </c>
      <c r="N45" s="60">
        <f>IFERROR(IF(A45="","",L45-'Dashboard'!$B$10),"")</f>
        <v/>
      </c>
      <c r="O45" s="36">
        <f>IFERROR(IF(A45="","",IF(D45&lt;=0,"Check total rooms",IF(E45&lt;0,"Check out-of-order rooms",IF(E45&gt;D45,"Out-of-order exceeds total",IF(F45&lt;=0,"No sellable rooms",IF(G45&lt;0,"Check rooms sold",IF(G45&gt;F45,"Rooms sold exceed sellable",IF(H45&lt;0,"Check complimentary rooms",IF(H45&gt;G45,"Complimentary exceeds rooms sold",IF(I45&lt;0,"Check room revenue",IF(AND(G45&gt;0,I45=0),"Sold rooms with no revenue",IF(AND(G45=0,I45&gt;0),"Revenue with no rooms sold",IF(E45&gt;'Dashboard'!$B$11,"Review out-of-order rooms","OK"))))))))))))),"")</f>
        <v/>
      </c>
      <c r="P45" s="37" t="n"/>
      <c r="Q45" s="37" t="n"/>
    </row>
    <row r="46">
      <c r="A46" s="57" t="n"/>
      <c r="B46" s="29">
        <f>IFERROR(IF(A46="","",INDEX({"Monday","Tuesday","Wednesday","Thursday","Friday","Saturday","Sunday"},1,MOD(A46-1,7)+1)),"")</f>
        <v/>
      </c>
      <c r="C46" s="30" t="n"/>
      <c r="D46" s="31" t="n"/>
      <c r="E46" s="31" t="n"/>
      <c r="F46" s="32">
        <f>IFERROR(IF(A46="","",D46-E46),"")</f>
        <v/>
      </c>
      <c r="G46" s="31" t="n"/>
      <c r="H46" s="31" t="n"/>
      <c r="I46" s="58" t="n"/>
      <c r="J46" s="59">
        <f>IFERROR(IF(A46="","",G46/F46),"")</f>
        <v/>
      </c>
      <c r="K46" s="60">
        <f>IFERROR(IF(A46="","",I46/G46),"")</f>
        <v/>
      </c>
      <c r="L46" s="60">
        <f>IFERROR(IF(A46="","",I46/F46),"")</f>
        <v/>
      </c>
      <c r="M46" s="60">
        <f>IFERROR(IF(A46="","",K46-'Dashboard'!$B$9),"")</f>
        <v/>
      </c>
      <c r="N46" s="60">
        <f>IFERROR(IF(A46="","",L46-'Dashboard'!$B$10),"")</f>
        <v/>
      </c>
      <c r="O46" s="36">
        <f>IFERROR(IF(A46="","",IF(D46&lt;=0,"Check total rooms",IF(E46&lt;0,"Check out-of-order rooms",IF(E46&gt;D46,"Out-of-order exceeds total",IF(F46&lt;=0,"No sellable rooms",IF(G46&lt;0,"Check rooms sold",IF(G46&gt;F46,"Rooms sold exceed sellable",IF(H46&lt;0,"Check complimentary rooms",IF(H46&gt;G46,"Complimentary exceeds rooms sold",IF(I46&lt;0,"Check room revenue",IF(AND(G46&gt;0,I46=0),"Sold rooms with no revenue",IF(AND(G46=0,I46&gt;0),"Revenue with no rooms sold",IF(E46&gt;'Dashboard'!$B$11,"Review out-of-order rooms","OK"))))))))))))),"")</f>
        <v/>
      </c>
      <c r="P46" s="37" t="n"/>
      <c r="Q46" s="37" t="n"/>
    </row>
    <row r="47">
      <c r="A47" s="57" t="n"/>
      <c r="B47" s="29">
        <f>IFERROR(IF(A47="","",INDEX({"Monday","Tuesday","Wednesday","Thursday","Friday","Saturday","Sunday"},1,MOD(A47-1,7)+1)),"")</f>
        <v/>
      </c>
      <c r="C47" s="30" t="n"/>
      <c r="D47" s="31" t="n"/>
      <c r="E47" s="31" t="n"/>
      <c r="F47" s="32">
        <f>IFERROR(IF(A47="","",D47-E47),"")</f>
        <v/>
      </c>
      <c r="G47" s="31" t="n"/>
      <c r="H47" s="31" t="n"/>
      <c r="I47" s="58" t="n"/>
      <c r="J47" s="59">
        <f>IFERROR(IF(A47="","",G47/F47),"")</f>
        <v/>
      </c>
      <c r="K47" s="60">
        <f>IFERROR(IF(A47="","",I47/G47),"")</f>
        <v/>
      </c>
      <c r="L47" s="60">
        <f>IFERROR(IF(A47="","",I47/F47),"")</f>
        <v/>
      </c>
      <c r="M47" s="60">
        <f>IFERROR(IF(A47="","",K47-'Dashboard'!$B$9),"")</f>
        <v/>
      </c>
      <c r="N47" s="60">
        <f>IFERROR(IF(A47="","",L47-'Dashboard'!$B$10),"")</f>
        <v/>
      </c>
      <c r="O47" s="36">
        <f>IFERROR(IF(A47="","",IF(D47&lt;=0,"Check total rooms",IF(E47&lt;0,"Check out-of-order rooms",IF(E47&gt;D47,"Out-of-order exceeds total",IF(F47&lt;=0,"No sellable rooms",IF(G47&lt;0,"Check rooms sold",IF(G47&gt;F47,"Rooms sold exceed sellable",IF(H47&lt;0,"Check complimentary rooms",IF(H47&gt;G47,"Complimentary exceeds rooms sold",IF(I47&lt;0,"Check room revenue",IF(AND(G47&gt;0,I47=0),"Sold rooms with no revenue",IF(AND(G47=0,I47&gt;0),"Revenue with no rooms sold",IF(E47&gt;'Dashboard'!$B$11,"Review out-of-order rooms","OK"))))))))))))),"")</f>
        <v/>
      </c>
      <c r="P47" s="37" t="n"/>
      <c r="Q47" s="37" t="n"/>
    </row>
    <row r="48">
      <c r="A48" s="57" t="n"/>
      <c r="B48" s="29">
        <f>IFERROR(IF(A48="","",INDEX({"Monday","Tuesday","Wednesday","Thursday","Friday","Saturday","Sunday"},1,MOD(A48-1,7)+1)),"")</f>
        <v/>
      </c>
      <c r="C48" s="30" t="n"/>
      <c r="D48" s="31" t="n"/>
      <c r="E48" s="31" t="n"/>
      <c r="F48" s="32">
        <f>IFERROR(IF(A48="","",D48-E48),"")</f>
        <v/>
      </c>
      <c r="G48" s="31" t="n"/>
      <c r="H48" s="31" t="n"/>
      <c r="I48" s="58" t="n"/>
      <c r="J48" s="59">
        <f>IFERROR(IF(A48="","",G48/F48),"")</f>
        <v/>
      </c>
      <c r="K48" s="60">
        <f>IFERROR(IF(A48="","",I48/G48),"")</f>
        <v/>
      </c>
      <c r="L48" s="60">
        <f>IFERROR(IF(A48="","",I48/F48),"")</f>
        <v/>
      </c>
      <c r="M48" s="60">
        <f>IFERROR(IF(A48="","",K48-'Dashboard'!$B$9),"")</f>
        <v/>
      </c>
      <c r="N48" s="60">
        <f>IFERROR(IF(A48="","",L48-'Dashboard'!$B$10),"")</f>
        <v/>
      </c>
      <c r="O48" s="36">
        <f>IFERROR(IF(A48="","",IF(D48&lt;=0,"Check total rooms",IF(E48&lt;0,"Check out-of-order rooms",IF(E48&gt;D48,"Out-of-order exceeds total",IF(F48&lt;=0,"No sellable rooms",IF(G48&lt;0,"Check rooms sold",IF(G48&gt;F48,"Rooms sold exceed sellable",IF(H48&lt;0,"Check complimentary rooms",IF(H48&gt;G48,"Complimentary exceeds rooms sold",IF(I48&lt;0,"Check room revenue",IF(AND(G48&gt;0,I48=0),"Sold rooms with no revenue",IF(AND(G48=0,I48&gt;0),"Revenue with no rooms sold",IF(E48&gt;'Dashboard'!$B$11,"Review out-of-order rooms","OK"))))))))))))),"")</f>
        <v/>
      </c>
      <c r="P48" s="37" t="n"/>
      <c r="Q48" s="37" t="n"/>
    </row>
    <row r="49">
      <c r="A49" s="57" t="n"/>
      <c r="B49" s="29">
        <f>IFERROR(IF(A49="","",INDEX({"Monday","Tuesday","Wednesday","Thursday","Friday","Saturday","Sunday"},1,MOD(A49-1,7)+1)),"")</f>
        <v/>
      </c>
      <c r="C49" s="30" t="n"/>
      <c r="D49" s="31" t="n"/>
      <c r="E49" s="31" t="n"/>
      <c r="F49" s="32">
        <f>IFERROR(IF(A49="","",D49-E49),"")</f>
        <v/>
      </c>
      <c r="G49" s="31" t="n"/>
      <c r="H49" s="31" t="n"/>
      <c r="I49" s="58" t="n"/>
      <c r="J49" s="59">
        <f>IFERROR(IF(A49="","",G49/F49),"")</f>
        <v/>
      </c>
      <c r="K49" s="60">
        <f>IFERROR(IF(A49="","",I49/G49),"")</f>
        <v/>
      </c>
      <c r="L49" s="60">
        <f>IFERROR(IF(A49="","",I49/F49),"")</f>
        <v/>
      </c>
      <c r="M49" s="60">
        <f>IFERROR(IF(A49="","",K49-'Dashboard'!$B$9),"")</f>
        <v/>
      </c>
      <c r="N49" s="60">
        <f>IFERROR(IF(A49="","",L49-'Dashboard'!$B$10),"")</f>
        <v/>
      </c>
      <c r="O49" s="36">
        <f>IFERROR(IF(A49="","",IF(D49&lt;=0,"Check total rooms",IF(E49&lt;0,"Check out-of-order rooms",IF(E49&gt;D49,"Out-of-order exceeds total",IF(F49&lt;=0,"No sellable rooms",IF(G49&lt;0,"Check rooms sold",IF(G49&gt;F49,"Rooms sold exceed sellable",IF(H49&lt;0,"Check complimentary rooms",IF(H49&gt;G49,"Complimentary exceeds rooms sold",IF(I49&lt;0,"Check room revenue",IF(AND(G49&gt;0,I49=0),"Sold rooms with no revenue",IF(AND(G49=0,I49&gt;0),"Revenue with no rooms sold",IF(E49&gt;'Dashboard'!$B$11,"Review out-of-order rooms","OK"))))))))))))),"")</f>
        <v/>
      </c>
      <c r="P49" s="37" t="n"/>
      <c r="Q49" s="37" t="n"/>
    </row>
    <row r="50">
      <c r="A50" s="57" t="n"/>
      <c r="B50" s="29">
        <f>IFERROR(IF(A50="","",INDEX({"Monday","Tuesday","Wednesday","Thursday","Friday","Saturday","Sunday"},1,MOD(A50-1,7)+1)),"")</f>
        <v/>
      </c>
      <c r="C50" s="30" t="n"/>
      <c r="D50" s="31" t="n"/>
      <c r="E50" s="31" t="n"/>
      <c r="F50" s="32">
        <f>IFERROR(IF(A50="","",D50-E50),"")</f>
        <v/>
      </c>
      <c r="G50" s="31" t="n"/>
      <c r="H50" s="31" t="n"/>
      <c r="I50" s="58" t="n"/>
      <c r="J50" s="59">
        <f>IFERROR(IF(A50="","",G50/F50),"")</f>
        <v/>
      </c>
      <c r="K50" s="60">
        <f>IFERROR(IF(A50="","",I50/G50),"")</f>
        <v/>
      </c>
      <c r="L50" s="60">
        <f>IFERROR(IF(A50="","",I50/F50),"")</f>
        <v/>
      </c>
      <c r="M50" s="60">
        <f>IFERROR(IF(A50="","",K50-'Dashboard'!$B$9),"")</f>
        <v/>
      </c>
      <c r="N50" s="60">
        <f>IFERROR(IF(A50="","",L50-'Dashboard'!$B$10),"")</f>
        <v/>
      </c>
      <c r="O50" s="36">
        <f>IFERROR(IF(A50="","",IF(D50&lt;=0,"Check total rooms",IF(E50&lt;0,"Check out-of-order rooms",IF(E50&gt;D50,"Out-of-order exceeds total",IF(F50&lt;=0,"No sellable rooms",IF(G50&lt;0,"Check rooms sold",IF(G50&gt;F50,"Rooms sold exceed sellable",IF(H50&lt;0,"Check complimentary rooms",IF(H50&gt;G50,"Complimentary exceeds rooms sold",IF(I50&lt;0,"Check room revenue",IF(AND(G50&gt;0,I50=0),"Sold rooms with no revenue",IF(AND(G50=0,I50&gt;0),"Revenue with no rooms sold",IF(E50&gt;'Dashboard'!$B$11,"Review out-of-order rooms","OK"))))))))))))),"")</f>
        <v/>
      </c>
      <c r="P50" s="37" t="n"/>
      <c r="Q50" s="37" t="n"/>
    </row>
    <row r="51">
      <c r="A51" s="57" t="n"/>
      <c r="B51" s="29">
        <f>IFERROR(IF(A51="","",INDEX({"Monday","Tuesday","Wednesday","Thursday","Friday","Saturday","Sunday"},1,MOD(A51-1,7)+1)),"")</f>
        <v/>
      </c>
      <c r="C51" s="30" t="n"/>
      <c r="D51" s="31" t="n"/>
      <c r="E51" s="31" t="n"/>
      <c r="F51" s="32">
        <f>IFERROR(IF(A51="","",D51-E51),"")</f>
        <v/>
      </c>
      <c r="G51" s="31" t="n"/>
      <c r="H51" s="31" t="n"/>
      <c r="I51" s="58" t="n"/>
      <c r="J51" s="59">
        <f>IFERROR(IF(A51="","",G51/F51),"")</f>
        <v/>
      </c>
      <c r="K51" s="60">
        <f>IFERROR(IF(A51="","",I51/G51),"")</f>
        <v/>
      </c>
      <c r="L51" s="60">
        <f>IFERROR(IF(A51="","",I51/F51),"")</f>
        <v/>
      </c>
      <c r="M51" s="60">
        <f>IFERROR(IF(A51="","",K51-'Dashboard'!$B$9),"")</f>
        <v/>
      </c>
      <c r="N51" s="60">
        <f>IFERROR(IF(A51="","",L51-'Dashboard'!$B$10),"")</f>
        <v/>
      </c>
      <c r="O51" s="36">
        <f>IFERROR(IF(A51="","",IF(D51&lt;=0,"Check total rooms",IF(E51&lt;0,"Check out-of-order rooms",IF(E51&gt;D51,"Out-of-order exceeds total",IF(F51&lt;=0,"No sellable rooms",IF(G51&lt;0,"Check rooms sold",IF(G51&gt;F51,"Rooms sold exceed sellable",IF(H51&lt;0,"Check complimentary rooms",IF(H51&gt;G51,"Complimentary exceeds rooms sold",IF(I51&lt;0,"Check room revenue",IF(AND(G51&gt;0,I51=0),"Sold rooms with no revenue",IF(AND(G51=0,I51&gt;0),"Revenue with no rooms sold",IF(E51&gt;'Dashboard'!$B$11,"Review out-of-order rooms","OK"))))))))))))),"")</f>
        <v/>
      </c>
      <c r="P51" s="37" t="n"/>
      <c r="Q51" s="37" t="n"/>
    </row>
    <row r="52">
      <c r="A52" s="57" t="n"/>
      <c r="B52" s="29">
        <f>IFERROR(IF(A52="","",INDEX({"Monday","Tuesday","Wednesday","Thursday","Friday","Saturday","Sunday"},1,MOD(A52-1,7)+1)),"")</f>
        <v/>
      </c>
      <c r="C52" s="30" t="n"/>
      <c r="D52" s="31" t="n"/>
      <c r="E52" s="31" t="n"/>
      <c r="F52" s="32">
        <f>IFERROR(IF(A52="","",D52-E52),"")</f>
        <v/>
      </c>
      <c r="G52" s="31" t="n"/>
      <c r="H52" s="31" t="n"/>
      <c r="I52" s="58" t="n"/>
      <c r="J52" s="59">
        <f>IFERROR(IF(A52="","",G52/F52),"")</f>
        <v/>
      </c>
      <c r="K52" s="60">
        <f>IFERROR(IF(A52="","",I52/G52),"")</f>
        <v/>
      </c>
      <c r="L52" s="60">
        <f>IFERROR(IF(A52="","",I52/F52),"")</f>
        <v/>
      </c>
      <c r="M52" s="60">
        <f>IFERROR(IF(A52="","",K52-'Dashboard'!$B$9),"")</f>
        <v/>
      </c>
      <c r="N52" s="60">
        <f>IFERROR(IF(A52="","",L52-'Dashboard'!$B$10),"")</f>
        <v/>
      </c>
      <c r="O52" s="36">
        <f>IFERROR(IF(A52="","",IF(D52&lt;=0,"Check total rooms",IF(E52&lt;0,"Check out-of-order rooms",IF(E52&gt;D52,"Out-of-order exceeds total",IF(F52&lt;=0,"No sellable rooms",IF(G52&lt;0,"Check rooms sold",IF(G52&gt;F52,"Rooms sold exceed sellable",IF(H52&lt;0,"Check complimentary rooms",IF(H52&gt;G52,"Complimentary exceeds rooms sold",IF(I52&lt;0,"Check room revenue",IF(AND(G52&gt;0,I52=0),"Sold rooms with no revenue",IF(AND(G52=0,I52&gt;0),"Revenue with no rooms sold",IF(E52&gt;'Dashboard'!$B$11,"Review out-of-order rooms","OK"))))))))))))),"")</f>
        <v/>
      </c>
      <c r="P52" s="37" t="n"/>
      <c r="Q52" s="37" t="n"/>
    </row>
    <row r="53">
      <c r="A53" s="57" t="n"/>
      <c r="B53" s="29">
        <f>IFERROR(IF(A53="","",INDEX({"Monday","Tuesday","Wednesday","Thursday","Friday","Saturday","Sunday"},1,MOD(A53-1,7)+1)),"")</f>
        <v/>
      </c>
      <c r="C53" s="30" t="n"/>
      <c r="D53" s="31" t="n"/>
      <c r="E53" s="31" t="n"/>
      <c r="F53" s="32">
        <f>IFERROR(IF(A53="","",D53-E53),"")</f>
        <v/>
      </c>
      <c r="G53" s="31" t="n"/>
      <c r="H53" s="31" t="n"/>
      <c r="I53" s="58" t="n"/>
      <c r="J53" s="59">
        <f>IFERROR(IF(A53="","",G53/F53),"")</f>
        <v/>
      </c>
      <c r="K53" s="60">
        <f>IFERROR(IF(A53="","",I53/G53),"")</f>
        <v/>
      </c>
      <c r="L53" s="60">
        <f>IFERROR(IF(A53="","",I53/F53),"")</f>
        <v/>
      </c>
      <c r="M53" s="60">
        <f>IFERROR(IF(A53="","",K53-'Dashboard'!$B$9),"")</f>
        <v/>
      </c>
      <c r="N53" s="60">
        <f>IFERROR(IF(A53="","",L53-'Dashboard'!$B$10),"")</f>
        <v/>
      </c>
      <c r="O53" s="36">
        <f>IFERROR(IF(A53="","",IF(D53&lt;=0,"Check total rooms",IF(E53&lt;0,"Check out-of-order rooms",IF(E53&gt;D53,"Out-of-order exceeds total",IF(F53&lt;=0,"No sellable rooms",IF(G53&lt;0,"Check rooms sold",IF(G53&gt;F53,"Rooms sold exceed sellable",IF(H53&lt;0,"Check complimentary rooms",IF(H53&gt;G53,"Complimentary exceeds rooms sold",IF(I53&lt;0,"Check room revenue",IF(AND(G53&gt;0,I53=0),"Sold rooms with no revenue",IF(AND(G53=0,I53&gt;0),"Revenue with no rooms sold",IF(E53&gt;'Dashboard'!$B$11,"Review out-of-order rooms","OK"))))))))))))),"")</f>
        <v/>
      </c>
      <c r="P53" s="37" t="n"/>
      <c r="Q53" s="37" t="n"/>
    </row>
    <row r="54">
      <c r="A54" s="57" t="n"/>
      <c r="B54" s="29">
        <f>IFERROR(IF(A54="","",INDEX({"Monday","Tuesday","Wednesday","Thursday","Friday","Saturday","Sunday"},1,MOD(A54-1,7)+1)),"")</f>
        <v/>
      </c>
      <c r="C54" s="30" t="n"/>
      <c r="D54" s="31" t="n"/>
      <c r="E54" s="31" t="n"/>
      <c r="F54" s="32">
        <f>IFERROR(IF(A54="","",D54-E54),"")</f>
        <v/>
      </c>
      <c r="G54" s="31" t="n"/>
      <c r="H54" s="31" t="n"/>
      <c r="I54" s="58" t="n"/>
      <c r="J54" s="59">
        <f>IFERROR(IF(A54="","",G54/F54),"")</f>
        <v/>
      </c>
      <c r="K54" s="60">
        <f>IFERROR(IF(A54="","",I54/G54),"")</f>
        <v/>
      </c>
      <c r="L54" s="60">
        <f>IFERROR(IF(A54="","",I54/F54),"")</f>
        <v/>
      </c>
      <c r="M54" s="60">
        <f>IFERROR(IF(A54="","",K54-'Dashboard'!$B$9),"")</f>
        <v/>
      </c>
      <c r="N54" s="60">
        <f>IFERROR(IF(A54="","",L54-'Dashboard'!$B$10),"")</f>
        <v/>
      </c>
      <c r="O54" s="36">
        <f>IFERROR(IF(A54="","",IF(D54&lt;=0,"Check total rooms",IF(E54&lt;0,"Check out-of-order rooms",IF(E54&gt;D54,"Out-of-order exceeds total",IF(F54&lt;=0,"No sellable rooms",IF(G54&lt;0,"Check rooms sold",IF(G54&gt;F54,"Rooms sold exceed sellable",IF(H54&lt;0,"Check complimentary rooms",IF(H54&gt;G54,"Complimentary exceeds rooms sold",IF(I54&lt;0,"Check room revenue",IF(AND(G54&gt;0,I54=0),"Sold rooms with no revenue",IF(AND(G54=0,I54&gt;0),"Revenue with no rooms sold",IF(E54&gt;'Dashboard'!$B$11,"Review out-of-order rooms","OK"))))))))))))),"")</f>
        <v/>
      </c>
      <c r="P54" s="37" t="n"/>
      <c r="Q54" s="37" t="n"/>
    </row>
    <row r="55">
      <c r="A55" s="57" t="n"/>
      <c r="B55" s="29">
        <f>IFERROR(IF(A55="","",INDEX({"Monday","Tuesday","Wednesday","Thursday","Friday","Saturday","Sunday"},1,MOD(A55-1,7)+1)),"")</f>
        <v/>
      </c>
      <c r="C55" s="30" t="n"/>
      <c r="D55" s="31" t="n"/>
      <c r="E55" s="31" t="n"/>
      <c r="F55" s="32">
        <f>IFERROR(IF(A55="","",D55-E55),"")</f>
        <v/>
      </c>
      <c r="G55" s="31" t="n"/>
      <c r="H55" s="31" t="n"/>
      <c r="I55" s="58" t="n"/>
      <c r="J55" s="59">
        <f>IFERROR(IF(A55="","",G55/F55),"")</f>
        <v/>
      </c>
      <c r="K55" s="60">
        <f>IFERROR(IF(A55="","",I55/G55),"")</f>
        <v/>
      </c>
      <c r="L55" s="60">
        <f>IFERROR(IF(A55="","",I55/F55),"")</f>
        <v/>
      </c>
      <c r="M55" s="60">
        <f>IFERROR(IF(A55="","",K55-'Dashboard'!$B$9),"")</f>
        <v/>
      </c>
      <c r="N55" s="60">
        <f>IFERROR(IF(A55="","",L55-'Dashboard'!$B$10),"")</f>
        <v/>
      </c>
      <c r="O55" s="36">
        <f>IFERROR(IF(A55="","",IF(D55&lt;=0,"Check total rooms",IF(E55&lt;0,"Check out-of-order rooms",IF(E55&gt;D55,"Out-of-order exceeds total",IF(F55&lt;=0,"No sellable rooms",IF(G55&lt;0,"Check rooms sold",IF(G55&gt;F55,"Rooms sold exceed sellable",IF(H55&lt;0,"Check complimentary rooms",IF(H55&gt;G55,"Complimentary exceeds rooms sold",IF(I55&lt;0,"Check room revenue",IF(AND(G55&gt;0,I55=0),"Sold rooms with no revenue",IF(AND(G55=0,I55&gt;0),"Revenue with no rooms sold",IF(E55&gt;'Dashboard'!$B$11,"Review out-of-order rooms","OK"))))))))))))),"")</f>
        <v/>
      </c>
      <c r="P55" s="37" t="n"/>
      <c r="Q55" s="37" t="n"/>
    </row>
    <row r="56">
      <c r="A56" s="57" t="n"/>
      <c r="B56" s="29">
        <f>IFERROR(IF(A56="","",INDEX({"Monday","Tuesday","Wednesday","Thursday","Friday","Saturday","Sunday"},1,MOD(A56-1,7)+1)),"")</f>
        <v/>
      </c>
      <c r="C56" s="30" t="n"/>
      <c r="D56" s="31" t="n"/>
      <c r="E56" s="31" t="n"/>
      <c r="F56" s="32">
        <f>IFERROR(IF(A56="","",D56-E56),"")</f>
        <v/>
      </c>
      <c r="G56" s="31" t="n"/>
      <c r="H56" s="31" t="n"/>
      <c r="I56" s="58" t="n"/>
      <c r="J56" s="59">
        <f>IFERROR(IF(A56="","",G56/F56),"")</f>
        <v/>
      </c>
      <c r="K56" s="60">
        <f>IFERROR(IF(A56="","",I56/G56),"")</f>
        <v/>
      </c>
      <c r="L56" s="60">
        <f>IFERROR(IF(A56="","",I56/F56),"")</f>
        <v/>
      </c>
      <c r="M56" s="60">
        <f>IFERROR(IF(A56="","",K56-'Dashboard'!$B$9),"")</f>
        <v/>
      </c>
      <c r="N56" s="60">
        <f>IFERROR(IF(A56="","",L56-'Dashboard'!$B$10),"")</f>
        <v/>
      </c>
      <c r="O56" s="36">
        <f>IFERROR(IF(A56="","",IF(D56&lt;=0,"Check total rooms",IF(E56&lt;0,"Check out-of-order rooms",IF(E56&gt;D56,"Out-of-order exceeds total",IF(F56&lt;=0,"No sellable rooms",IF(G56&lt;0,"Check rooms sold",IF(G56&gt;F56,"Rooms sold exceed sellable",IF(H56&lt;0,"Check complimentary rooms",IF(H56&gt;G56,"Complimentary exceeds rooms sold",IF(I56&lt;0,"Check room revenue",IF(AND(G56&gt;0,I56=0),"Sold rooms with no revenue",IF(AND(G56=0,I56&gt;0),"Revenue with no rooms sold",IF(E56&gt;'Dashboard'!$B$11,"Review out-of-order rooms","OK"))))))))))))),"")</f>
        <v/>
      </c>
      <c r="P56" s="37" t="n"/>
      <c r="Q56" s="37" t="n"/>
    </row>
    <row r="57">
      <c r="A57" s="57" t="n"/>
      <c r="B57" s="29">
        <f>IFERROR(IF(A57="","",INDEX({"Monday","Tuesday","Wednesday","Thursday","Friday","Saturday","Sunday"},1,MOD(A57-1,7)+1)),"")</f>
        <v/>
      </c>
      <c r="C57" s="30" t="n"/>
      <c r="D57" s="31" t="n"/>
      <c r="E57" s="31" t="n"/>
      <c r="F57" s="32">
        <f>IFERROR(IF(A57="","",D57-E57),"")</f>
        <v/>
      </c>
      <c r="G57" s="31" t="n"/>
      <c r="H57" s="31" t="n"/>
      <c r="I57" s="58" t="n"/>
      <c r="J57" s="59">
        <f>IFERROR(IF(A57="","",G57/F57),"")</f>
        <v/>
      </c>
      <c r="K57" s="60">
        <f>IFERROR(IF(A57="","",I57/G57),"")</f>
        <v/>
      </c>
      <c r="L57" s="60">
        <f>IFERROR(IF(A57="","",I57/F57),"")</f>
        <v/>
      </c>
      <c r="M57" s="60">
        <f>IFERROR(IF(A57="","",K57-'Dashboard'!$B$9),"")</f>
        <v/>
      </c>
      <c r="N57" s="60">
        <f>IFERROR(IF(A57="","",L57-'Dashboard'!$B$10),"")</f>
        <v/>
      </c>
      <c r="O57" s="36">
        <f>IFERROR(IF(A57="","",IF(D57&lt;=0,"Check total rooms",IF(E57&lt;0,"Check out-of-order rooms",IF(E57&gt;D57,"Out-of-order exceeds total",IF(F57&lt;=0,"No sellable rooms",IF(G57&lt;0,"Check rooms sold",IF(G57&gt;F57,"Rooms sold exceed sellable",IF(H57&lt;0,"Check complimentary rooms",IF(H57&gt;G57,"Complimentary exceeds rooms sold",IF(I57&lt;0,"Check room revenue",IF(AND(G57&gt;0,I57=0),"Sold rooms with no revenue",IF(AND(G57=0,I57&gt;0),"Revenue with no rooms sold",IF(E57&gt;'Dashboard'!$B$11,"Review out-of-order rooms","OK"))))))))))))),"")</f>
        <v/>
      </c>
      <c r="P57" s="37" t="n"/>
      <c r="Q57" s="37" t="n"/>
    </row>
    <row r="58">
      <c r="A58" s="57" t="n"/>
      <c r="B58" s="29">
        <f>IFERROR(IF(A58="","",INDEX({"Monday","Tuesday","Wednesday","Thursday","Friday","Saturday","Sunday"},1,MOD(A58-1,7)+1)),"")</f>
        <v/>
      </c>
      <c r="C58" s="30" t="n"/>
      <c r="D58" s="31" t="n"/>
      <c r="E58" s="31" t="n"/>
      <c r="F58" s="32">
        <f>IFERROR(IF(A58="","",D58-E58),"")</f>
        <v/>
      </c>
      <c r="G58" s="31" t="n"/>
      <c r="H58" s="31" t="n"/>
      <c r="I58" s="58" t="n"/>
      <c r="J58" s="59">
        <f>IFERROR(IF(A58="","",G58/F58),"")</f>
        <v/>
      </c>
      <c r="K58" s="60">
        <f>IFERROR(IF(A58="","",I58/G58),"")</f>
        <v/>
      </c>
      <c r="L58" s="60">
        <f>IFERROR(IF(A58="","",I58/F58),"")</f>
        <v/>
      </c>
      <c r="M58" s="60">
        <f>IFERROR(IF(A58="","",K58-'Dashboard'!$B$9),"")</f>
        <v/>
      </c>
      <c r="N58" s="60">
        <f>IFERROR(IF(A58="","",L58-'Dashboard'!$B$10),"")</f>
        <v/>
      </c>
      <c r="O58" s="36">
        <f>IFERROR(IF(A58="","",IF(D58&lt;=0,"Check total rooms",IF(E58&lt;0,"Check out-of-order rooms",IF(E58&gt;D58,"Out-of-order exceeds total",IF(F58&lt;=0,"No sellable rooms",IF(G58&lt;0,"Check rooms sold",IF(G58&gt;F58,"Rooms sold exceed sellable",IF(H58&lt;0,"Check complimentary rooms",IF(H58&gt;G58,"Complimentary exceeds rooms sold",IF(I58&lt;0,"Check room revenue",IF(AND(G58&gt;0,I58=0),"Sold rooms with no revenue",IF(AND(G58=0,I58&gt;0),"Revenue with no rooms sold",IF(E58&gt;'Dashboard'!$B$11,"Review out-of-order rooms","OK"))))))))))))),"")</f>
        <v/>
      </c>
      <c r="P58" s="37" t="n"/>
      <c r="Q58" s="37" t="n"/>
    </row>
    <row r="59">
      <c r="A59" s="57" t="n"/>
      <c r="B59" s="29">
        <f>IFERROR(IF(A59="","",INDEX({"Monday","Tuesday","Wednesday","Thursday","Friday","Saturday","Sunday"},1,MOD(A59-1,7)+1)),"")</f>
        <v/>
      </c>
      <c r="C59" s="30" t="n"/>
      <c r="D59" s="31" t="n"/>
      <c r="E59" s="31" t="n"/>
      <c r="F59" s="32">
        <f>IFERROR(IF(A59="","",D59-E59),"")</f>
        <v/>
      </c>
      <c r="G59" s="31" t="n"/>
      <c r="H59" s="31" t="n"/>
      <c r="I59" s="58" t="n"/>
      <c r="J59" s="59">
        <f>IFERROR(IF(A59="","",G59/F59),"")</f>
        <v/>
      </c>
      <c r="K59" s="60">
        <f>IFERROR(IF(A59="","",I59/G59),"")</f>
        <v/>
      </c>
      <c r="L59" s="60">
        <f>IFERROR(IF(A59="","",I59/F59),"")</f>
        <v/>
      </c>
      <c r="M59" s="60">
        <f>IFERROR(IF(A59="","",K59-'Dashboard'!$B$9),"")</f>
        <v/>
      </c>
      <c r="N59" s="60">
        <f>IFERROR(IF(A59="","",L59-'Dashboard'!$B$10),"")</f>
        <v/>
      </c>
      <c r="O59" s="36">
        <f>IFERROR(IF(A59="","",IF(D59&lt;=0,"Check total rooms",IF(E59&lt;0,"Check out-of-order rooms",IF(E59&gt;D59,"Out-of-order exceeds total",IF(F59&lt;=0,"No sellable rooms",IF(G59&lt;0,"Check rooms sold",IF(G59&gt;F59,"Rooms sold exceed sellable",IF(H59&lt;0,"Check complimentary rooms",IF(H59&gt;G59,"Complimentary exceeds rooms sold",IF(I59&lt;0,"Check room revenue",IF(AND(G59&gt;0,I59=0),"Sold rooms with no revenue",IF(AND(G59=0,I59&gt;0),"Revenue with no rooms sold",IF(E59&gt;'Dashboard'!$B$11,"Review out-of-order rooms","OK"))))))))))))),"")</f>
        <v/>
      </c>
      <c r="P59" s="37" t="n"/>
      <c r="Q59" s="37" t="n"/>
    </row>
    <row r="60">
      <c r="A60" s="57" t="n"/>
      <c r="B60" s="29">
        <f>IFERROR(IF(A60="","",INDEX({"Monday","Tuesday","Wednesday","Thursday","Friday","Saturday","Sunday"},1,MOD(A60-1,7)+1)),"")</f>
        <v/>
      </c>
      <c r="C60" s="30" t="n"/>
      <c r="D60" s="31" t="n"/>
      <c r="E60" s="31" t="n"/>
      <c r="F60" s="32">
        <f>IFERROR(IF(A60="","",D60-E60),"")</f>
        <v/>
      </c>
      <c r="G60" s="31" t="n"/>
      <c r="H60" s="31" t="n"/>
      <c r="I60" s="58" t="n"/>
      <c r="J60" s="59">
        <f>IFERROR(IF(A60="","",G60/F60),"")</f>
        <v/>
      </c>
      <c r="K60" s="60">
        <f>IFERROR(IF(A60="","",I60/G60),"")</f>
        <v/>
      </c>
      <c r="L60" s="60">
        <f>IFERROR(IF(A60="","",I60/F60),"")</f>
        <v/>
      </c>
      <c r="M60" s="60">
        <f>IFERROR(IF(A60="","",K60-'Dashboard'!$B$9),"")</f>
        <v/>
      </c>
      <c r="N60" s="60">
        <f>IFERROR(IF(A60="","",L60-'Dashboard'!$B$10),"")</f>
        <v/>
      </c>
      <c r="O60" s="36">
        <f>IFERROR(IF(A60="","",IF(D60&lt;=0,"Check total rooms",IF(E60&lt;0,"Check out-of-order rooms",IF(E60&gt;D60,"Out-of-order exceeds total",IF(F60&lt;=0,"No sellable rooms",IF(G60&lt;0,"Check rooms sold",IF(G60&gt;F60,"Rooms sold exceed sellable",IF(H60&lt;0,"Check complimentary rooms",IF(H60&gt;G60,"Complimentary exceeds rooms sold",IF(I60&lt;0,"Check room revenue",IF(AND(G60&gt;0,I60=0),"Sold rooms with no revenue",IF(AND(G60=0,I60&gt;0),"Revenue with no rooms sold",IF(E60&gt;'Dashboard'!$B$11,"Review out-of-order rooms","OK"))))))))))))),"")</f>
        <v/>
      </c>
      <c r="P60" s="37" t="n"/>
      <c r="Q60" s="37" t="n"/>
    </row>
    <row r="61">
      <c r="A61" s="57" t="n"/>
      <c r="B61" s="29">
        <f>IFERROR(IF(A61="","",INDEX({"Monday","Tuesday","Wednesday","Thursday","Friday","Saturday","Sunday"},1,MOD(A61-1,7)+1)),"")</f>
        <v/>
      </c>
      <c r="C61" s="30" t="n"/>
      <c r="D61" s="31" t="n"/>
      <c r="E61" s="31" t="n"/>
      <c r="F61" s="32">
        <f>IFERROR(IF(A61="","",D61-E61),"")</f>
        <v/>
      </c>
      <c r="G61" s="31" t="n"/>
      <c r="H61" s="31" t="n"/>
      <c r="I61" s="58" t="n"/>
      <c r="J61" s="59">
        <f>IFERROR(IF(A61="","",G61/F61),"")</f>
        <v/>
      </c>
      <c r="K61" s="60">
        <f>IFERROR(IF(A61="","",I61/G61),"")</f>
        <v/>
      </c>
      <c r="L61" s="60">
        <f>IFERROR(IF(A61="","",I61/F61),"")</f>
        <v/>
      </c>
      <c r="M61" s="60">
        <f>IFERROR(IF(A61="","",K61-'Dashboard'!$B$9),"")</f>
        <v/>
      </c>
      <c r="N61" s="60">
        <f>IFERROR(IF(A61="","",L61-'Dashboard'!$B$10),"")</f>
        <v/>
      </c>
      <c r="O61" s="36">
        <f>IFERROR(IF(A61="","",IF(D61&lt;=0,"Check total rooms",IF(E61&lt;0,"Check out-of-order rooms",IF(E61&gt;D61,"Out-of-order exceeds total",IF(F61&lt;=0,"No sellable rooms",IF(G61&lt;0,"Check rooms sold",IF(G61&gt;F61,"Rooms sold exceed sellable",IF(H61&lt;0,"Check complimentary rooms",IF(H61&gt;G61,"Complimentary exceeds rooms sold",IF(I61&lt;0,"Check room revenue",IF(AND(G61&gt;0,I61=0),"Sold rooms with no revenue",IF(AND(G61=0,I61&gt;0),"Revenue with no rooms sold",IF(E61&gt;'Dashboard'!$B$11,"Review out-of-order rooms","OK"))))))))))))),"")</f>
        <v/>
      </c>
      <c r="P61" s="37" t="n"/>
      <c r="Q61" s="37" t="n"/>
    </row>
    <row r="62">
      <c r="A62" s="57" t="n"/>
      <c r="B62" s="29">
        <f>IFERROR(IF(A62="","",INDEX({"Monday","Tuesday","Wednesday","Thursday","Friday","Saturday","Sunday"},1,MOD(A62-1,7)+1)),"")</f>
        <v/>
      </c>
      <c r="C62" s="30" t="n"/>
      <c r="D62" s="31" t="n"/>
      <c r="E62" s="31" t="n"/>
      <c r="F62" s="32">
        <f>IFERROR(IF(A62="","",D62-E62),"")</f>
        <v/>
      </c>
      <c r="G62" s="31" t="n"/>
      <c r="H62" s="31" t="n"/>
      <c r="I62" s="58" t="n"/>
      <c r="J62" s="59">
        <f>IFERROR(IF(A62="","",G62/F62),"")</f>
        <v/>
      </c>
      <c r="K62" s="60">
        <f>IFERROR(IF(A62="","",I62/G62),"")</f>
        <v/>
      </c>
      <c r="L62" s="60">
        <f>IFERROR(IF(A62="","",I62/F62),"")</f>
        <v/>
      </c>
      <c r="M62" s="60">
        <f>IFERROR(IF(A62="","",K62-'Dashboard'!$B$9),"")</f>
        <v/>
      </c>
      <c r="N62" s="60">
        <f>IFERROR(IF(A62="","",L62-'Dashboard'!$B$10),"")</f>
        <v/>
      </c>
      <c r="O62" s="36">
        <f>IFERROR(IF(A62="","",IF(D62&lt;=0,"Check total rooms",IF(E62&lt;0,"Check out-of-order rooms",IF(E62&gt;D62,"Out-of-order exceeds total",IF(F62&lt;=0,"No sellable rooms",IF(G62&lt;0,"Check rooms sold",IF(G62&gt;F62,"Rooms sold exceed sellable",IF(H62&lt;0,"Check complimentary rooms",IF(H62&gt;G62,"Complimentary exceeds rooms sold",IF(I62&lt;0,"Check room revenue",IF(AND(G62&gt;0,I62=0),"Sold rooms with no revenue",IF(AND(G62=0,I62&gt;0),"Revenue with no rooms sold",IF(E62&gt;'Dashboard'!$B$11,"Review out-of-order rooms","OK"))))))))))))),"")</f>
        <v/>
      </c>
      <c r="P62" s="37" t="n"/>
      <c r="Q62" s="37" t="n"/>
    </row>
    <row r="63">
      <c r="A63" s="57" t="n"/>
      <c r="B63" s="29">
        <f>IFERROR(IF(A63="","",INDEX({"Monday","Tuesday","Wednesday","Thursday","Friday","Saturday","Sunday"},1,MOD(A63-1,7)+1)),"")</f>
        <v/>
      </c>
      <c r="C63" s="30" t="n"/>
      <c r="D63" s="31" t="n"/>
      <c r="E63" s="31" t="n"/>
      <c r="F63" s="32">
        <f>IFERROR(IF(A63="","",D63-E63),"")</f>
        <v/>
      </c>
      <c r="G63" s="31" t="n"/>
      <c r="H63" s="31" t="n"/>
      <c r="I63" s="58" t="n"/>
      <c r="J63" s="59">
        <f>IFERROR(IF(A63="","",G63/F63),"")</f>
        <v/>
      </c>
      <c r="K63" s="60">
        <f>IFERROR(IF(A63="","",I63/G63),"")</f>
        <v/>
      </c>
      <c r="L63" s="60">
        <f>IFERROR(IF(A63="","",I63/F63),"")</f>
        <v/>
      </c>
      <c r="M63" s="60">
        <f>IFERROR(IF(A63="","",K63-'Dashboard'!$B$9),"")</f>
        <v/>
      </c>
      <c r="N63" s="60">
        <f>IFERROR(IF(A63="","",L63-'Dashboard'!$B$10),"")</f>
        <v/>
      </c>
      <c r="O63" s="36">
        <f>IFERROR(IF(A63="","",IF(D63&lt;=0,"Check total rooms",IF(E63&lt;0,"Check out-of-order rooms",IF(E63&gt;D63,"Out-of-order exceeds total",IF(F63&lt;=0,"No sellable rooms",IF(G63&lt;0,"Check rooms sold",IF(G63&gt;F63,"Rooms sold exceed sellable",IF(H63&lt;0,"Check complimentary rooms",IF(H63&gt;G63,"Complimentary exceeds rooms sold",IF(I63&lt;0,"Check room revenue",IF(AND(G63&gt;0,I63=0),"Sold rooms with no revenue",IF(AND(G63=0,I63&gt;0),"Revenue with no rooms sold",IF(E63&gt;'Dashboard'!$B$11,"Review out-of-order rooms","OK"))))))))))))),"")</f>
        <v/>
      </c>
      <c r="P63" s="37" t="n"/>
      <c r="Q63" s="37" t="n"/>
    </row>
    <row r="64">
      <c r="A64" s="57" t="n"/>
      <c r="B64" s="29">
        <f>IFERROR(IF(A64="","",INDEX({"Monday","Tuesday","Wednesday","Thursday","Friday","Saturday","Sunday"},1,MOD(A64-1,7)+1)),"")</f>
        <v/>
      </c>
      <c r="C64" s="30" t="n"/>
      <c r="D64" s="31" t="n"/>
      <c r="E64" s="31" t="n"/>
      <c r="F64" s="32">
        <f>IFERROR(IF(A64="","",D64-E64),"")</f>
        <v/>
      </c>
      <c r="G64" s="31" t="n"/>
      <c r="H64" s="31" t="n"/>
      <c r="I64" s="58" t="n"/>
      <c r="J64" s="59">
        <f>IFERROR(IF(A64="","",G64/F64),"")</f>
        <v/>
      </c>
      <c r="K64" s="60">
        <f>IFERROR(IF(A64="","",I64/G64),"")</f>
        <v/>
      </c>
      <c r="L64" s="60">
        <f>IFERROR(IF(A64="","",I64/F64),"")</f>
        <v/>
      </c>
      <c r="M64" s="60">
        <f>IFERROR(IF(A64="","",K64-'Dashboard'!$B$9),"")</f>
        <v/>
      </c>
      <c r="N64" s="60">
        <f>IFERROR(IF(A64="","",L64-'Dashboard'!$B$10),"")</f>
        <v/>
      </c>
      <c r="O64" s="36">
        <f>IFERROR(IF(A64="","",IF(D64&lt;=0,"Check total rooms",IF(E64&lt;0,"Check out-of-order rooms",IF(E64&gt;D64,"Out-of-order exceeds total",IF(F64&lt;=0,"No sellable rooms",IF(G64&lt;0,"Check rooms sold",IF(G64&gt;F64,"Rooms sold exceed sellable",IF(H64&lt;0,"Check complimentary rooms",IF(H64&gt;G64,"Complimentary exceeds rooms sold",IF(I64&lt;0,"Check room revenue",IF(AND(G64&gt;0,I64=0),"Sold rooms with no revenue",IF(AND(G64=0,I64&gt;0),"Revenue with no rooms sold",IF(E64&gt;'Dashboard'!$B$11,"Review out-of-order rooms","OK"))))))))))))),"")</f>
        <v/>
      </c>
      <c r="P64" s="37" t="n"/>
      <c r="Q64" s="37" t="n"/>
    </row>
    <row r="65">
      <c r="A65" s="57" t="n"/>
      <c r="B65" s="29">
        <f>IFERROR(IF(A65="","",INDEX({"Monday","Tuesday","Wednesday","Thursday","Friday","Saturday","Sunday"},1,MOD(A65-1,7)+1)),"")</f>
        <v/>
      </c>
      <c r="C65" s="30" t="n"/>
      <c r="D65" s="31" t="n"/>
      <c r="E65" s="31" t="n"/>
      <c r="F65" s="32">
        <f>IFERROR(IF(A65="","",D65-E65),"")</f>
        <v/>
      </c>
      <c r="G65" s="31" t="n"/>
      <c r="H65" s="31" t="n"/>
      <c r="I65" s="58" t="n"/>
      <c r="J65" s="59">
        <f>IFERROR(IF(A65="","",G65/F65),"")</f>
        <v/>
      </c>
      <c r="K65" s="60">
        <f>IFERROR(IF(A65="","",I65/G65),"")</f>
        <v/>
      </c>
      <c r="L65" s="60">
        <f>IFERROR(IF(A65="","",I65/F65),"")</f>
        <v/>
      </c>
      <c r="M65" s="60">
        <f>IFERROR(IF(A65="","",K65-'Dashboard'!$B$9),"")</f>
        <v/>
      </c>
      <c r="N65" s="60">
        <f>IFERROR(IF(A65="","",L65-'Dashboard'!$B$10),"")</f>
        <v/>
      </c>
      <c r="O65" s="36">
        <f>IFERROR(IF(A65="","",IF(D65&lt;=0,"Check total rooms",IF(E65&lt;0,"Check out-of-order rooms",IF(E65&gt;D65,"Out-of-order exceeds total",IF(F65&lt;=0,"No sellable rooms",IF(G65&lt;0,"Check rooms sold",IF(G65&gt;F65,"Rooms sold exceed sellable",IF(H65&lt;0,"Check complimentary rooms",IF(H65&gt;G65,"Complimentary exceeds rooms sold",IF(I65&lt;0,"Check room revenue",IF(AND(G65&gt;0,I65=0),"Sold rooms with no revenue",IF(AND(G65=0,I65&gt;0),"Revenue with no rooms sold",IF(E65&gt;'Dashboard'!$B$11,"Review out-of-order rooms","OK"))))))))))))),"")</f>
        <v/>
      </c>
      <c r="P65" s="37" t="n"/>
      <c r="Q65" s="37" t="n"/>
    </row>
    <row r="66">
      <c r="A66" s="57" t="n"/>
      <c r="B66" s="29">
        <f>IFERROR(IF(A66="","",INDEX({"Monday","Tuesday","Wednesday","Thursday","Friday","Saturday","Sunday"},1,MOD(A66-1,7)+1)),"")</f>
        <v/>
      </c>
      <c r="C66" s="30" t="n"/>
      <c r="D66" s="31" t="n"/>
      <c r="E66" s="31" t="n"/>
      <c r="F66" s="32">
        <f>IFERROR(IF(A66="","",D66-E66),"")</f>
        <v/>
      </c>
      <c r="G66" s="31" t="n"/>
      <c r="H66" s="31" t="n"/>
      <c r="I66" s="58" t="n"/>
      <c r="J66" s="59">
        <f>IFERROR(IF(A66="","",G66/F66),"")</f>
        <v/>
      </c>
      <c r="K66" s="60">
        <f>IFERROR(IF(A66="","",I66/G66),"")</f>
        <v/>
      </c>
      <c r="L66" s="60">
        <f>IFERROR(IF(A66="","",I66/F66),"")</f>
        <v/>
      </c>
      <c r="M66" s="60">
        <f>IFERROR(IF(A66="","",K66-'Dashboard'!$B$9),"")</f>
        <v/>
      </c>
      <c r="N66" s="60">
        <f>IFERROR(IF(A66="","",L66-'Dashboard'!$B$10),"")</f>
        <v/>
      </c>
      <c r="O66" s="36">
        <f>IFERROR(IF(A66="","",IF(D66&lt;=0,"Check total rooms",IF(E66&lt;0,"Check out-of-order rooms",IF(E66&gt;D66,"Out-of-order exceeds total",IF(F66&lt;=0,"No sellable rooms",IF(G66&lt;0,"Check rooms sold",IF(G66&gt;F66,"Rooms sold exceed sellable",IF(H66&lt;0,"Check complimentary rooms",IF(H66&gt;G66,"Complimentary exceeds rooms sold",IF(I66&lt;0,"Check room revenue",IF(AND(G66&gt;0,I66=0),"Sold rooms with no revenue",IF(AND(G66=0,I66&gt;0),"Revenue with no rooms sold",IF(E66&gt;'Dashboard'!$B$11,"Review out-of-order rooms","OK"))))))))))))),"")</f>
        <v/>
      </c>
      <c r="P66" s="37" t="n"/>
      <c r="Q66" s="37" t="n"/>
    </row>
    <row r="67">
      <c r="A67" s="57" t="n"/>
      <c r="B67" s="29">
        <f>IFERROR(IF(A67="","",INDEX({"Monday","Tuesday","Wednesday","Thursday","Friday","Saturday","Sunday"},1,MOD(A67-1,7)+1)),"")</f>
        <v/>
      </c>
      <c r="C67" s="30" t="n"/>
      <c r="D67" s="31" t="n"/>
      <c r="E67" s="31" t="n"/>
      <c r="F67" s="32">
        <f>IFERROR(IF(A67="","",D67-E67),"")</f>
        <v/>
      </c>
      <c r="G67" s="31" t="n"/>
      <c r="H67" s="31" t="n"/>
      <c r="I67" s="58" t="n"/>
      <c r="J67" s="59">
        <f>IFERROR(IF(A67="","",G67/F67),"")</f>
        <v/>
      </c>
      <c r="K67" s="60">
        <f>IFERROR(IF(A67="","",I67/G67),"")</f>
        <v/>
      </c>
      <c r="L67" s="60">
        <f>IFERROR(IF(A67="","",I67/F67),"")</f>
        <v/>
      </c>
      <c r="M67" s="60">
        <f>IFERROR(IF(A67="","",K67-'Dashboard'!$B$9),"")</f>
        <v/>
      </c>
      <c r="N67" s="60">
        <f>IFERROR(IF(A67="","",L67-'Dashboard'!$B$10),"")</f>
        <v/>
      </c>
      <c r="O67" s="36">
        <f>IFERROR(IF(A67="","",IF(D67&lt;=0,"Check total rooms",IF(E67&lt;0,"Check out-of-order rooms",IF(E67&gt;D67,"Out-of-order exceeds total",IF(F67&lt;=0,"No sellable rooms",IF(G67&lt;0,"Check rooms sold",IF(G67&gt;F67,"Rooms sold exceed sellable",IF(H67&lt;0,"Check complimentary rooms",IF(H67&gt;G67,"Complimentary exceeds rooms sold",IF(I67&lt;0,"Check room revenue",IF(AND(G67&gt;0,I67=0),"Sold rooms with no revenue",IF(AND(G67=0,I67&gt;0),"Revenue with no rooms sold",IF(E67&gt;'Dashboard'!$B$11,"Review out-of-order rooms","OK"))))))))))))),"")</f>
        <v/>
      </c>
      <c r="P67" s="37" t="n"/>
      <c r="Q67" s="37" t="n"/>
    </row>
    <row r="68">
      <c r="A68" s="57" t="n"/>
      <c r="B68" s="29">
        <f>IFERROR(IF(A68="","",INDEX({"Monday","Tuesday","Wednesday","Thursday","Friday","Saturday","Sunday"},1,MOD(A68-1,7)+1)),"")</f>
        <v/>
      </c>
      <c r="C68" s="30" t="n"/>
      <c r="D68" s="31" t="n"/>
      <c r="E68" s="31" t="n"/>
      <c r="F68" s="32">
        <f>IFERROR(IF(A68="","",D68-E68),"")</f>
        <v/>
      </c>
      <c r="G68" s="31" t="n"/>
      <c r="H68" s="31" t="n"/>
      <c r="I68" s="58" t="n"/>
      <c r="J68" s="59">
        <f>IFERROR(IF(A68="","",G68/F68),"")</f>
        <v/>
      </c>
      <c r="K68" s="60">
        <f>IFERROR(IF(A68="","",I68/G68),"")</f>
        <v/>
      </c>
      <c r="L68" s="60">
        <f>IFERROR(IF(A68="","",I68/F68),"")</f>
        <v/>
      </c>
      <c r="M68" s="60">
        <f>IFERROR(IF(A68="","",K68-'Dashboard'!$B$9),"")</f>
        <v/>
      </c>
      <c r="N68" s="60">
        <f>IFERROR(IF(A68="","",L68-'Dashboard'!$B$10),"")</f>
        <v/>
      </c>
      <c r="O68" s="36">
        <f>IFERROR(IF(A68="","",IF(D68&lt;=0,"Check total rooms",IF(E68&lt;0,"Check out-of-order rooms",IF(E68&gt;D68,"Out-of-order exceeds total",IF(F68&lt;=0,"No sellable rooms",IF(G68&lt;0,"Check rooms sold",IF(G68&gt;F68,"Rooms sold exceed sellable",IF(H68&lt;0,"Check complimentary rooms",IF(H68&gt;G68,"Complimentary exceeds rooms sold",IF(I68&lt;0,"Check room revenue",IF(AND(G68&gt;0,I68=0),"Sold rooms with no revenue",IF(AND(G68=0,I68&gt;0),"Revenue with no rooms sold",IF(E68&gt;'Dashboard'!$B$11,"Review out-of-order rooms","OK"))))))))))))),"")</f>
        <v/>
      </c>
      <c r="P68" s="37" t="n"/>
      <c r="Q68" s="37" t="n"/>
    </row>
    <row r="69">
      <c r="A69" s="57" t="n"/>
      <c r="B69" s="29">
        <f>IFERROR(IF(A69="","",INDEX({"Monday","Tuesday","Wednesday","Thursday","Friday","Saturday","Sunday"},1,MOD(A69-1,7)+1)),"")</f>
        <v/>
      </c>
      <c r="C69" s="30" t="n"/>
      <c r="D69" s="31" t="n"/>
      <c r="E69" s="31" t="n"/>
      <c r="F69" s="32">
        <f>IFERROR(IF(A69="","",D69-E69),"")</f>
        <v/>
      </c>
      <c r="G69" s="31" t="n"/>
      <c r="H69" s="31" t="n"/>
      <c r="I69" s="58" t="n"/>
      <c r="J69" s="59">
        <f>IFERROR(IF(A69="","",G69/F69),"")</f>
        <v/>
      </c>
      <c r="K69" s="60">
        <f>IFERROR(IF(A69="","",I69/G69),"")</f>
        <v/>
      </c>
      <c r="L69" s="60">
        <f>IFERROR(IF(A69="","",I69/F69),"")</f>
        <v/>
      </c>
      <c r="M69" s="60">
        <f>IFERROR(IF(A69="","",K69-'Dashboard'!$B$9),"")</f>
        <v/>
      </c>
      <c r="N69" s="60">
        <f>IFERROR(IF(A69="","",L69-'Dashboard'!$B$10),"")</f>
        <v/>
      </c>
      <c r="O69" s="36">
        <f>IFERROR(IF(A69="","",IF(D69&lt;=0,"Check total rooms",IF(E69&lt;0,"Check out-of-order rooms",IF(E69&gt;D69,"Out-of-order exceeds total",IF(F69&lt;=0,"No sellable rooms",IF(G69&lt;0,"Check rooms sold",IF(G69&gt;F69,"Rooms sold exceed sellable",IF(H69&lt;0,"Check complimentary rooms",IF(H69&gt;G69,"Complimentary exceeds rooms sold",IF(I69&lt;0,"Check room revenue",IF(AND(G69&gt;0,I69=0),"Sold rooms with no revenue",IF(AND(G69=0,I69&gt;0),"Revenue with no rooms sold",IF(E69&gt;'Dashboard'!$B$11,"Review out-of-order rooms","OK"))))))))))))),"")</f>
        <v/>
      </c>
      <c r="P69" s="37" t="n"/>
      <c r="Q69" s="37" t="n"/>
    </row>
    <row r="70">
      <c r="A70" s="57" t="n"/>
      <c r="B70" s="29">
        <f>IFERROR(IF(A70="","",INDEX({"Monday","Tuesday","Wednesday","Thursday","Friday","Saturday","Sunday"},1,MOD(A70-1,7)+1)),"")</f>
        <v/>
      </c>
      <c r="C70" s="30" t="n"/>
      <c r="D70" s="31" t="n"/>
      <c r="E70" s="31" t="n"/>
      <c r="F70" s="32">
        <f>IFERROR(IF(A70="","",D70-E70),"")</f>
        <v/>
      </c>
      <c r="G70" s="31" t="n"/>
      <c r="H70" s="31" t="n"/>
      <c r="I70" s="58" t="n"/>
      <c r="J70" s="59">
        <f>IFERROR(IF(A70="","",G70/F70),"")</f>
        <v/>
      </c>
      <c r="K70" s="60">
        <f>IFERROR(IF(A70="","",I70/G70),"")</f>
        <v/>
      </c>
      <c r="L70" s="60">
        <f>IFERROR(IF(A70="","",I70/F70),"")</f>
        <v/>
      </c>
      <c r="M70" s="60">
        <f>IFERROR(IF(A70="","",K70-'Dashboard'!$B$9),"")</f>
        <v/>
      </c>
      <c r="N70" s="60">
        <f>IFERROR(IF(A70="","",L70-'Dashboard'!$B$10),"")</f>
        <v/>
      </c>
      <c r="O70" s="36">
        <f>IFERROR(IF(A70="","",IF(D70&lt;=0,"Check total rooms",IF(E70&lt;0,"Check out-of-order rooms",IF(E70&gt;D70,"Out-of-order exceeds total",IF(F70&lt;=0,"No sellable rooms",IF(G70&lt;0,"Check rooms sold",IF(G70&gt;F70,"Rooms sold exceed sellable",IF(H70&lt;0,"Check complimentary rooms",IF(H70&gt;G70,"Complimentary exceeds rooms sold",IF(I70&lt;0,"Check room revenue",IF(AND(G70&gt;0,I70=0),"Sold rooms with no revenue",IF(AND(G70=0,I70&gt;0),"Revenue with no rooms sold",IF(E70&gt;'Dashboard'!$B$11,"Review out-of-order rooms","OK"))))))))))))),"")</f>
        <v/>
      </c>
      <c r="P70" s="37" t="n"/>
      <c r="Q70" s="37" t="n"/>
    </row>
    <row r="71">
      <c r="A71" s="57" t="n"/>
      <c r="B71" s="29">
        <f>IFERROR(IF(A71="","",INDEX({"Monday","Tuesday","Wednesday","Thursday","Friday","Saturday","Sunday"},1,MOD(A71-1,7)+1)),"")</f>
        <v/>
      </c>
      <c r="C71" s="30" t="n"/>
      <c r="D71" s="31" t="n"/>
      <c r="E71" s="31" t="n"/>
      <c r="F71" s="32">
        <f>IFERROR(IF(A71="","",D71-E71),"")</f>
        <v/>
      </c>
      <c r="G71" s="31" t="n"/>
      <c r="H71" s="31" t="n"/>
      <c r="I71" s="58" t="n"/>
      <c r="J71" s="59">
        <f>IFERROR(IF(A71="","",G71/F71),"")</f>
        <v/>
      </c>
      <c r="K71" s="60">
        <f>IFERROR(IF(A71="","",I71/G71),"")</f>
        <v/>
      </c>
      <c r="L71" s="60">
        <f>IFERROR(IF(A71="","",I71/F71),"")</f>
        <v/>
      </c>
      <c r="M71" s="60">
        <f>IFERROR(IF(A71="","",K71-'Dashboard'!$B$9),"")</f>
        <v/>
      </c>
      <c r="N71" s="60">
        <f>IFERROR(IF(A71="","",L71-'Dashboard'!$B$10),"")</f>
        <v/>
      </c>
      <c r="O71" s="36">
        <f>IFERROR(IF(A71="","",IF(D71&lt;=0,"Check total rooms",IF(E71&lt;0,"Check out-of-order rooms",IF(E71&gt;D71,"Out-of-order exceeds total",IF(F71&lt;=0,"No sellable rooms",IF(G71&lt;0,"Check rooms sold",IF(G71&gt;F71,"Rooms sold exceed sellable",IF(H71&lt;0,"Check complimentary rooms",IF(H71&gt;G71,"Complimentary exceeds rooms sold",IF(I71&lt;0,"Check room revenue",IF(AND(G71&gt;0,I71=0),"Sold rooms with no revenue",IF(AND(G71=0,I71&gt;0),"Revenue with no rooms sold",IF(E71&gt;'Dashboard'!$B$11,"Review out-of-order rooms","OK"))))))))))))),"")</f>
        <v/>
      </c>
      <c r="P71" s="37" t="n"/>
      <c r="Q71" s="37" t="n"/>
    </row>
    <row r="72">
      <c r="A72" s="57" t="n"/>
      <c r="B72" s="29">
        <f>IFERROR(IF(A72="","",INDEX({"Monday","Tuesday","Wednesday","Thursday","Friday","Saturday","Sunday"},1,MOD(A72-1,7)+1)),"")</f>
        <v/>
      </c>
      <c r="C72" s="30" t="n"/>
      <c r="D72" s="31" t="n"/>
      <c r="E72" s="31" t="n"/>
      <c r="F72" s="32">
        <f>IFERROR(IF(A72="","",D72-E72),"")</f>
        <v/>
      </c>
      <c r="G72" s="31" t="n"/>
      <c r="H72" s="31" t="n"/>
      <c r="I72" s="58" t="n"/>
      <c r="J72" s="59">
        <f>IFERROR(IF(A72="","",G72/F72),"")</f>
        <v/>
      </c>
      <c r="K72" s="60">
        <f>IFERROR(IF(A72="","",I72/G72),"")</f>
        <v/>
      </c>
      <c r="L72" s="60">
        <f>IFERROR(IF(A72="","",I72/F72),"")</f>
        <v/>
      </c>
      <c r="M72" s="60">
        <f>IFERROR(IF(A72="","",K72-'Dashboard'!$B$9),"")</f>
        <v/>
      </c>
      <c r="N72" s="60">
        <f>IFERROR(IF(A72="","",L72-'Dashboard'!$B$10),"")</f>
        <v/>
      </c>
      <c r="O72" s="36">
        <f>IFERROR(IF(A72="","",IF(D72&lt;=0,"Check total rooms",IF(E72&lt;0,"Check out-of-order rooms",IF(E72&gt;D72,"Out-of-order exceeds total",IF(F72&lt;=0,"No sellable rooms",IF(G72&lt;0,"Check rooms sold",IF(G72&gt;F72,"Rooms sold exceed sellable",IF(H72&lt;0,"Check complimentary rooms",IF(H72&gt;G72,"Complimentary exceeds rooms sold",IF(I72&lt;0,"Check room revenue",IF(AND(G72&gt;0,I72=0),"Sold rooms with no revenue",IF(AND(G72=0,I72&gt;0),"Revenue with no rooms sold",IF(E72&gt;'Dashboard'!$B$11,"Review out-of-order rooms","OK"))))))))))))),"")</f>
        <v/>
      </c>
      <c r="P72" s="37" t="n"/>
      <c r="Q72" s="37" t="n"/>
    </row>
    <row r="73">
      <c r="A73" s="57" t="n"/>
      <c r="B73" s="29">
        <f>IFERROR(IF(A73="","",INDEX({"Monday","Tuesday","Wednesday","Thursday","Friday","Saturday","Sunday"},1,MOD(A73-1,7)+1)),"")</f>
        <v/>
      </c>
      <c r="C73" s="30" t="n"/>
      <c r="D73" s="31" t="n"/>
      <c r="E73" s="31" t="n"/>
      <c r="F73" s="32">
        <f>IFERROR(IF(A73="","",D73-E73),"")</f>
        <v/>
      </c>
      <c r="G73" s="31" t="n"/>
      <c r="H73" s="31" t="n"/>
      <c r="I73" s="58" t="n"/>
      <c r="J73" s="59">
        <f>IFERROR(IF(A73="","",G73/F73),"")</f>
        <v/>
      </c>
      <c r="K73" s="60">
        <f>IFERROR(IF(A73="","",I73/G73),"")</f>
        <v/>
      </c>
      <c r="L73" s="60">
        <f>IFERROR(IF(A73="","",I73/F73),"")</f>
        <v/>
      </c>
      <c r="M73" s="60">
        <f>IFERROR(IF(A73="","",K73-'Dashboard'!$B$9),"")</f>
        <v/>
      </c>
      <c r="N73" s="60">
        <f>IFERROR(IF(A73="","",L73-'Dashboard'!$B$10),"")</f>
        <v/>
      </c>
      <c r="O73" s="36">
        <f>IFERROR(IF(A73="","",IF(D73&lt;=0,"Check total rooms",IF(E73&lt;0,"Check out-of-order rooms",IF(E73&gt;D73,"Out-of-order exceeds total",IF(F73&lt;=0,"No sellable rooms",IF(G73&lt;0,"Check rooms sold",IF(G73&gt;F73,"Rooms sold exceed sellable",IF(H73&lt;0,"Check complimentary rooms",IF(H73&gt;G73,"Complimentary exceeds rooms sold",IF(I73&lt;0,"Check room revenue",IF(AND(G73&gt;0,I73=0),"Sold rooms with no revenue",IF(AND(G73=0,I73&gt;0),"Revenue with no rooms sold",IF(E73&gt;'Dashboard'!$B$11,"Review out-of-order rooms","OK"))))))))))))),"")</f>
        <v/>
      </c>
      <c r="P73" s="37" t="n"/>
      <c r="Q73" s="37" t="n"/>
    </row>
    <row r="74">
      <c r="A74" s="57" t="n"/>
      <c r="B74" s="29">
        <f>IFERROR(IF(A74="","",INDEX({"Monday","Tuesday","Wednesday","Thursday","Friday","Saturday","Sunday"},1,MOD(A74-1,7)+1)),"")</f>
        <v/>
      </c>
      <c r="C74" s="30" t="n"/>
      <c r="D74" s="31" t="n"/>
      <c r="E74" s="31" t="n"/>
      <c r="F74" s="32">
        <f>IFERROR(IF(A74="","",D74-E74),"")</f>
        <v/>
      </c>
      <c r="G74" s="31" t="n"/>
      <c r="H74" s="31" t="n"/>
      <c r="I74" s="58" t="n"/>
      <c r="J74" s="59">
        <f>IFERROR(IF(A74="","",G74/F74),"")</f>
        <v/>
      </c>
      <c r="K74" s="60">
        <f>IFERROR(IF(A74="","",I74/G74),"")</f>
        <v/>
      </c>
      <c r="L74" s="60">
        <f>IFERROR(IF(A74="","",I74/F74),"")</f>
        <v/>
      </c>
      <c r="M74" s="60">
        <f>IFERROR(IF(A74="","",K74-'Dashboard'!$B$9),"")</f>
        <v/>
      </c>
      <c r="N74" s="60">
        <f>IFERROR(IF(A74="","",L74-'Dashboard'!$B$10),"")</f>
        <v/>
      </c>
      <c r="O74" s="36">
        <f>IFERROR(IF(A74="","",IF(D74&lt;=0,"Check total rooms",IF(E74&lt;0,"Check out-of-order rooms",IF(E74&gt;D74,"Out-of-order exceeds total",IF(F74&lt;=0,"No sellable rooms",IF(G74&lt;0,"Check rooms sold",IF(G74&gt;F74,"Rooms sold exceed sellable",IF(H74&lt;0,"Check complimentary rooms",IF(H74&gt;G74,"Complimentary exceeds rooms sold",IF(I74&lt;0,"Check room revenue",IF(AND(G74&gt;0,I74=0),"Sold rooms with no revenue",IF(AND(G74=0,I74&gt;0),"Revenue with no rooms sold",IF(E74&gt;'Dashboard'!$B$11,"Review out-of-order rooms","OK"))))))))))))),"")</f>
        <v/>
      </c>
      <c r="P74" s="37" t="n"/>
      <c r="Q74" s="37" t="n"/>
    </row>
    <row r="75">
      <c r="A75" s="57" t="n"/>
      <c r="B75" s="29">
        <f>IFERROR(IF(A75="","",INDEX({"Monday","Tuesday","Wednesday","Thursday","Friday","Saturday","Sunday"},1,MOD(A75-1,7)+1)),"")</f>
        <v/>
      </c>
      <c r="C75" s="30" t="n"/>
      <c r="D75" s="31" t="n"/>
      <c r="E75" s="31" t="n"/>
      <c r="F75" s="32">
        <f>IFERROR(IF(A75="","",D75-E75),"")</f>
        <v/>
      </c>
      <c r="G75" s="31" t="n"/>
      <c r="H75" s="31" t="n"/>
      <c r="I75" s="58" t="n"/>
      <c r="J75" s="59">
        <f>IFERROR(IF(A75="","",G75/F75),"")</f>
        <v/>
      </c>
      <c r="K75" s="60">
        <f>IFERROR(IF(A75="","",I75/G75),"")</f>
        <v/>
      </c>
      <c r="L75" s="60">
        <f>IFERROR(IF(A75="","",I75/F75),"")</f>
        <v/>
      </c>
      <c r="M75" s="60">
        <f>IFERROR(IF(A75="","",K75-'Dashboard'!$B$9),"")</f>
        <v/>
      </c>
      <c r="N75" s="60">
        <f>IFERROR(IF(A75="","",L75-'Dashboard'!$B$10),"")</f>
        <v/>
      </c>
      <c r="O75" s="36">
        <f>IFERROR(IF(A75="","",IF(D75&lt;=0,"Check total rooms",IF(E75&lt;0,"Check out-of-order rooms",IF(E75&gt;D75,"Out-of-order exceeds total",IF(F75&lt;=0,"No sellable rooms",IF(G75&lt;0,"Check rooms sold",IF(G75&gt;F75,"Rooms sold exceed sellable",IF(H75&lt;0,"Check complimentary rooms",IF(H75&gt;G75,"Complimentary exceeds rooms sold",IF(I75&lt;0,"Check room revenue",IF(AND(G75&gt;0,I75=0),"Sold rooms with no revenue",IF(AND(G75=0,I75&gt;0),"Revenue with no rooms sold",IF(E75&gt;'Dashboard'!$B$11,"Review out-of-order rooms","OK"))))))))))))),"")</f>
        <v/>
      </c>
      <c r="P75" s="37" t="n"/>
      <c r="Q75" s="37" t="n"/>
    </row>
    <row r="76">
      <c r="A76" s="57" t="n"/>
      <c r="B76" s="29">
        <f>IFERROR(IF(A76="","",INDEX({"Monday","Tuesday","Wednesday","Thursday","Friday","Saturday","Sunday"},1,MOD(A76-1,7)+1)),"")</f>
        <v/>
      </c>
      <c r="C76" s="30" t="n"/>
      <c r="D76" s="31" t="n"/>
      <c r="E76" s="31" t="n"/>
      <c r="F76" s="32">
        <f>IFERROR(IF(A76="","",D76-E76),"")</f>
        <v/>
      </c>
      <c r="G76" s="31" t="n"/>
      <c r="H76" s="31" t="n"/>
      <c r="I76" s="58" t="n"/>
      <c r="J76" s="59">
        <f>IFERROR(IF(A76="","",G76/F76),"")</f>
        <v/>
      </c>
      <c r="K76" s="60">
        <f>IFERROR(IF(A76="","",I76/G76),"")</f>
        <v/>
      </c>
      <c r="L76" s="60">
        <f>IFERROR(IF(A76="","",I76/F76),"")</f>
        <v/>
      </c>
      <c r="M76" s="60">
        <f>IFERROR(IF(A76="","",K76-'Dashboard'!$B$9),"")</f>
        <v/>
      </c>
      <c r="N76" s="60">
        <f>IFERROR(IF(A76="","",L76-'Dashboard'!$B$10),"")</f>
        <v/>
      </c>
      <c r="O76" s="36">
        <f>IFERROR(IF(A76="","",IF(D76&lt;=0,"Check total rooms",IF(E76&lt;0,"Check out-of-order rooms",IF(E76&gt;D76,"Out-of-order exceeds total",IF(F76&lt;=0,"No sellable rooms",IF(G76&lt;0,"Check rooms sold",IF(G76&gt;F76,"Rooms sold exceed sellable",IF(H76&lt;0,"Check complimentary rooms",IF(H76&gt;G76,"Complimentary exceeds rooms sold",IF(I76&lt;0,"Check room revenue",IF(AND(G76&gt;0,I76=0),"Sold rooms with no revenue",IF(AND(G76=0,I76&gt;0),"Revenue with no rooms sold",IF(E76&gt;'Dashboard'!$B$11,"Review out-of-order rooms","OK"))))))))))))),"")</f>
        <v/>
      </c>
      <c r="P76" s="37" t="n"/>
      <c r="Q76" s="37" t="n"/>
    </row>
    <row r="77">
      <c r="A77" s="57" t="n"/>
      <c r="B77" s="29">
        <f>IFERROR(IF(A77="","",INDEX({"Monday","Tuesday","Wednesday","Thursday","Friday","Saturday","Sunday"},1,MOD(A77-1,7)+1)),"")</f>
        <v/>
      </c>
      <c r="C77" s="30" t="n"/>
      <c r="D77" s="31" t="n"/>
      <c r="E77" s="31" t="n"/>
      <c r="F77" s="32">
        <f>IFERROR(IF(A77="","",D77-E77),"")</f>
        <v/>
      </c>
      <c r="G77" s="31" t="n"/>
      <c r="H77" s="31" t="n"/>
      <c r="I77" s="58" t="n"/>
      <c r="J77" s="59">
        <f>IFERROR(IF(A77="","",G77/F77),"")</f>
        <v/>
      </c>
      <c r="K77" s="60">
        <f>IFERROR(IF(A77="","",I77/G77),"")</f>
        <v/>
      </c>
      <c r="L77" s="60">
        <f>IFERROR(IF(A77="","",I77/F77),"")</f>
        <v/>
      </c>
      <c r="M77" s="60">
        <f>IFERROR(IF(A77="","",K77-'Dashboard'!$B$9),"")</f>
        <v/>
      </c>
      <c r="N77" s="60">
        <f>IFERROR(IF(A77="","",L77-'Dashboard'!$B$10),"")</f>
        <v/>
      </c>
      <c r="O77" s="36">
        <f>IFERROR(IF(A77="","",IF(D77&lt;=0,"Check total rooms",IF(E77&lt;0,"Check out-of-order rooms",IF(E77&gt;D77,"Out-of-order exceeds total",IF(F77&lt;=0,"No sellable rooms",IF(G77&lt;0,"Check rooms sold",IF(G77&gt;F77,"Rooms sold exceed sellable",IF(H77&lt;0,"Check complimentary rooms",IF(H77&gt;G77,"Complimentary exceeds rooms sold",IF(I77&lt;0,"Check room revenue",IF(AND(G77&gt;0,I77=0),"Sold rooms with no revenue",IF(AND(G77=0,I77&gt;0),"Revenue with no rooms sold",IF(E77&gt;'Dashboard'!$B$11,"Review out-of-order rooms","OK"))))))))))))),"")</f>
        <v/>
      </c>
      <c r="P77" s="37" t="n"/>
      <c r="Q77" s="37" t="n"/>
    </row>
    <row r="78">
      <c r="A78" s="57" t="n"/>
      <c r="B78" s="29">
        <f>IFERROR(IF(A78="","",INDEX({"Monday","Tuesday","Wednesday","Thursday","Friday","Saturday","Sunday"},1,MOD(A78-1,7)+1)),"")</f>
        <v/>
      </c>
      <c r="C78" s="30" t="n"/>
      <c r="D78" s="31" t="n"/>
      <c r="E78" s="31" t="n"/>
      <c r="F78" s="32">
        <f>IFERROR(IF(A78="","",D78-E78),"")</f>
        <v/>
      </c>
      <c r="G78" s="31" t="n"/>
      <c r="H78" s="31" t="n"/>
      <c r="I78" s="58" t="n"/>
      <c r="J78" s="59">
        <f>IFERROR(IF(A78="","",G78/F78),"")</f>
        <v/>
      </c>
      <c r="K78" s="60">
        <f>IFERROR(IF(A78="","",I78/G78),"")</f>
        <v/>
      </c>
      <c r="L78" s="60">
        <f>IFERROR(IF(A78="","",I78/F78),"")</f>
        <v/>
      </c>
      <c r="M78" s="60">
        <f>IFERROR(IF(A78="","",K78-'Dashboard'!$B$9),"")</f>
        <v/>
      </c>
      <c r="N78" s="60">
        <f>IFERROR(IF(A78="","",L78-'Dashboard'!$B$10),"")</f>
        <v/>
      </c>
      <c r="O78" s="36">
        <f>IFERROR(IF(A78="","",IF(D78&lt;=0,"Check total rooms",IF(E78&lt;0,"Check out-of-order rooms",IF(E78&gt;D78,"Out-of-order exceeds total",IF(F78&lt;=0,"No sellable rooms",IF(G78&lt;0,"Check rooms sold",IF(G78&gt;F78,"Rooms sold exceed sellable",IF(H78&lt;0,"Check complimentary rooms",IF(H78&gt;G78,"Complimentary exceeds rooms sold",IF(I78&lt;0,"Check room revenue",IF(AND(G78&gt;0,I78=0),"Sold rooms with no revenue",IF(AND(G78=0,I78&gt;0),"Revenue with no rooms sold",IF(E78&gt;'Dashboard'!$B$11,"Review out-of-order rooms","OK"))))))))))))),"")</f>
        <v/>
      </c>
      <c r="P78" s="37" t="n"/>
      <c r="Q78" s="37" t="n"/>
    </row>
    <row r="79">
      <c r="A79" s="57" t="n"/>
      <c r="B79" s="29">
        <f>IFERROR(IF(A79="","",INDEX({"Monday","Tuesday","Wednesday","Thursday","Friday","Saturday","Sunday"},1,MOD(A79-1,7)+1)),"")</f>
        <v/>
      </c>
      <c r="C79" s="30" t="n"/>
      <c r="D79" s="31" t="n"/>
      <c r="E79" s="31" t="n"/>
      <c r="F79" s="32">
        <f>IFERROR(IF(A79="","",D79-E79),"")</f>
        <v/>
      </c>
      <c r="G79" s="31" t="n"/>
      <c r="H79" s="31" t="n"/>
      <c r="I79" s="58" t="n"/>
      <c r="J79" s="59">
        <f>IFERROR(IF(A79="","",G79/F79),"")</f>
        <v/>
      </c>
      <c r="K79" s="60">
        <f>IFERROR(IF(A79="","",I79/G79),"")</f>
        <v/>
      </c>
      <c r="L79" s="60">
        <f>IFERROR(IF(A79="","",I79/F79),"")</f>
        <v/>
      </c>
      <c r="M79" s="60">
        <f>IFERROR(IF(A79="","",K79-'Dashboard'!$B$9),"")</f>
        <v/>
      </c>
      <c r="N79" s="60">
        <f>IFERROR(IF(A79="","",L79-'Dashboard'!$B$10),"")</f>
        <v/>
      </c>
      <c r="O79" s="36">
        <f>IFERROR(IF(A79="","",IF(D79&lt;=0,"Check total rooms",IF(E79&lt;0,"Check out-of-order rooms",IF(E79&gt;D79,"Out-of-order exceeds total",IF(F79&lt;=0,"No sellable rooms",IF(G79&lt;0,"Check rooms sold",IF(G79&gt;F79,"Rooms sold exceed sellable",IF(H79&lt;0,"Check complimentary rooms",IF(H79&gt;G79,"Complimentary exceeds rooms sold",IF(I79&lt;0,"Check room revenue",IF(AND(G79&gt;0,I79=0),"Sold rooms with no revenue",IF(AND(G79=0,I79&gt;0),"Revenue with no rooms sold",IF(E79&gt;'Dashboard'!$B$11,"Review out-of-order rooms","OK"))))))))))))),"")</f>
        <v/>
      </c>
      <c r="P79" s="37" t="n"/>
      <c r="Q79" s="37" t="n"/>
    </row>
    <row r="80">
      <c r="A80" s="57" t="n"/>
      <c r="B80" s="29">
        <f>IFERROR(IF(A80="","",INDEX({"Monday","Tuesday","Wednesday","Thursday","Friday","Saturday","Sunday"},1,MOD(A80-1,7)+1)),"")</f>
        <v/>
      </c>
      <c r="C80" s="30" t="n"/>
      <c r="D80" s="31" t="n"/>
      <c r="E80" s="31" t="n"/>
      <c r="F80" s="32">
        <f>IFERROR(IF(A80="","",D80-E80),"")</f>
        <v/>
      </c>
      <c r="G80" s="31" t="n"/>
      <c r="H80" s="31" t="n"/>
      <c r="I80" s="58" t="n"/>
      <c r="J80" s="59">
        <f>IFERROR(IF(A80="","",G80/F80),"")</f>
        <v/>
      </c>
      <c r="K80" s="60">
        <f>IFERROR(IF(A80="","",I80/G80),"")</f>
        <v/>
      </c>
      <c r="L80" s="60">
        <f>IFERROR(IF(A80="","",I80/F80),"")</f>
        <v/>
      </c>
      <c r="M80" s="60">
        <f>IFERROR(IF(A80="","",K80-'Dashboard'!$B$9),"")</f>
        <v/>
      </c>
      <c r="N80" s="60">
        <f>IFERROR(IF(A80="","",L80-'Dashboard'!$B$10),"")</f>
        <v/>
      </c>
      <c r="O80" s="36">
        <f>IFERROR(IF(A80="","",IF(D80&lt;=0,"Check total rooms",IF(E80&lt;0,"Check out-of-order rooms",IF(E80&gt;D80,"Out-of-order exceeds total",IF(F80&lt;=0,"No sellable rooms",IF(G80&lt;0,"Check rooms sold",IF(G80&gt;F80,"Rooms sold exceed sellable",IF(H80&lt;0,"Check complimentary rooms",IF(H80&gt;G80,"Complimentary exceeds rooms sold",IF(I80&lt;0,"Check room revenue",IF(AND(G80&gt;0,I80=0),"Sold rooms with no revenue",IF(AND(G80=0,I80&gt;0),"Revenue with no rooms sold",IF(E80&gt;'Dashboard'!$B$11,"Review out-of-order rooms","OK"))))))))))))),"")</f>
        <v/>
      </c>
      <c r="P80" s="37" t="n"/>
      <c r="Q80" s="37" t="n"/>
    </row>
    <row r="81">
      <c r="A81" s="57" t="n"/>
      <c r="B81" s="29">
        <f>IFERROR(IF(A81="","",INDEX({"Monday","Tuesday","Wednesday","Thursday","Friday","Saturday","Sunday"},1,MOD(A81-1,7)+1)),"")</f>
        <v/>
      </c>
      <c r="C81" s="30" t="n"/>
      <c r="D81" s="31" t="n"/>
      <c r="E81" s="31" t="n"/>
      <c r="F81" s="32">
        <f>IFERROR(IF(A81="","",D81-E81),"")</f>
        <v/>
      </c>
      <c r="G81" s="31" t="n"/>
      <c r="H81" s="31" t="n"/>
      <c r="I81" s="58" t="n"/>
      <c r="J81" s="59">
        <f>IFERROR(IF(A81="","",G81/F81),"")</f>
        <v/>
      </c>
      <c r="K81" s="60">
        <f>IFERROR(IF(A81="","",I81/G81),"")</f>
        <v/>
      </c>
      <c r="L81" s="60">
        <f>IFERROR(IF(A81="","",I81/F81),"")</f>
        <v/>
      </c>
      <c r="M81" s="60">
        <f>IFERROR(IF(A81="","",K81-'Dashboard'!$B$9),"")</f>
        <v/>
      </c>
      <c r="N81" s="60">
        <f>IFERROR(IF(A81="","",L81-'Dashboard'!$B$10),"")</f>
        <v/>
      </c>
      <c r="O81" s="36">
        <f>IFERROR(IF(A81="","",IF(D81&lt;=0,"Check total rooms",IF(E81&lt;0,"Check out-of-order rooms",IF(E81&gt;D81,"Out-of-order exceeds total",IF(F81&lt;=0,"No sellable rooms",IF(G81&lt;0,"Check rooms sold",IF(G81&gt;F81,"Rooms sold exceed sellable",IF(H81&lt;0,"Check complimentary rooms",IF(H81&gt;G81,"Complimentary exceeds rooms sold",IF(I81&lt;0,"Check room revenue",IF(AND(G81&gt;0,I81=0),"Sold rooms with no revenue",IF(AND(G81=0,I81&gt;0),"Revenue with no rooms sold",IF(E81&gt;'Dashboard'!$B$11,"Review out-of-order rooms","OK"))))))))))))),"")</f>
        <v/>
      </c>
      <c r="P81" s="37" t="n"/>
      <c r="Q81" s="37" t="n"/>
    </row>
    <row r="82">
      <c r="A82" s="57" t="n"/>
      <c r="B82" s="29">
        <f>IFERROR(IF(A82="","",INDEX({"Monday","Tuesday","Wednesday","Thursday","Friday","Saturday","Sunday"},1,MOD(A82-1,7)+1)),"")</f>
        <v/>
      </c>
      <c r="C82" s="30" t="n"/>
      <c r="D82" s="31" t="n"/>
      <c r="E82" s="31" t="n"/>
      <c r="F82" s="32">
        <f>IFERROR(IF(A82="","",D82-E82),"")</f>
        <v/>
      </c>
      <c r="G82" s="31" t="n"/>
      <c r="H82" s="31" t="n"/>
      <c r="I82" s="58" t="n"/>
      <c r="J82" s="59">
        <f>IFERROR(IF(A82="","",G82/F82),"")</f>
        <v/>
      </c>
      <c r="K82" s="60">
        <f>IFERROR(IF(A82="","",I82/G82),"")</f>
        <v/>
      </c>
      <c r="L82" s="60">
        <f>IFERROR(IF(A82="","",I82/F82),"")</f>
        <v/>
      </c>
      <c r="M82" s="60">
        <f>IFERROR(IF(A82="","",K82-'Dashboard'!$B$9),"")</f>
        <v/>
      </c>
      <c r="N82" s="60">
        <f>IFERROR(IF(A82="","",L82-'Dashboard'!$B$10),"")</f>
        <v/>
      </c>
      <c r="O82" s="36">
        <f>IFERROR(IF(A82="","",IF(D82&lt;=0,"Check total rooms",IF(E82&lt;0,"Check out-of-order rooms",IF(E82&gt;D82,"Out-of-order exceeds total",IF(F82&lt;=0,"No sellable rooms",IF(G82&lt;0,"Check rooms sold",IF(G82&gt;F82,"Rooms sold exceed sellable",IF(H82&lt;0,"Check complimentary rooms",IF(H82&gt;G82,"Complimentary exceeds rooms sold",IF(I82&lt;0,"Check room revenue",IF(AND(G82&gt;0,I82=0),"Sold rooms with no revenue",IF(AND(G82=0,I82&gt;0),"Revenue with no rooms sold",IF(E82&gt;'Dashboard'!$B$11,"Review out-of-order rooms","OK"))))))))))))),"")</f>
        <v/>
      </c>
      <c r="P82" s="37" t="n"/>
      <c r="Q82" s="37" t="n"/>
    </row>
    <row r="83">
      <c r="A83" s="57" t="n"/>
      <c r="B83" s="29">
        <f>IFERROR(IF(A83="","",INDEX({"Monday","Tuesday","Wednesday","Thursday","Friday","Saturday","Sunday"},1,MOD(A83-1,7)+1)),"")</f>
        <v/>
      </c>
      <c r="C83" s="30" t="n"/>
      <c r="D83" s="31" t="n"/>
      <c r="E83" s="31" t="n"/>
      <c r="F83" s="32">
        <f>IFERROR(IF(A83="","",D83-E83),"")</f>
        <v/>
      </c>
      <c r="G83" s="31" t="n"/>
      <c r="H83" s="31" t="n"/>
      <c r="I83" s="58" t="n"/>
      <c r="J83" s="59">
        <f>IFERROR(IF(A83="","",G83/F83),"")</f>
        <v/>
      </c>
      <c r="K83" s="60">
        <f>IFERROR(IF(A83="","",I83/G83),"")</f>
        <v/>
      </c>
      <c r="L83" s="60">
        <f>IFERROR(IF(A83="","",I83/F83),"")</f>
        <v/>
      </c>
      <c r="M83" s="60">
        <f>IFERROR(IF(A83="","",K83-'Dashboard'!$B$9),"")</f>
        <v/>
      </c>
      <c r="N83" s="60">
        <f>IFERROR(IF(A83="","",L83-'Dashboard'!$B$10),"")</f>
        <v/>
      </c>
      <c r="O83" s="36">
        <f>IFERROR(IF(A83="","",IF(D83&lt;=0,"Check total rooms",IF(E83&lt;0,"Check out-of-order rooms",IF(E83&gt;D83,"Out-of-order exceeds total",IF(F83&lt;=0,"No sellable rooms",IF(G83&lt;0,"Check rooms sold",IF(G83&gt;F83,"Rooms sold exceed sellable",IF(H83&lt;0,"Check complimentary rooms",IF(H83&gt;G83,"Complimentary exceeds rooms sold",IF(I83&lt;0,"Check room revenue",IF(AND(G83&gt;0,I83=0),"Sold rooms with no revenue",IF(AND(G83=0,I83&gt;0),"Revenue with no rooms sold",IF(E83&gt;'Dashboard'!$B$11,"Review out-of-order rooms","OK"))))))))))))),"")</f>
        <v/>
      </c>
      <c r="P83" s="37" t="n"/>
      <c r="Q83" s="37" t="n"/>
    </row>
    <row r="84">
      <c r="A84" s="57" t="n"/>
      <c r="B84" s="29">
        <f>IFERROR(IF(A84="","",INDEX({"Monday","Tuesday","Wednesday","Thursday","Friday","Saturday","Sunday"},1,MOD(A84-1,7)+1)),"")</f>
        <v/>
      </c>
      <c r="C84" s="30" t="n"/>
      <c r="D84" s="31" t="n"/>
      <c r="E84" s="31" t="n"/>
      <c r="F84" s="32">
        <f>IFERROR(IF(A84="","",D84-E84),"")</f>
        <v/>
      </c>
      <c r="G84" s="31" t="n"/>
      <c r="H84" s="31" t="n"/>
      <c r="I84" s="58" t="n"/>
      <c r="J84" s="59">
        <f>IFERROR(IF(A84="","",G84/F84),"")</f>
        <v/>
      </c>
      <c r="K84" s="60">
        <f>IFERROR(IF(A84="","",I84/G84),"")</f>
        <v/>
      </c>
      <c r="L84" s="60">
        <f>IFERROR(IF(A84="","",I84/F84),"")</f>
        <v/>
      </c>
      <c r="M84" s="60">
        <f>IFERROR(IF(A84="","",K84-'Dashboard'!$B$9),"")</f>
        <v/>
      </c>
      <c r="N84" s="60">
        <f>IFERROR(IF(A84="","",L84-'Dashboard'!$B$10),"")</f>
        <v/>
      </c>
      <c r="O84" s="36">
        <f>IFERROR(IF(A84="","",IF(D84&lt;=0,"Check total rooms",IF(E84&lt;0,"Check out-of-order rooms",IF(E84&gt;D84,"Out-of-order exceeds total",IF(F84&lt;=0,"No sellable rooms",IF(G84&lt;0,"Check rooms sold",IF(G84&gt;F84,"Rooms sold exceed sellable",IF(H84&lt;0,"Check complimentary rooms",IF(H84&gt;G84,"Complimentary exceeds rooms sold",IF(I84&lt;0,"Check room revenue",IF(AND(G84&gt;0,I84=0),"Sold rooms with no revenue",IF(AND(G84=0,I84&gt;0),"Revenue with no rooms sold",IF(E84&gt;'Dashboard'!$B$11,"Review out-of-order rooms","OK"))))))))))))),"")</f>
        <v/>
      </c>
      <c r="P84" s="37" t="n"/>
      <c r="Q84" s="37" t="n"/>
    </row>
    <row r="85">
      <c r="A85" s="57" t="n"/>
      <c r="B85" s="29">
        <f>IFERROR(IF(A85="","",INDEX({"Monday","Tuesday","Wednesday","Thursday","Friday","Saturday","Sunday"},1,MOD(A85-1,7)+1)),"")</f>
        <v/>
      </c>
      <c r="C85" s="30" t="n"/>
      <c r="D85" s="31" t="n"/>
      <c r="E85" s="31" t="n"/>
      <c r="F85" s="32">
        <f>IFERROR(IF(A85="","",D85-E85),"")</f>
        <v/>
      </c>
      <c r="G85" s="31" t="n"/>
      <c r="H85" s="31" t="n"/>
      <c r="I85" s="58" t="n"/>
      <c r="J85" s="59">
        <f>IFERROR(IF(A85="","",G85/F85),"")</f>
        <v/>
      </c>
      <c r="K85" s="60">
        <f>IFERROR(IF(A85="","",I85/G85),"")</f>
        <v/>
      </c>
      <c r="L85" s="60">
        <f>IFERROR(IF(A85="","",I85/F85),"")</f>
        <v/>
      </c>
      <c r="M85" s="60">
        <f>IFERROR(IF(A85="","",K85-'Dashboard'!$B$9),"")</f>
        <v/>
      </c>
      <c r="N85" s="60">
        <f>IFERROR(IF(A85="","",L85-'Dashboard'!$B$10),"")</f>
        <v/>
      </c>
      <c r="O85" s="36">
        <f>IFERROR(IF(A85="","",IF(D85&lt;=0,"Check total rooms",IF(E85&lt;0,"Check out-of-order rooms",IF(E85&gt;D85,"Out-of-order exceeds total",IF(F85&lt;=0,"No sellable rooms",IF(G85&lt;0,"Check rooms sold",IF(G85&gt;F85,"Rooms sold exceed sellable",IF(H85&lt;0,"Check complimentary rooms",IF(H85&gt;G85,"Complimentary exceeds rooms sold",IF(I85&lt;0,"Check room revenue",IF(AND(G85&gt;0,I85=0),"Sold rooms with no revenue",IF(AND(G85=0,I85&gt;0),"Revenue with no rooms sold",IF(E85&gt;'Dashboard'!$B$11,"Review out-of-order rooms","OK"))))))))))))),"")</f>
        <v/>
      </c>
      <c r="P85" s="37" t="n"/>
      <c r="Q85" s="37" t="n"/>
    </row>
    <row r="86">
      <c r="A86" s="57" t="n"/>
      <c r="B86" s="29">
        <f>IFERROR(IF(A86="","",INDEX({"Monday","Tuesday","Wednesday","Thursday","Friday","Saturday","Sunday"},1,MOD(A86-1,7)+1)),"")</f>
        <v/>
      </c>
      <c r="C86" s="30" t="n"/>
      <c r="D86" s="31" t="n"/>
      <c r="E86" s="31" t="n"/>
      <c r="F86" s="32">
        <f>IFERROR(IF(A86="","",D86-E86),"")</f>
        <v/>
      </c>
      <c r="G86" s="31" t="n"/>
      <c r="H86" s="31" t="n"/>
      <c r="I86" s="58" t="n"/>
      <c r="J86" s="59">
        <f>IFERROR(IF(A86="","",G86/F86),"")</f>
        <v/>
      </c>
      <c r="K86" s="60">
        <f>IFERROR(IF(A86="","",I86/G86),"")</f>
        <v/>
      </c>
      <c r="L86" s="60">
        <f>IFERROR(IF(A86="","",I86/F86),"")</f>
        <v/>
      </c>
      <c r="M86" s="60">
        <f>IFERROR(IF(A86="","",K86-'Dashboard'!$B$9),"")</f>
        <v/>
      </c>
      <c r="N86" s="60">
        <f>IFERROR(IF(A86="","",L86-'Dashboard'!$B$10),"")</f>
        <v/>
      </c>
      <c r="O86" s="36">
        <f>IFERROR(IF(A86="","",IF(D86&lt;=0,"Check total rooms",IF(E86&lt;0,"Check out-of-order rooms",IF(E86&gt;D86,"Out-of-order exceeds total",IF(F86&lt;=0,"No sellable rooms",IF(G86&lt;0,"Check rooms sold",IF(G86&gt;F86,"Rooms sold exceed sellable",IF(H86&lt;0,"Check complimentary rooms",IF(H86&gt;G86,"Complimentary exceeds rooms sold",IF(I86&lt;0,"Check room revenue",IF(AND(G86&gt;0,I86=0),"Sold rooms with no revenue",IF(AND(G86=0,I86&gt;0),"Revenue with no rooms sold",IF(E86&gt;'Dashboard'!$B$11,"Review out-of-order rooms","OK"))))))))))))),"")</f>
        <v/>
      </c>
      <c r="P86" s="37" t="n"/>
      <c r="Q86" s="37" t="n"/>
    </row>
    <row r="87">
      <c r="A87" s="57" t="n"/>
      <c r="B87" s="29">
        <f>IFERROR(IF(A87="","",INDEX({"Monday","Tuesday","Wednesday","Thursday","Friday","Saturday","Sunday"},1,MOD(A87-1,7)+1)),"")</f>
        <v/>
      </c>
      <c r="C87" s="30" t="n"/>
      <c r="D87" s="31" t="n"/>
      <c r="E87" s="31" t="n"/>
      <c r="F87" s="32">
        <f>IFERROR(IF(A87="","",D87-E87),"")</f>
        <v/>
      </c>
      <c r="G87" s="31" t="n"/>
      <c r="H87" s="31" t="n"/>
      <c r="I87" s="58" t="n"/>
      <c r="J87" s="59">
        <f>IFERROR(IF(A87="","",G87/F87),"")</f>
        <v/>
      </c>
      <c r="K87" s="60">
        <f>IFERROR(IF(A87="","",I87/G87),"")</f>
        <v/>
      </c>
      <c r="L87" s="60">
        <f>IFERROR(IF(A87="","",I87/F87),"")</f>
        <v/>
      </c>
      <c r="M87" s="60">
        <f>IFERROR(IF(A87="","",K87-'Dashboard'!$B$9),"")</f>
        <v/>
      </c>
      <c r="N87" s="60">
        <f>IFERROR(IF(A87="","",L87-'Dashboard'!$B$10),"")</f>
        <v/>
      </c>
      <c r="O87" s="36">
        <f>IFERROR(IF(A87="","",IF(D87&lt;=0,"Check total rooms",IF(E87&lt;0,"Check out-of-order rooms",IF(E87&gt;D87,"Out-of-order exceeds total",IF(F87&lt;=0,"No sellable rooms",IF(G87&lt;0,"Check rooms sold",IF(G87&gt;F87,"Rooms sold exceed sellable",IF(H87&lt;0,"Check complimentary rooms",IF(H87&gt;G87,"Complimentary exceeds rooms sold",IF(I87&lt;0,"Check room revenue",IF(AND(G87&gt;0,I87=0),"Sold rooms with no revenue",IF(AND(G87=0,I87&gt;0),"Revenue with no rooms sold",IF(E87&gt;'Dashboard'!$B$11,"Review out-of-order rooms","OK"))))))))))))),"")</f>
        <v/>
      </c>
      <c r="P87" s="37" t="n"/>
      <c r="Q87" s="37" t="n"/>
    </row>
    <row r="88">
      <c r="A88" s="57" t="n"/>
      <c r="B88" s="29">
        <f>IFERROR(IF(A88="","",INDEX({"Monday","Tuesday","Wednesday","Thursday","Friday","Saturday","Sunday"},1,MOD(A88-1,7)+1)),"")</f>
        <v/>
      </c>
      <c r="C88" s="30" t="n"/>
      <c r="D88" s="31" t="n"/>
      <c r="E88" s="31" t="n"/>
      <c r="F88" s="32">
        <f>IFERROR(IF(A88="","",D88-E88),"")</f>
        <v/>
      </c>
      <c r="G88" s="31" t="n"/>
      <c r="H88" s="31" t="n"/>
      <c r="I88" s="58" t="n"/>
      <c r="J88" s="59">
        <f>IFERROR(IF(A88="","",G88/F88),"")</f>
        <v/>
      </c>
      <c r="K88" s="60">
        <f>IFERROR(IF(A88="","",I88/G88),"")</f>
        <v/>
      </c>
      <c r="L88" s="60">
        <f>IFERROR(IF(A88="","",I88/F88),"")</f>
        <v/>
      </c>
      <c r="M88" s="60">
        <f>IFERROR(IF(A88="","",K88-'Dashboard'!$B$9),"")</f>
        <v/>
      </c>
      <c r="N88" s="60">
        <f>IFERROR(IF(A88="","",L88-'Dashboard'!$B$10),"")</f>
        <v/>
      </c>
      <c r="O88" s="36">
        <f>IFERROR(IF(A88="","",IF(D88&lt;=0,"Check total rooms",IF(E88&lt;0,"Check out-of-order rooms",IF(E88&gt;D88,"Out-of-order exceeds total",IF(F88&lt;=0,"No sellable rooms",IF(G88&lt;0,"Check rooms sold",IF(G88&gt;F88,"Rooms sold exceed sellable",IF(H88&lt;0,"Check complimentary rooms",IF(H88&gt;G88,"Complimentary exceeds rooms sold",IF(I88&lt;0,"Check room revenue",IF(AND(G88&gt;0,I88=0),"Sold rooms with no revenue",IF(AND(G88=0,I88&gt;0),"Revenue with no rooms sold",IF(E88&gt;'Dashboard'!$B$11,"Review out-of-order rooms","OK"))))))))))))),"")</f>
        <v/>
      </c>
      <c r="P88" s="37" t="n"/>
      <c r="Q88" s="37" t="n"/>
    </row>
    <row r="89">
      <c r="A89" s="57" t="n"/>
      <c r="B89" s="29">
        <f>IFERROR(IF(A89="","",INDEX({"Monday","Tuesday","Wednesday","Thursday","Friday","Saturday","Sunday"},1,MOD(A89-1,7)+1)),"")</f>
        <v/>
      </c>
      <c r="C89" s="30" t="n"/>
      <c r="D89" s="31" t="n"/>
      <c r="E89" s="31" t="n"/>
      <c r="F89" s="32">
        <f>IFERROR(IF(A89="","",D89-E89),"")</f>
        <v/>
      </c>
      <c r="G89" s="31" t="n"/>
      <c r="H89" s="31" t="n"/>
      <c r="I89" s="58" t="n"/>
      <c r="J89" s="59">
        <f>IFERROR(IF(A89="","",G89/F89),"")</f>
        <v/>
      </c>
      <c r="K89" s="60">
        <f>IFERROR(IF(A89="","",I89/G89),"")</f>
        <v/>
      </c>
      <c r="L89" s="60">
        <f>IFERROR(IF(A89="","",I89/F89),"")</f>
        <v/>
      </c>
      <c r="M89" s="60">
        <f>IFERROR(IF(A89="","",K89-'Dashboard'!$B$9),"")</f>
        <v/>
      </c>
      <c r="N89" s="60">
        <f>IFERROR(IF(A89="","",L89-'Dashboard'!$B$10),"")</f>
        <v/>
      </c>
      <c r="O89" s="36">
        <f>IFERROR(IF(A89="","",IF(D89&lt;=0,"Check total rooms",IF(E89&lt;0,"Check out-of-order rooms",IF(E89&gt;D89,"Out-of-order exceeds total",IF(F89&lt;=0,"No sellable rooms",IF(G89&lt;0,"Check rooms sold",IF(G89&gt;F89,"Rooms sold exceed sellable",IF(H89&lt;0,"Check complimentary rooms",IF(H89&gt;G89,"Complimentary exceeds rooms sold",IF(I89&lt;0,"Check room revenue",IF(AND(G89&gt;0,I89=0),"Sold rooms with no revenue",IF(AND(G89=0,I89&gt;0),"Revenue with no rooms sold",IF(E89&gt;'Dashboard'!$B$11,"Review out-of-order rooms","OK"))))))))))))),"")</f>
        <v/>
      </c>
      <c r="P89" s="37" t="n"/>
      <c r="Q89" s="37" t="n"/>
    </row>
    <row r="90">
      <c r="A90" s="57" t="n"/>
      <c r="B90" s="29">
        <f>IFERROR(IF(A90="","",INDEX({"Monday","Tuesday","Wednesday","Thursday","Friday","Saturday","Sunday"},1,MOD(A90-1,7)+1)),"")</f>
        <v/>
      </c>
      <c r="C90" s="30" t="n"/>
      <c r="D90" s="31" t="n"/>
      <c r="E90" s="31" t="n"/>
      <c r="F90" s="32">
        <f>IFERROR(IF(A90="","",D90-E90),"")</f>
        <v/>
      </c>
      <c r="G90" s="31" t="n"/>
      <c r="H90" s="31" t="n"/>
      <c r="I90" s="58" t="n"/>
      <c r="J90" s="59">
        <f>IFERROR(IF(A90="","",G90/F90),"")</f>
        <v/>
      </c>
      <c r="K90" s="60">
        <f>IFERROR(IF(A90="","",I90/G90),"")</f>
        <v/>
      </c>
      <c r="L90" s="60">
        <f>IFERROR(IF(A90="","",I90/F90),"")</f>
        <v/>
      </c>
      <c r="M90" s="60">
        <f>IFERROR(IF(A90="","",K90-'Dashboard'!$B$9),"")</f>
        <v/>
      </c>
      <c r="N90" s="60">
        <f>IFERROR(IF(A90="","",L90-'Dashboard'!$B$10),"")</f>
        <v/>
      </c>
      <c r="O90" s="36">
        <f>IFERROR(IF(A90="","",IF(D90&lt;=0,"Check total rooms",IF(E90&lt;0,"Check out-of-order rooms",IF(E90&gt;D90,"Out-of-order exceeds total",IF(F90&lt;=0,"No sellable rooms",IF(G90&lt;0,"Check rooms sold",IF(G90&gt;F90,"Rooms sold exceed sellable",IF(H90&lt;0,"Check complimentary rooms",IF(H90&gt;G90,"Complimentary exceeds rooms sold",IF(I90&lt;0,"Check room revenue",IF(AND(G90&gt;0,I90=0),"Sold rooms with no revenue",IF(AND(G90=0,I90&gt;0),"Revenue with no rooms sold",IF(E90&gt;'Dashboard'!$B$11,"Review out-of-order rooms","OK"))))))))))))),"")</f>
        <v/>
      </c>
      <c r="P90" s="37" t="n"/>
      <c r="Q90" s="37" t="n"/>
    </row>
    <row r="91">
      <c r="A91" s="57" t="n"/>
      <c r="B91" s="29">
        <f>IFERROR(IF(A91="","",INDEX({"Monday","Tuesday","Wednesday","Thursday","Friday","Saturday","Sunday"},1,MOD(A91-1,7)+1)),"")</f>
        <v/>
      </c>
      <c r="C91" s="30" t="n"/>
      <c r="D91" s="31" t="n"/>
      <c r="E91" s="31" t="n"/>
      <c r="F91" s="32">
        <f>IFERROR(IF(A91="","",D91-E91),"")</f>
        <v/>
      </c>
      <c r="G91" s="31" t="n"/>
      <c r="H91" s="31" t="n"/>
      <c r="I91" s="58" t="n"/>
      <c r="J91" s="59">
        <f>IFERROR(IF(A91="","",G91/F91),"")</f>
        <v/>
      </c>
      <c r="K91" s="60">
        <f>IFERROR(IF(A91="","",I91/G91),"")</f>
        <v/>
      </c>
      <c r="L91" s="60">
        <f>IFERROR(IF(A91="","",I91/F91),"")</f>
        <v/>
      </c>
      <c r="M91" s="60">
        <f>IFERROR(IF(A91="","",K91-'Dashboard'!$B$9),"")</f>
        <v/>
      </c>
      <c r="N91" s="60">
        <f>IFERROR(IF(A91="","",L91-'Dashboard'!$B$10),"")</f>
        <v/>
      </c>
      <c r="O91" s="36">
        <f>IFERROR(IF(A91="","",IF(D91&lt;=0,"Check total rooms",IF(E91&lt;0,"Check out-of-order rooms",IF(E91&gt;D91,"Out-of-order exceeds total",IF(F91&lt;=0,"No sellable rooms",IF(G91&lt;0,"Check rooms sold",IF(G91&gt;F91,"Rooms sold exceed sellable",IF(H91&lt;0,"Check complimentary rooms",IF(H91&gt;G91,"Complimentary exceeds rooms sold",IF(I91&lt;0,"Check room revenue",IF(AND(G91&gt;0,I91=0),"Sold rooms with no revenue",IF(AND(G91=0,I91&gt;0),"Revenue with no rooms sold",IF(E91&gt;'Dashboard'!$B$11,"Review out-of-order rooms","OK"))))))))))))),"")</f>
        <v/>
      </c>
      <c r="P91" s="37" t="n"/>
      <c r="Q91" s="37" t="n"/>
    </row>
    <row r="92">
      <c r="A92" s="57" t="n"/>
      <c r="B92" s="29">
        <f>IFERROR(IF(A92="","",INDEX({"Monday","Tuesday","Wednesday","Thursday","Friday","Saturday","Sunday"},1,MOD(A92-1,7)+1)),"")</f>
        <v/>
      </c>
      <c r="C92" s="30" t="n"/>
      <c r="D92" s="31" t="n"/>
      <c r="E92" s="31" t="n"/>
      <c r="F92" s="32">
        <f>IFERROR(IF(A92="","",D92-E92),"")</f>
        <v/>
      </c>
      <c r="G92" s="31" t="n"/>
      <c r="H92" s="31" t="n"/>
      <c r="I92" s="58" t="n"/>
      <c r="J92" s="59">
        <f>IFERROR(IF(A92="","",G92/F92),"")</f>
        <v/>
      </c>
      <c r="K92" s="60">
        <f>IFERROR(IF(A92="","",I92/G92),"")</f>
        <v/>
      </c>
      <c r="L92" s="60">
        <f>IFERROR(IF(A92="","",I92/F92),"")</f>
        <v/>
      </c>
      <c r="M92" s="60">
        <f>IFERROR(IF(A92="","",K92-'Dashboard'!$B$9),"")</f>
        <v/>
      </c>
      <c r="N92" s="60">
        <f>IFERROR(IF(A92="","",L92-'Dashboard'!$B$10),"")</f>
        <v/>
      </c>
      <c r="O92" s="36">
        <f>IFERROR(IF(A92="","",IF(D92&lt;=0,"Check total rooms",IF(E92&lt;0,"Check out-of-order rooms",IF(E92&gt;D92,"Out-of-order exceeds total",IF(F92&lt;=0,"No sellable rooms",IF(G92&lt;0,"Check rooms sold",IF(G92&gt;F92,"Rooms sold exceed sellable",IF(H92&lt;0,"Check complimentary rooms",IF(H92&gt;G92,"Complimentary exceeds rooms sold",IF(I92&lt;0,"Check room revenue",IF(AND(G92&gt;0,I92=0),"Sold rooms with no revenue",IF(AND(G92=0,I92&gt;0),"Revenue with no rooms sold",IF(E92&gt;'Dashboard'!$B$11,"Review out-of-order rooms","OK"))))))))))))),"")</f>
        <v/>
      </c>
      <c r="P92" s="37" t="n"/>
      <c r="Q92" s="37" t="n"/>
    </row>
    <row r="93">
      <c r="A93" s="57" t="n"/>
      <c r="B93" s="29">
        <f>IFERROR(IF(A93="","",INDEX({"Monday","Tuesday","Wednesday","Thursday","Friday","Saturday","Sunday"},1,MOD(A93-1,7)+1)),"")</f>
        <v/>
      </c>
      <c r="C93" s="30" t="n"/>
      <c r="D93" s="31" t="n"/>
      <c r="E93" s="31" t="n"/>
      <c r="F93" s="32">
        <f>IFERROR(IF(A93="","",D93-E93),"")</f>
        <v/>
      </c>
      <c r="G93" s="31" t="n"/>
      <c r="H93" s="31" t="n"/>
      <c r="I93" s="58" t="n"/>
      <c r="J93" s="59">
        <f>IFERROR(IF(A93="","",G93/F93),"")</f>
        <v/>
      </c>
      <c r="K93" s="60">
        <f>IFERROR(IF(A93="","",I93/G93),"")</f>
        <v/>
      </c>
      <c r="L93" s="60">
        <f>IFERROR(IF(A93="","",I93/F93),"")</f>
        <v/>
      </c>
      <c r="M93" s="60">
        <f>IFERROR(IF(A93="","",K93-'Dashboard'!$B$9),"")</f>
        <v/>
      </c>
      <c r="N93" s="60">
        <f>IFERROR(IF(A93="","",L93-'Dashboard'!$B$10),"")</f>
        <v/>
      </c>
      <c r="O93" s="36">
        <f>IFERROR(IF(A93="","",IF(D93&lt;=0,"Check total rooms",IF(E93&lt;0,"Check out-of-order rooms",IF(E93&gt;D93,"Out-of-order exceeds total",IF(F93&lt;=0,"No sellable rooms",IF(G93&lt;0,"Check rooms sold",IF(G93&gt;F93,"Rooms sold exceed sellable",IF(H93&lt;0,"Check complimentary rooms",IF(H93&gt;G93,"Complimentary exceeds rooms sold",IF(I93&lt;0,"Check room revenue",IF(AND(G93&gt;0,I93=0),"Sold rooms with no revenue",IF(AND(G93=0,I93&gt;0),"Revenue with no rooms sold",IF(E93&gt;'Dashboard'!$B$11,"Review out-of-order rooms","OK"))))))))))))),"")</f>
        <v/>
      </c>
      <c r="P93" s="37" t="n"/>
      <c r="Q93" s="37" t="n"/>
    </row>
    <row r="94">
      <c r="A94" s="57" t="n"/>
      <c r="B94" s="29">
        <f>IFERROR(IF(A94="","",INDEX({"Monday","Tuesday","Wednesday","Thursday","Friday","Saturday","Sunday"},1,MOD(A94-1,7)+1)),"")</f>
        <v/>
      </c>
      <c r="C94" s="30" t="n"/>
      <c r="D94" s="31" t="n"/>
      <c r="E94" s="31" t="n"/>
      <c r="F94" s="32">
        <f>IFERROR(IF(A94="","",D94-E94),"")</f>
        <v/>
      </c>
      <c r="G94" s="31" t="n"/>
      <c r="H94" s="31" t="n"/>
      <c r="I94" s="58" t="n"/>
      <c r="J94" s="59">
        <f>IFERROR(IF(A94="","",G94/F94),"")</f>
        <v/>
      </c>
      <c r="K94" s="60">
        <f>IFERROR(IF(A94="","",I94/G94),"")</f>
        <v/>
      </c>
      <c r="L94" s="60">
        <f>IFERROR(IF(A94="","",I94/F94),"")</f>
        <v/>
      </c>
      <c r="M94" s="60">
        <f>IFERROR(IF(A94="","",K94-'Dashboard'!$B$9),"")</f>
        <v/>
      </c>
      <c r="N94" s="60">
        <f>IFERROR(IF(A94="","",L94-'Dashboard'!$B$10),"")</f>
        <v/>
      </c>
      <c r="O94" s="36">
        <f>IFERROR(IF(A94="","",IF(D94&lt;=0,"Check total rooms",IF(E94&lt;0,"Check out-of-order rooms",IF(E94&gt;D94,"Out-of-order exceeds total",IF(F94&lt;=0,"No sellable rooms",IF(G94&lt;0,"Check rooms sold",IF(G94&gt;F94,"Rooms sold exceed sellable",IF(H94&lt;0,"Check complimentary rooms",IF(H94&gt;G94,"Complimentary exceeds rooms sold",IF(I94&lt;0,"Check room revenue",IF(AND(G94&gt;0,I94=0),"Sold rooms with no revenue",IF(AND(G94=0,I94&gt;0),"Revenue with no rooms sold",IF(E94&gt;'Dashboard'!$B$11,"Review out-of-order rooms","OK"))))))))))))),"")</f>
        <v/>
      </c>
      <c r="P94" s="37" t="n"/>
      <c r="Q94" s="37" t="n"/>
    </row>
    <row r="95">
      <c r="A95" s="57" t="n"/>
      <c r="B95" s="29">
        <f>IFERROR(IF(A95="","",INDEX({"Monday","Tuesday","Wednesday","Thursday","Friday","Saturday","Sunday"},1,MOD(A95-1,7)+1)),"")</f>
        <v/>
      </c>
      <c r="C95" s="30" t="n"/>
      <c r="D95" s="31" t="n"/>
      <c r="E95" s="31" t="n"/>
      <c r="F95" s="32">
        <f>IFERROR(IF(A95="","",D95-E95),"")</f>
        <v/>
      </c>
      <c r="G95" s="31" t="n"/>
      <c r="H95" s="31" t="n"/>
      <c r="I95" s="58" t="n"/>
      <c r="J95" s="59">
        <f>IFERROR(IF(A95="","",G95/F95),"")</f>
        <v/>
      </c>
      <c r="K95" s="60">
        <f>IFERROR(IF(A95="","",I95/G95),"")</f>
        <v/>
      </c>
      <c r="L95" s="60">
        <f>IFERROR(IF(A95="","",I95/F95),"")</f>
        <v/>
      </c>
      <c r="M95" s="60">
        <f>IFERROR(IF(A95="","",K95-'Dashboard'!$B$9),"")</f>
        <v/>
      </c>
      <c r="N95" s="60">
        <f>IFERROR(IF(A95="","",L95-'Dashboard'!$B$10),"")</f>
        <v/>
      </c>
      <c r="O95" s="36">
        <f>IFERROR(IF(A95="","",IF(D95&lt;=0,"Check total rooms",IF(E95&lt;0,"Check out-of-order rooms",IF(E95&gt;D95,"Out-of-order exceeds total",IF(F95&lt;=0,"No sellable rooms",IF(G95&lt;0,"Check rooms sold",IF(G95&gt;F95,"Rooms sold exceed sellable",IF(H95&lt;0,"Check complimentary rooms",IF(H95&gt;G95,"Complimentary exceeds rooms sold",IF(I95&lt;0,"Check room revenue",IF(AND(G95&gt;0,I95=0),"Sold rooms with no revenue",IF(AND(G95=0,I95&gt;0),"Revenue with no rooms sold",IF(E95&gt;'Dashboard'!$B$11,"Review out-of-order rooms","OK"))))))))))))),"")</f>
        <v/>
      </c>
      <c r="P95" s="37" t="n"/>
      <c r="Q95" s="37" t="n"/>
    </row>
    <row r="96">
      <c r="A96" s="57" t="n"/>
      <c r="B96" s="29">
        <f>IFERROR(IF(A96="","",INDEX({"Monday","Tuesday","Wednesday","Thursday","Friday","Saturday","Sunday"},1,MOD(A96-1,7)+1)),"")</f>
        <v/>
      </c>
      <c r="C96" s="30" t="n"/>
      <c r="D96" s="31" t="n"/>
      <c r="E96" s="31" t="n"/>
      <c r="F96" s="32">
        <f>IFERROR(IF(A96="","",D96-E96),"")</f>
        <v/>
      </c>
      <c r="G96" s="31" t="n"/>
      <c r="H96" s="31" t="n"/>
      <c r="I96" s="58" t="n"/>
      <c r="J96" s="59">
        <f>IFERROR(IF(A96="","",G96/F96),"")</f>
        <v/>
      </c>
      <c r="K96" s="60">
        <f>IFERROR(IF(A96="","",I96/G96),"")</f>
        <v/>
      </c>
      <c r="L96" s="60">
        <f>IFERROR(IF(A96="","",I96/F96),"")</f>
        <v/>
      </c>
      <c r="M96" s="60">
        <f>IFERROR(IF(A96="","",K96-'Dashboard'!$B$9),"")</f>
        <v/>
      </c>
      <c r="N96" s="60">
        <f>IFERROR(IF(A96="","",L96-'Dashboard'!$B$10),"")</f>
        <v/>
      </c>
      <c r="O96" s="36">
        <f>IFERROR(IF(A96="","",IF(D96&lt;=0,"Check total rooms",IF(E96&lt;0,"Check out-of-order rooms",IF(E96&gt;D96,"Out-of-order exceeds total",IF(F96&lt;=0,"No sellable rooms",IF(G96&lt;0,"Check rooms sold",IF(G96&gt;F96,"Rooms sold exceed sellable",IF(H96&lt;0,"Check complimentary rooms",IF(H96&gt;G96,"Complimentary exceeds rooms sold",IF(I96&lt;0,"Check room revenue",IF(AND(G96&gt;0,I96=0),"Sold rooms with no revenue",IF(AND(G96=0,I96&gt;0),"Revenue with no rooms sold",IF(E96&gt;'Dashboard'!$B$11,"Review out-of-order rooms","OK"))))))))))))),"")</f>
        <v/>
      </c>
      <c r="P96" s="37" t="n"/>
      <c r="Q96" s="37" t="n"/>
    </row>
    <row r="97">
      <c r="A97" s="57" t="n"/>
      <c r="B97" s="29">
        <f>IFERROR(IF(A97="","",INDEX({"Monday","Tuesday","Wednesday","Thursday","Friday","Saturday","Sunday"},1,MOD(A97-1,7)+1)),"")</f>
        <v/>
      </c>
      <c r="C97" s="30" t="n"/>
      <c r="D97" s="31" t="n"/>
      <c r="E97" s="31" t="n"/>
      <c r="F97" s="32">
        <f>IFERROR(IF(A97="","",D97-E97),"")</f>
        <v/>
      </c>
      <c r="G97" s="31" t="n"/>
      <c r="H97" s="31" t="n"/>
      <c r="I97" s="58" t="n"/>
      <c r="J97" s="59">
        <f>IFERROR(IF(A97="","",G97/F97),"")</f>
        <v/>
      </c>
      <c r="K97" s="60">
        <f>IFERROR(IF(A97="","",I97/G97),"")</f>
        <v/>
      </c>
      <c r="L97" s="60">
        <f>IFERROR(IF(A97="","",I97/F97),"")</f>
        <v/>
      </c>
      <c r="M97" s="60">
        <f>IFERROR(IF(A97="","",K97-'Dashboard'!$B$9),"")</f>
        <v/>
      </c>
      <c r="N97" s="60">
        <f>IFERROR(IF(A97="","",L97-'Dashboard'!$B$10),"")</f>
        <v/>
      </c>
      <c r="O97" s="36">
        <f>IFERROR(IF(A97="","",IF(D97&lt;=0,"Check total rooms",IF(E97&lt;0,"Check out-of-order rooms",IF(E97&gt;D97,"Out-of-order exceeds total",IF(F97&lt;=0,"No sellable rooms",IF(G97&lt;0,"Check rooms sold",IF(G97&gt;F97,"Rooms sold exceed sellable",IF(H97&lt;0,"Check complimentary rooms",IF(H97&gt;G97,"Complimentary exceeds rooms sold",IF(I97&lt;0,"Check room revenue",IF(AND(G97&gt;0,I97=0),"Sold rooms with no revenue",IF(AND(G97=0,I97&gt;0),"Revenue with no rooms sold",IF(E97&gt;'Dashboard'!$B$11,"Review out-of-order rooms","OK"))))))))))))),"")</f>
        <v/>
      </c>
      <c r="P97" s="37" t="n"/>
      <c r="Q97" s="37" t="n"/>
    </row>
    <row r="98">
      <c r="A98" s="57" t="n"/>
      <c r="B98" s="29">
        <f>IFERROR(IF(A98="","",INDEX({"Monday","Tuesday","Wednesday","Thursday","Friday","Saturday","Sunday"},1,MOD(A98-1,7)+1)),"")</f>
        <v/>
      </c>
      <c r="C98" s="30" t="n"/>
      <c r="D98" s="31" t="n"/>
      <c r="E98" s="31" t="n"/>
      <c r="F98" s="32">
        <f>IFERROR(IF(A98="","",D98-E98),"")</f>
        <v/>
      </c>
      <c r="G98" s="31" t="n"/>
      <c r="H98" s="31" t="n"/>
      <c r="I98" s="58" t="n"/>
      <c r="J98" s="59">
        <f>IFERROR(IF(A98="","",G98/F98),"")</f>
        <v/>
      </c>
      <c r="K98" s="60">
        <f>IFERROR(IF(A98="","",I98/G98),"")</f>
        <v/>
      </c>
      <c r="L98" s="60">
        <f>IFERROR(IF(A98="","",I98/F98),"")</f>
        <v/>
      </c>
      <c r="M98" s="60">
        <f>IFERROR(IF(A98="","",K98-'Dashboard'!$B$9),"")</f>
        <v/>
      </c>
      <c r="N98" s="60">
        <f>IFERROR(IF(A98="","",L98-'Dashboard'!$B$10),"")</f>
        <v/>
      </c>
      <c r="O98" s="36">
        <f>IFERROR(IF(A98="","",IF(D98&lt;=0,"Check total rooms",IF(E98&lt;0,"Check out-of-order rooms",IF(E98&gt;D98,"Out-of-order exceeds total",IF(F98&lt;=0,"No sellable rooms",IF(G98&lt;0,"Check rooms sold",IF(G98&gt;F98,"Rooms sold exceed sellable",IF(H98&lt;0,"Check complimentary rooms",IF(H98&gt;G98,"Complimentary exceeds rooms sold",IF(I98&lt;0,"Check room revenue",IF(AND(G98&gt;0,I98=0),"Sold rooms with no revenue",IF(AND(G98=0,I98&gt;0),"Revenue with no rooms sold",IF(E98&gt;'Dashboard'!$B$11,"Review out-of-order rooms","OK"))))))))))))),"")</f>
        <v/>
      </c>
      <c r="P98" s="37" t="n"/>
      <c r="Q98" s="37" t="n"/>
    </row>
    <row r="99">
      <c r="A99" s="57" t="n"/>
      <c r="B99" s="29">
        <f>IFERROR(IF(A99="","",INDEX({"Monday","Tuesday","Wednesday","Thursday","Friday","Saturday","Sunday"},1,MOD(A99-1,7)+1)),"")</f>
        <v/>
      </c>
      <c r="C99" s="30" t="n"/>
      <c r="D99" s="31" t="n"/>
      <c r="E99" s="31" t="n"/>
      <c r="F99" s="32">
        <f>IFERROR(IF(A99="","",D99-E99),"")</f>
        <v/>
      </c>
      <c r="G99" s="31" t="n"/>
      <c r="H99" s="31" t="n"/>
      <c r="I99" s="58" t="n"/>
      <c r="J99" s="59">
        <f>IFERROR(IF(A99="","",G99/F99),"")</f>
        <v/>
      </c>
      <c r="K99" s="60">
        <f>IFERROR(IF(A99="","",I99/G99),"")</f>
        <v/>
      </c>
      <c r="L99" s="60">
        <f>IFERROR(IF(A99="","",I99/F99),"")</f>
        <v/>
      </c>
      <c r="M99" s="60">
        <f>IFERROR(IF(A99="","",K99-'Dashboard'!$B$9),"")</f>
        <v/>
      </c>
      <c r="N99" s="60">
        <f>IFERROR(IF(A99="","",L99-'Dashboard'!$B$10),"")</f>
        <v/>
      </c>
      <c r="O99" s="36">
        <f>IFERROR(IF(A99="","",IF(D99&lt;=0,"Check total rooms",IF(E99&lt;0,"Check out-of-order rooms",IF(E99&gt;D99,"Out-of-order exceeds total",IF(F99&lt;=0,"No sellable rooms",IF(G99&lt;0,"Check rooms sold",IF(G99&gt;F99,"Rooms sold exceed sellable",IF(H99&lt;0,"Check complimentary rooms",IF(H99&gt;G99,"Complimentary exceeds rooms sold",IF(I99&lt;0,"Check room revenue",IF(AND(G99&gt;0,I99=0),"Sold rooms with no revenue",IF(AND(G99=0,I99&gt;0),"Revenue with no rooms sold",IF(E99&gt;'Dashboard'!$B$11,"Review out-of-order rooms","OK"))))))))))))),"")</f>
        <v/>
      </c>
      <c r="P99" s="37" t="n"/>
      <c r="Q99" s="37" t="n"/>
    </row>
    <row r="100">
      <c r="A100" s="57" t="n"/>
      <c r="B100" s="29">
        <f>IFERROR(IF(A100="","",INDEX({"Monday","Tuesday","Wednesday","Thursday","Friday","Saturday","Sunday"},1,MOD(A100-1,7)+1)),"")</f>
        <v/>
      </c>
      <c r="C100" s="30" t="n"/>
      <c r="D100" s="31" t="n"/>
      <c r="E100" s="31" t="n"/>
      <c r="F100" s="32">
        <f>IFERROR(IF(A100="","",D100-E100),"")</f>
        <v/>
      </c>
      <c r="G100" s="31" t="n"/>
      <c r="H100" s="31" t="n"/>
      <c r="I100" s="58" t="n"/>
      <c r="J100" s="59">
        <f>IFERROR(IF(A100="","",G100/F100),"")</f>
        <v/>
      </c>
      <c r="K100" s="60">
        <f>IFERROR(IF(A100="","",I100/G100),"")</f>
        <v/>
      </c>
      <c r="L100" s="60">
        <f>IFERROR(IF(A100="","",I100/F100),"")</f>
        <v/>
      </c>
      <c r="M100" s="60">
        <f>IFERROR(IF(A100="","",K100-'Dashboard'!$B$9),"")</f>
        <v/>
      </c>
      <c r="N100" s="60">
        <f>IFERROR(IF(A100="","",L100-'Dashboard'!$B$10),"")</f>
        <v/>
      </c>
      <c r="O100" s="36">
        <f>IFERROR(IF(A100="","",IF(D100&lt;=0,"Check total rooms",IF(E100&lt;0,"Check out-of-order rooms",IF(E100&gt;D100,"Out-of-order exceeds total",IF(F100&lt;=0,"No sellable rooms",IF(G100&lt;0,"Check rooms sold",IF(G100&gt;F100,"Rooms sold exceed sellable",IF(H100&lt;0,"Check complimentary rooms",IF(H100&gt;G100,"Complimentary exceeds rooms sold",IF(I100&lt;0,"Check room revenue",IF(AND(G100&gt;0,I100=0),"Sold rooms with no revenue",IF(AND(G100=0,I100&gt;0),"Revenue with no rooms sold",IF(E100&gt;'Dashboard'!$B$11,"Review out-of-order rooms","OK"))))))))))))),"")</f>
        <v/>
      </c>
      <c r="P100" s="37" t="n"/>
      <c r="Q100" s="37" t="n"/>
    </row>
    <row r="101">
      <c r="A101" s="57" t="n"/>
      <c r="B101" s="29">
        <f>IFERROR(IF(A101="","",INDEX({"Monday","Tuesday","Wednesday","Thursday","Friday","Saturday","Sunday"},1,MOD(A101-1,7)+1)),"")</f>
        <v/>
      </c>
      <c r="C101" s="30" t="n"/>
      <c r="D101" s="31" t="n"/>
      <c r="E101" s="31" t="n"/>
      <c r="F101" s="32">
        <f>IFERROR(IF(A101="","",D101-E101),"")</f>
        <v/>
      </c>
      <c r="G101" s="31" t="n"/>
      <c r="H101" s="31" t="n"/>
      <c r="I101" s="58" t="n"/>
      <c r="J101" s="59">
        <f>IFERROR(IF(A101="","",G101/F101),"")</f>
        <v/>
      </c>
      <c r="K101" s="60">
        <f>IFERROR(IF(A101="","",I101/G101),"")</f>
        <v/>
      </c>
      <c r="L101" s="60">
        <f>IFERROR(IF(A101="","",I101/F101),"")</f>
        <v/>
      </c>
      <c r="M101" s="60">
        <f>IFERROR(IF(A101="","",K101-'Dashboard'!$B$9),"")</f>
        <v/>
      </c>
      <c r="N101" s="60">
        <f>IFERROR(IF(A101="","",L101-'Dashboard'!$B$10),"")</f>
        <v/>
      </c>
      <c r="O101" s="36">
        <f>IFERROR(IF(A101="","",IF(D101&lt;=0,"Check total rooms",IF(E101&lt;0,"Check out-of-order rooms",IF(E101&gt;D101,"Out-of-order exceeds total",IF(F101&lt;=0,"No sellable rooms",IF(G101&lt;0,"Check rooms sold",IF(G101&gt;F101,"Rooms sold exceed sellable",IF(H101&lt;0,"Check complimentary rooms",IF(H101&gt;G101,"Complimentary exceeds rooms sold",IF(I101&lt;0,"Check room revenue",IF(AND(G101&gt;0,I101=0),"Sold rooms with no revenue",IF(AND(G101=0,I101&gt;0),"Revenue with no rooms sold",IF(E101&gt;'Dashboard'!$B$11,"Review out-of-order rooms","OK"))))))))))))),"")</f>
        <v/>
      </c>
      <c r="P101" s="37" t="n"/>
      <c r="Q101" s="37" t="n"/>
    </row>
    <row r="102">
      <c r="A102" s="57" t="n"/>
      <c r="B102" s="29">
        <f>IFERROR(IF(A102="","",INDEX({"Monday","Tuesday","Wednesday","Thursday","Friday","Saturday","Sunday"},1,MOD(A102-1,7)+1)),"")</f>
        <v/>
      </c>
      <c r="C102" s="30" t="n"/>
      <c r="D102" s="31" t="n"/>
      <c r="E102" s="31" t="n"/>
      <c r="F102" s="32">
        <f>IFERROR(IF(A102="","",D102-E102),"")</f>
        <v/>
      </c>
      <c r="G102" s="31" t="n"/>
      <c r="H102" s="31" t="n"/>
      <c r="I102" s="58" t="n"/>
      <c r="J102" s="59">
        <f>IFERROR(IF(A102="","",G102/F102),"")</f>
        <v/>
      </c>
      <c r="K102" s="60">
        <f>IFERROR(IF(A102="","",I102/G102),"")</f>
        <v/>
      </c>
      <c r="L102" s="60">
        <f>IFERROR(IF(A102="","",I102/F102),"")</f>
        <v/>
      </c>
      <c r="M102" s="60">
        <f>IFERROR(IF(A102="","",K102-'Dashboard'!$B$9),"")</f>
        <v/>
      </c>
      <c r="N102" s="60">
        <f>IFERROR(IF(A102="","",L102-'Dashboard'!$B$10),"")</f>
        <v/>
      </c>
      <c r="O102" s="36">
        <f>IFERROR(IF(A102="","",IF(D102&lt;=0,"Check total rooms",IF(E102&lt;0,"Check out-of-order rooms",IF(E102&gt;D102,"Out-of-order exceeds total",IF(F102&lt;=0,"No sellable rooms",IF(G102&lt;0,"Check rooms sold",IF(G102&gt;F102,"Rooms sold exceed sellable",IF(H102&lt;0,"Check complimentary rooms",IF(H102&gt;G102,"Complimentary exceeds rooms sold",IF(I102&lt;0,"Check room revenue",IF(AND(G102&gt;0,I102=0),"Sold rooms with no revenue",IF(AND(G102=0,I102&gt;0),"Revenue with no rooms sold",IF(E102&gt;'Dashboard'!$B$11,"Review out-of-order rooms","OK"))))))))))))),"")</f>
        <v/>
      </c>
      <c r="P102" s="37" t="n"/>
      <c r="Q102" s="37" t="n"/>
    </row>
    <row r="103">
      <c r="A103" s="57" t="n"/>
      <c r="B103" s="29">
        <f>IFERROR(IF(A103="","",INDEX({"Monday","Tuesday","Wednesday","Thursday","Friday","Saturday","Sunday"},1,MOD(A103-1,7)+1)),"")</f>
        <v/>
      </c>
      <c r="C103" s="30" t="n"/>
      <c r="D103" s="31" t="n"/>
      <c r="E103" s="31" t="n"/>
      <c r="F103" s="32">
        <f>IFERROR(IF(A103="","",D103-E103),"")</f>
        <v/>
      </c>
      <c r="G103" s="31" t="n"/>
      <c r="H103" s="31" t="n"/>
      <c r="I103" s="58" t="n"/>
      <c r="J103" s="59">
        <f>IFERROR(IF(A103="","",G103/F103),"")</f>
        <v/>
      </c>
      <c r="K103" s="60">
        <f>IFERROR(IF(A103="","",I103/G103),"")</f>
        <v/>
      </c>
      <c r="L103" s="60">
        <f>IFERROR(IF(A103="","",I103/F103),"")</f>
        <v/>
      </c>
      <c r="M103" s="60">
        <f>IFERROR(IF(A103="","",K103-'Dashboard'!$B$9),"")</f>
        <v/>
      </c>
      <c r="N103" s="60">
        <f>IFERROR(IF(A103="","",L103-'Dashboard'!$B$10),"")</f>
        <v/>
      </c>
      <c r="O103" s="36">
        <f>IFERROR(IF(A103="","",IF(D103&lt;=0,"Check total rooms",IF(E103&lt;0,"Check out-of-order rooms",IF(E103&gt;D103,"Out-of-order exceeds total",IF(F103&lt;=0,"No sellable rooms",IF(G103&lt;0,"Check rooms sold",IF(G103&gt;F103,"Rooms sold exceed sellable",IF(H103&lt;0,"Check complimentary rooms",IF(H103&gt;G103,"Complimentary exceeds rooms sold",IF(I103&lt;0,"Check room revenue",IF(AND(G103&gt;0,I103=0),"Sold rooms with no revenue",IF(AND(G103=0,I103&gt;0),"Revenue with no rooms sold",IF(E103&gt;'Dashboard'!$B$11,"Review out-of-order rooms","OK"))))))))))))),"")</f>
        <v/>
      </c>
      <c r="P103" s="37" t="n"/>
      <c r="Q103" s="37" t="n"/>
    </row>
    <row r="104">
      <c r="A104" s="57" t="n"/>
      <c r="B104" s="29">
        <f>IFERROR(IF(A104="","",INDEX({"Monday","Tuesday","Wednesday","Thursday","Friday","Saturday","Sunday"},1,MOD(A104-1,7)+1)),"")</f>
        <v/>
      </c>
      <c r="C104" s="30" t="n"/>
      <c r="D104" s="31" t="n"/>
      <c r="E104" s="31" t="n"/>
      <c r="F104" s="32">
        <f>IFERROR(IF(A104="","",D104-E104),"")</f>
        <v/>
      </c>
      <c r="G104" s="31" t="n"/>
      <c r="H104" s="31" t="n"/>
      <c r="I104" s="58" t="n"/>
      <c r="J104" s="59">
        <f>IFERROR(IF(A104="","",G104/F104),"")</f>
        <v/>
      </c>
      <c r="K104" s="60">
        <f>IFERROR(IF(A104="","",I104/G104),"")</f>
        <v/>
      </c>
      <c r="L104" s="60">
        <f>IFERROR(IF(A104="","",I104/F104),"")</f>
        <v/>
      </c>
      <c r="M104" s="60">
        <f>IFERROR(IF(A104="","",K104-'Dashboard'!$B$9),"")</f>
        <v/>
      </c>
      <c r="N104" s="60">
        <f>IFERROR(IF(A104="","",L104-'Dashboard'!$B$10),"")</f>
        <v/>
      </c>
      <c r="O104" s="36">
        <f>IFERROR(IF(A104="","",IF(D104&lt;=0,"Check total rooms",IF(E104&lt;0,"Check out-of-order rooms",IF(E104&gt;D104,"Out-of-order exceeds total",IF(F104&lt;=0,"No sellable rooms",IF(G104&lt;0,"Check rooms sold",IF(G104&gt;F104,"Rooms sold exceed sellable",IF(H104&lt;0,"Check complimentary rooms",IF(H104&gt;G104,"Complimentary exceeds rooms sold",IF(I104&lt;0,"Check room revenue",IF(AND(G104&gt;0,I104=0),"Sold rooms with no revenue",IF(AND(G104=0,I104&gt;0),"Revenue with no rooms sold",IF(E104&gt;'Dashboard'!$B$11,"Review out-of-order rooms","OK"))))))))))))),"")</f>
        <v/>
      </c>
      <c r="P104" s="37" t="n"/>
      <c r="Q104" s="37" t="n"/>
    </row>
    <row r="105">
      <c r="A105" s="57" t="n"/>
      <c r="B105" s="29">
        <f>IFERROR(IF(A105="","",INDEX({"Monday","Tuesday","Wednesday","Thursday","Friday","Saturday","Sunday"},1,MOD(A105-1,7)+1)),"")</f>
        <v/>
      </c>
      <c r="C105" s="30" t="n"/>
      <c r="D105" s="31" t="n"/>
      <c r="E105" s="31" t="n"/>
      <c r="F105" s="32">
        <f>IFERROR(IF(A105="","",D105-E105),"")</f>
        <v/>
      </c>
      <c r="G105" s="31" t="n"/>
      <c r="H105" s="31" t="n"/>
      <c r="I105" s="58" t="n"/>
      <c r="J105" s="59">
        <f>IFERROR(IF(A105="","",G105/F105),"")</f>
        <v/>
      </c>
      <c r="K105" s="60">
        <f>IFERROR(IF(A105="","",I105/G105),"")</f>
        <v/>
      </c>
      <c r="L105" s="60">
        <f>IFERROR(IF(A105="","",I105/F105),"")</f>
        <v/>
      </c>
      <c r="M105" s="60">
        <f>IFERROR(IF(A105="","",K105-'Dashboard'!$B$9),"")</f>
        <v/>
      </c>
      <c r="N105" s="60">
        <f>IFERROR(IF(A105="","",L105-'Dashboard'!$B$10),"")</f>
        <v/>
      </c>
      <c r="O105" s="36">
        <f>IFERROR(IF(A105="","",IF(D105&lt;=0,"Check total rooms",IF(E105&lt;0,"Check out-of-order rooms",IF(E105&gt;D105,"Out-of-order exceeds total",IF(F105&lt;=0,"No sellable rooms",IF(G105&lt;0,"Check rooms sold",IF(G105&gt;F105,"Rooms sold exceed sellable",IF(H105&lt;0,"Check complimentary rooms",IF(H105&gt;G105,"Complimentary exceeds rooms sold",IF(I105&lt;0,"Check room revenue",IF(AND(G105&gt;0,I105=0),"Sold rooms with no revenue",IF(AND(G105=0,I105&gt;0),"Revenue with no rooms sold",IF(E105&gt;'Dashboard'!$B$11,"Review out-of-order rooms","OK"))))))))))))),"")</f>
        <v/>
      </c>
      <c r="P105" s="37" t="n"/>
      <c r="Q105" s="37" t="n"/>
    </row>
    <row r="106">
      <c r="A106" s="57" t="n"/>
      <c r="B106" s="29">
        <f>IFERROR(IF(A106="","",INDEX({"Monday","Tuesday","Wednesday","Thursday","Friday","Saturday","Sunday"},1,MOD(A106-1,7)+1)),"")</f>
        <v/>
      </c>
      <c r="C106" s="30" t="n"/>
      <c r="D106" s="31" t="n"/>
      <c r="E106" s="31" t="n"/>
      <c r="F106" s="32">
        <f>IFERROR(IF(A106="","",D106-E106),"")</f>
        <v/>
      </c>
      <c r="G106" s="31" t="n"/>
      <c r="H106" s="31" t="n"/>
      <c r="I106" s="58" t="n"/>
      <c r="J106" s="59">
        <f>IFERROR(IF(A106="","",G106/F106),"")</f>
        <v/>
      </c>
      <c r="K106" s="60">
        <f>IFERROR(IF(A106="","",I106/G106),"")</f>
        <v/>
      </c>
      <c r="L106" s="60">
        <f>IFERROR(IF(A106="","",I106/F106),"")</f>
        <v/>
      </c>
      <c r="M106" s="60">
        <f>IFERROR(IF(A106="","",K106-'Dashboard'!$B$9),"")</f>
        <v/>
      </c>
      <c r="N106" s="60">
        <f>IFERROR(IF(A106="","",L106-'Dashboard'!$B$10),"")</f>
        <v/>
      </c>
      <c r="O106" s="36">
        <f>IFERROR(IF(A106="","",IF(D106&lt;=0,"Check total rooms",IF(E106&lt;0,"Check out-of-order rooms",IF(E106&gt;D106,"Out-of-order exceeds total",IF(F106&lt;=0,"No sellable rooms",IF(G106&lt;0,"Check rooms sold",IF(G106&gt;F106,"Rooms sold exceed sellable",IF(H106&lt;0,"Check complimentary rooms",IF(H106&gt;G106,"Complimentary exceeds rooms sold",IF(I106&lt;0,"Check room revenue",IF(AND(G106&gt;0,I106=0),"Sold rooms with no revenue",IF(AND(G106=0,I106&gt;0),"Revenue with no rooms sold",IF(E106&gt;'Dashboard'!$B$11,"Review out-of-order rooms","OK"))))))))))))),"")</f>
        <v/>
      </c>
      <c r="P106" s="37" t="n"/>
      <c r="Q106" s="37" t="n"/>
    </row>
    <row r="107">
      <c r="A107" s="57" t="n"/>
      <c r="B107" s="29">
        <f>IFERROR(IF(A107="","",INDEX({"Monday","Tuesday","Wednesday","Thursday","Friday","Saturday","Sunday"},1,MOD(A107-1,7)+1)),"")</f>
        <v/>
      </c>
      <c r="C107" s="30" t="n"/>
      <c r="D107" s="31" t="n"/>
      <c r="E107" s="31" t="n"/>
      <c r="F107" s="32">
        <f>IFERROR(IF(A107="","",D107-E107),"")</f>
        <v/>
      </c>
      <c r="G107" s="31" t="n"/>
      <c r="H107" s="31" t="n"/>
      <c r="I107" s="58" t="n"/>
      <c r="J107" s="59">
        <f>IFERROR(IF(A107="","",G107/F107),"")</f>
        <v/>
      </c>
      <c r="K107" s="60">
        <f>IFERROR(IF(A107="","",I107/G107),"")</f>
        <v/>
      </c>
      <c r="L107" s="60">
        <f>IFERROR(IF(A107="","",I107/F107),"")</f>
        <v/>
      </c>
      <c r="M107" s="60">
        <f>IFERROR(IF(A107="","",K107-'Dashboard'!$B$9),"")</f>
        <v/>
      </c>
      <c r="N107" s="60">
        <f>IFERROR(IF(A107="","",L107-'Dashboard'!$B$10),"")</f>
        <v/>
      </c>
      <c r="O107" s="36">
        <f>IFERROR(IF(A107="","",IF(D107&lt;=0,"Check total rooms",IF(E107&lt;0,"Check out-of-order rooms",IF(E107&gt;D107,"Out-of-order exceeds total",IF(F107&lt;=0,"No sellable rooms",IF(G107&lt;0,"Check rooms sold",IF(G107&gt;F107,"Rooms sold exceed sellable",IF(H107&lt;0,"Check complimentary rooms",IF(H107&gt;G107,"Complimentary exceeds rooms sold",IF(I107&lt;0,"Check room revenue",IF(AND(G107&gt;0,I107=0),"Sold rooms with no revenue",IF(AND(G107=0,I107&gt;0),"Revenue with no rooms sold",IF(E107&gt;'Dashboard'!$B$11,"Review out-of-order rooms","OK"))))))))))))),"")</f>
        <v/>
      </c>
      <c r="P107" s="37" t="n"/>
      <c r="Q107" s="37" t="n"/>
    </row>
    <row r="108">
      <c r="A108" s="57" t="n"/>
      <c r="B108" s="29">
        <f>IFERROR(IF(A108="","",INDEX({"Monday","Tuesday","Wednesday","Thursday","Friday","Saturday","Sunday"},1,MOD(A108-1,7)+1)),"")</f>
        <v/>
      </c>
      <c r="C108" s="30" t="n"/>
      <c r="D108" s="31" t="n"/>
      <c r="E108" s="31" t="n"/>
      <c r="F108" s="32">
        <f>IFERROR(IF(A108="","",D108-E108),"")</f>
        <v/>
      </c>
      <c r="G108" s="31" t="n"/>
      <c r="H108" s="31" t="n"/>
      <c r="I108" s="58" t="n"/>
      <c r="J108" s="59">
        <f>IFERROR(IF(A108="","",G108/F108),"")</f>
        <v/>
      </c>
      <c r="K108" s="60">
        <f>IFERROR(IF(A108="","",I108/G108),"")</f>
        <v/>
      </c>
      <c r="L108" s="60">
        <f>IFERROR(IF(A108="","",I108/F108),"")</f>
        <v/>
      </c>
      <c r="M108" s="60">
        <f>IFERROR(IF(A108="","",K108-'Dashboard'!$B$9),"")</f>
        <v/>
      </c>
      <c r="N108" s="60">
        <f>IFERROR(IF(A108="","",L108-'Dashboard'!$B$10),"")</f>
        <v/>
      </c>
      <c r="O108" s="36">
        <f>IFERROR(IF(A108="","",IF(D108&lt;=0,"Check total rooms",IF(E108&lt;0,"Check out-of-order rooms",IF(E108&gt;D108,"Out-of-order exceeds total",IF(F108&lt;=0,"No sellable rooms",IF(G108&lt;0,"Check rooms sold",IF(G108&gt;F108,"Rooms sold exceed sellable",IF(H108&lt;0,"Check complimentary rooms",IF(H108&gt;G108,"Complimentary exceeds rooms sold",IF(I108&lt;0,"Check room revenue",IF(AND(G108&gt;0,I108=0),"Sold rooms with no revenue",IF(AND(G108=0,I108&gt;0),"Revenue with no rooms sold",IF(E108&gt;'Dashboard'!$B$11,"Review out-of-order rooms","OK"))))))))))))),"")</f>
        <v/>
      </c>
      <c r="P108" s="37" t="n"/>
      <c r="Q108" s="37" t="n"/>
    </row>
    <row r="109">
      <c r="A109" s="57" t="n"/>
      <c r="B109" s="29">
        <f>IFERROR(IF(A109="","",INDEX({"Monday","Tuesday","Wednesday","Thursday","Friday","Saturday","Sunday"},1,MOD(A109-1,7)+1)),"")</f>
        <v/>
      </c>
      <c r="C109" s="30" t="n"/>
      <c r="D109" s="31" t="n"/>
      <c r="E109" s="31" t="n"/>
      <c r="F109" s="32">
        <f>IFERROR(IF(A109="","",D109-E109),"")</f>
        <v/>
      </c>
      <c r="G109" s="31" t="n"/>
      <c r="H109" s="31" t="n"/>
      <c r="I109" s="58" t="n"/>
      <c r="J109" s="59">
        <f>IFERROR(IF(A109="","",G109/F109),"")</f>
        <v/>
      </c>
      <c r="K109" s="60">
        <f>IFERROR(IF(A109="","",I109/G109),"")</f>
        <v/>
      </c>
      <c r="L109" s="60">
        <f>IFERROR(IF(A109="","",I109/F109),"")</f>
        <v/>
      </c>
      <c r="M109" s="60">
        <f>IFERROR(IF(A109="","",K109-'Dashboard'!$B$9),"")</f>
        <v/>
      </c>
      <c r="N109" s="60">
        <f>IFERROR(IF(A109="","",L109-'Dashboard'!$B$10),"")</f>
        <v/>
      </c>
      <c r="O109" s="36">
        <f>IFERROR(IF(A109="","",IF(D109&lt;=0,"Check total rooms",IF(E109&lt;0,"Check out-of-order rooms",IF(E109&gt;D109,"Out-of-order exceeds total",IF(F109&lt;=0,"No sellable rooms",IF(G109&lt;0,"Check rooms sold",IF(G109&gt;F109,"Rooms sold exceed sellable",IF(H109&lt;0,"Check complimentary rooms",IF(H109&gt;G109,"Complimentary exceeds rooms sold",IF(I109&lt;0,"Check room revenue",IF(AND(G109&gt;0,I109=0),"Sold rooms with no revenue",IF(AND(G109=0,I109&gt;0),"Revenue with no rooms sold",IF(E109&gt;'Dashboard'!$B$11,"Review out-of-order rooms","OK"))))))))))))),"")</f>
        <v/>
      </c>
      <c r="P109" s="37" t="n"/>
      <c r="Q109" s="37" t="n"/>
    </row>
    <row r="110">
      <c r="A110" s="57" t="n"/>
      <c r="B110" s="29">
        <f>IFERROR(IF(A110="","",INDEX({"Monday","Tuesday","Wednesday","Thursday","Friday","Saturday","Sunday"},1,MOD(A110-1,7)+1)),"")</f>
        <v/>
      </c>
      <c r="C110" s="30" t="n"/>
      <c r="D110" s="31" t="n"/>
      <c r="E110" s="31" t="n"/>
      <c r="F110" s="32">
        <f>IFERROR(IF(A110="","",D110-E110),"")</f>
        <v/>
      </c>
      <c r="G110" s="31" t="n"/>
      <c r="H110" s="31" t="n"/>
      <c r="I110" s="58" t="n"/>
      <c r="J110" s="59">
        <f>IFERROR(IF(A110="","",G110/F110),"")</f>
        <v/>
      </c>
      <c r="K110" s="60">
        <f>IFERROR(IF(A110="","",I110/G110),"")</f>
        <v/>
      </c>
      <c r="L110" s="60">
        <f>IFERROR(IF(A110="","",I110/F110),"")</f>
        <v/>
      </c>
      <c r="M110" s="60">
        <f>IFERROR(IF(A110="","",K110-'Dashboard'!$B$9),"")</f>
        <v/>
      </c>
      <c r="N110" s="60">
        <f>IFERROR(IF(A110="","",L110-'Dashboard'!$B$10),"")</f>
        <v/>
      </c>
      <c r="O110" s="36">
        <f>IFERROR(IF(A110="","",IF(D110&lt;=0,"Check total rooms",IF(E110&lt;0,"Check out-of-order rooms",IF(E110&gt;D110,"Out-of-order exceeds total",IF(F110&lt;=0,"No sellable rooms",IF(G110&lt;0,"Check rooms sold",IF(G110&gt;F110,"Rooms sold exceed sellable",IF(H110&lt;0,"Check complimentary rooms",IF(H110&gt;G110,"Complimentary exceeds rooms sold",IF(I110&lt;0,"Check room revenue",IF(AND(G110&gt;0,I110=0),"Sold rooms with no revenue",IF(AND(G110=0,I110&gt;0),"Revenue with no rooms sold",IF(E110&gt;'Dashboard'!$B$11,"Review out-of-order rooms","OK"))))))))))))),"")</f>
        <v/>
      </c>
      <c r="P110" s="37" t="n"/>
      <c r="Q110" s="37" t="n"/>
    </row>
    <row r="111">
      <c r="A111" s="57" t="n"/>
      <c r="B111" s="29">
        <f>IFERROR(IF(A111="","",INDEX({"Monday","Tuesday","Wednesday","Thursday","Friday","Saturday","Sunday"},1,MOD(A111-1,7)+1)),"")</f>
        <v/>
      </c>
      <c r="C111" s="30" t="n"/>
      <c r="D111" s="31" t="n"/>
      <c r="E111" s="31" t="n"/>
      <c r="F111" s="32">
        <f>IFERROR(IF(A111="","",D111-E111),"")</f>
        <v/>
      </c>
      <c r="G111" s="31" t="n"/>
      <c r="H111" s="31" t="n"/>
      <c r="I111" s="58" t="n"/>
      <c r="J111" s="59">
        <f>IFERROR(IF(A111="","",G111/F111),"")</f>
        <v/>
      </c>
      <c r="K111" s="60">
        <f>IFERROR(IF(A111="","",I111/G111),"")</f>
        <v/>
      </c>
      <c r="L111" s="60">
        <f>IFERROR(IF(A111="","",I111/F111),"")</f>
        <v/>
      </c>
      <c r="M111" s="60">
        <f>IFERROR(IF(A111="","",K111-'Dashboard'!$B$9),"")</f>
        <v/>
      </c>
      <c r="N111" s="60">
        <f>IFERROR(IF(A111="","",L111-'Dashboard'!$B$10),"")</f>
        <v/>
      </c>
      <c r="O111" s="36">
        <f>IFERROR(IF(A111="","",IF(D111&lt;=0,"Check total rooms",IF(E111&lt;0,"Check out-of-order rooms",IF(E111&gt;D111,"Out-of-order exceeds total",IF(F111&lt;=0,"No sellable rooms",IF(G111&lt;0,"Check rooms sold",IF(G111&gt;F111,"Rooms sold exceed sellable",IF(H111&lt;0,"Check complimentary rooms",IF(H111&gt;G111,"Complimentary exceeds rooms sold",IF(I111&lt;0,"Check room revenue",IF(AND(G111&gt;0,I111=0),"Sold rooms with no revenue",IF(AND(G111=0,I111&gt;0),"Revenue with no rooms sold",IF(E111&gt;'Dashboard'!$B$11,"Review out-of-order rooms","OK"))))))))))))),"")</f>
        <v/>
      </c>
      <c r="P111" s="37" t="n"/>
      <c r="Q111" s="37" t="n"/>
    </row>
    <row r="112">
      <c r="A112" s="57" t="n"/>
      <c r="B112" s="29">
        <f>IFERROR(IF(A112="","",INDEX({"Monday","Tuesday","Wednesday","Thursday","Friday","Saturday","Sunday"},1,MOD(A112-1,7)+1)),"")</f>
        <v/>
      </c>
      <c r="C112" s="30" t="n"/>
      <c r="D112" s="31" t="n"/>
      <c r="E112" s="31" t="n"/>
      <c r="F112" s="32">
        <f>IFERROR(IF(A112="","",D112-E112),"")</f>
        <v/>
      </c>
      <c r="G112" s="31" t="n"/>
      <c r="H112" s="31" t="n"/>
      <c r="I112" s="58" t="n"/>
      <c r="J112" s="59">
        <f>IFERROR(IF(A112="","",G112/F112),"")</f>
        <v/>
      </c>
      <c r="K112" s="60">
        <f>IFERROR(IF(A112="","",I112/G112),"")</f>
        <v/>
      </c>
      <c r="L112" s="60">
        <f>IFERROR(IF(A112="","",I112/F112),"")</f>
        <v/>
      </c>
      <c r="M112" s="60">
        <f>IFERROR(IF(A112="","",K112-'Dashboard'!$B$9),"")</f>
        <v/>
      </c>
      <c r="N112" s="60">
        <f>IFERROR(IF(A112="","",L112-'Dashboard'!$B$10),"")</f>
        <v/>
      </c>
      <c r="O112" s="36">
        <f>IFERROR(IF(A112="","",IF(D112&lt;=0,"Check total rooms",IF(E112&lt;0,"Check out-of-order rooms",IF(E112&gt;D112,"Out-of-order exceeds total",IF(F112&lt;=0,"No sellable rooms",IF(G112&lt;0,"Check rooms sold",IF(G112&gt;F112,"Rooms sold exceed sellable",IF(H112&lt;0,"Check complimentary rooms",IF(H112&gt;G112,"Complimentary exceeds rooms sold",IF(I112&lt;0,"Check room revenue",IF(AND(G112&gt;0,I112=0),"Sold rooms with no revenue",IF(AND(G112=0,I112&gt;0),"Revenue with no rooms sold",IF(E112&gt;'Dashboard'!$B$11,"Review out-of-order rooms","OK"))))))))))))),"")</f>
        <v/>
      </c>
      <c r="P112" s="37" t="n"/>
      <c r="Q112" s="37" t="n"/>
    </row>
    <row r="113">
      <c r="A113" s="57" t="n"/>
      <c r="B113" s="29">
        <f>IFERROR(IF(A113="","",INDEX({"Monday","Tuesday","Wednesday","Thursday","Friday","Saturday","Sunday"},1,MOD(A113-1,7)+1)),"")</f>
        <v/>
      </c>
      <c r="C113" s="30" t="n"/>
      <c r="D113" s="31" t="n"/>
      <c r="E113" s="31" t="n"/>
      <c r="F113" s="32">
        <f>IFERROR(IF(A113="","",D113-E113),"")</f>
        <v/>
      </c>
      <c r="G113" s="31" t="n"/>
      <c r="H113" s="31" t="n"/>
      <c r="I113" s="58" t="n"/>
      <c r="J113" s="59">
        <f>IFERROR(IF(A113="","",G113/F113),"")</f>
        <v/>
      </c>
      <c r="K113" s="60">
        <f>IFERROR(IF(A113="","",I113/G113),"")</f>
        <v/>
      </c>
      <c r="L113" s="60">
        <f>IFERROR(IF(A113="","",I113/F113),"")</f>
        <v/>
      </c>
      <c r="M113" s="60">
        <f>IFERROR(IF(A113="","",K113-'Dashboard'!$B$9),"")</f>
        <v/>
      </c>
      <c r="N113" s="60">
        <f>IFERROR(IF(A113="","",L113-'Dashboard'!$B$10),"")</f>
        <v/>
      </c>
      <c r="O113" s="36">
        <f>IFERROR(IF(A113="","",IF(D113&lt;=0,"Check total rooms",IF(E113&lt;0,"Check out-of-order rooms",IF(E113&gt;D113,"Out-of-order exceeds total",IF(F113&lt;=0,"No sellable rooms",IF(G113&lt;0,"Check rooms sold",IF(G113&gt;F113,"Rooms sold exceed sellable",IF(H113&lt;0,"Check complimentary rooms",IF(H113&gt;G113,"Complimentary exceeds rooms sold",IF(I113&lt;0,"Check room revenue",IF(AND(G113&gt;0,I113=0),"Sold rooms with no revenue",IF(AND(G113=0,I113&gt;0),"Revenue with no rooms sold",IF(E113&gt;'Dashboard'!$B$11,"Review out-of-order rooms","OK"))))))))))))),"")</f>
        <v/>
      </c>
      <c r="P113" s="37" t="n"/>
      <c r="Q113" s="37" t="n"/>
    </row>
    <row r="114">
      <c r="A114" s="57" t="n"/>
      <c r="B114" s="29">
        <f>IFERROR(IF(A114="","",INDEX({"Monday","Tuesday","Wednesday","Thursday","Friday","Saturday","Sunday"},1,MOD(A114-1,7)+1)),"")</f>
        <v/>
      </c>
      <c r="C114" s="30" t="n"/>
      <c r="D114" s="31" t="n"/>
      <c r="E114" s="31" t="n"/>
      <c r="F114" s="32">
        <f>IFERROR(IF(A114="","",D114-E114),"")</f>
        <v/>
      </c>
      <c r="G114" s="31" t="n"/>
      <c r="H114" s="31" t="n"/>
      <c r="I114" s="58" t="n"/>
      <c r="J114" s="59">
        <f>IFERROR(IF(A114="","",G114/F114),"")</f>
        <v/>
      </c>
      <c r="K114" s="60">
        <f>IFERROR(IF(A114="","",I114/G114),"")</f>
        <v/>
      </c>
      <c r="L114" s="60">
        <f>IFERROR(IF(A114="","",I114/F114),"")</f>
        <v/>
      </c>
      <c r="M114" s="60">
        <f>IFERROR(IF(A114="","",K114-'Dashboard'!$B$9),"")</f>
        <v/>
      </c>
      <c r="N114" s="60">
        <f>IFERROR(IF(A114="","",L114-'Dashboard'!$B$10),"")</f>
        <v/>
      </c>
      <c r="O114" s="36">
        <f>IFERROR(IF(A114="","",IF(D114&lt;=0,"Check total rooms",IF(E114&lt;0,"Check out-of-order rooms",IF(E114&gt;D114,"Out-of-order exceeds total",IF(F114&lt;=0,"No sellable rooms",IF(G114&lt;0,"Check rooms sold",IF(G114&gt;F114,"Rooms sold exceed sellable",IF(H114&lt;0,"Check complimentary rooms",IF(H114&gt;G114,"Complimentary exceeds rooms sold",IF(I114&lt;0,"Check room revenue",IF(AND(G114&gt;0,I114=0),"Sold rooms with no revenue",IF(AND(G114=0,I114&gt;0),"Revenue with no rooms sold",IF(E114&gt;'Dashboard'!$B$11,"Review out-of-order rooms","OK"))))))))))))),"")</f>
        <v/>
      </c>
      <c r="P114" s="37" t="n"/>
      <c r="Q114" s="37" t="n"/>
    </row>
    <row r="115">
      <c r="A115" s="57" t="n"/>
      <c r="B115" s="29">
        <f>IFERROR(IF(A115="","",INDEX({"Monday","Tuesday","Wednesday","Thursday","Friday","Saturday","Sunday"},1,MOD(A115-1,7)+1)),"")</f>
        <v/>
      </c>
      <c r="C115" s="30" t="n"/>
      <c r="D115" s="31" t="n"/>
      <c r="E115" s="31" t="n"/>
      <c r="F115" s="32">
        <f>IFERROR(IF(A115="","",D115-E115),"")</f>
        <v/>
      </c>
      <c r="G115" s="31" t="n"/>
      <c r="H115" s="31" t="n"/>
      <c r="I115" s="58" t="n"/>
      <c r="J115" s="59">
        <f>IFERROR(IF(A115="","",G115/F115),"")</f>
        <v/>
      </c>
      <c r="K115" s="60">
        <f>IFERROR(IF(A115="","",I115/G115),"")</f>
        <v/>
      </c>
      <c r="L115" s="60">
        <f>IFERROR(IF(A115="","",I115/F115),"")</f>
        <v/>
      </c>
      <c r="M115" s="60">
        <f>IFERROR(IF(A115="","",K115-'Dashboard'!$B$9),"")</f>
        <v/>
      </c>
      <c r="N115" s="60">
        <f>IFERROR(IF(A115="","",L115-'Dashboard'!$B$10),"")</f>
        <v/>
      </c>
      <c r="O115" s="36">
        <f>IFERROR(IF(A115="","",IF(D115&lt;=0,"Check total rooms",IF(E115&lt;0,"Check out-of-order rooms",IF(E115&gt;D115,"Out-of-order exceeds total",IF(F115&lt;=0,"No sellable rooms",IF(G115&lt;0,"Check rooms sold",IF(G115&gt;F115,"Rooms sold exceed sellable",IF(H115&lt;0,"Check complimentary rooms",IF(H115&gt;G115,"Complimentary exceeds rooms sold",IF(I115&lt;0,"Check room revenue",IF(AND(G115&gt;0,I115=0),"Sold rooms with no revenue",IF(AND(G115=0,I115&gt;0),"Revenue with no rooms sold",IF(E115&gt;'Dashboard'!$B$11,"Review out-of-order rooms","OK"))))))))))))),"")</f>
        <v/>
      </c>
      <c r="P115" s="37" t="n"/>
      <c r="Q115" s="37" t="n"/>
    </row>
    <row r="116">
      <c r="A116" s="57" t="n"/>
      <c r="B116" s="29">
        <f>IFERROR(IF(A116="","",INDEX({"Monday","Tuesday","Wednesday","Thursday","Friday","Saturday","Sunday"},1,MOD(A116-1,7)+1)),"")</f>
        <v/>
      </c>
      <c r="C116" s="30" t="n"/>
      <c r="D116" s="31" t="n"/>
      <c r="E116" s="31" t="n"/>
      <c r="F116" s="32">
        <f>IFERROR(IF(A116="","",D116-E116),"")</f>
        <v/>
      </c>
      <c r="G116" s="31" t="n"/>
      <c r="H116" s="31" t="n"/>
      <c r="I116" s="58" t="n"/>
      <c r="J116" s="59">
        <f>IFERROR(IF(A116="","",G116/F116),"")</f>
        <v/>
      </c>
      <c r="K116" s="60">
        <f>IFERROR(IF(A116="","",I116/G116),"")</f>
        <v/>
      </c>
      <c r="L116" s="60">
        <f>IFERROR(IF(A116="","",I116/F116),"")</f>
        <v/>
      </c>
      <c r="M116" s="60">
        <f>IFERROR(IF(A116="","",K116-'Dashboard'!$B$9),"")</f>
        <v/>
      </c>
      <c r="N116" s="60">
        <f>IFERROR(IF(A116="","",L116-'Dashboard'!$B$10),"")</f>
        <v/>
      </c>
      <c r="O116" s="36">
        <f>IFERROR(IF(A116="","",IF(D116&lt;=0,"Check total rooms",IF(E116&lt;0,"Check out-of-order rooms",IF(E116&gt;D116,"Out-of-order exceeds total",IF(F116&lt;=0,"No sellable rooms",IF(G116&lt;0,"Check rooms sold",IF(G116&gt;F116,"Rooms sold exceed sellable",IF(H116&lt;0,"Check complimentary rooms",IF(H116&gt;G116,"Complimentary exceeds rooms sold",IF(I116&lt;0,"Check room revenue",IF(AND(G116&gt;0,I116=0),"Sold rooms with no revenue",IF(AND(G116=0,I116&gt;0),"Revenue with no rooms sold",IF(E116&gt;'Dashboard'!$B$11,"Review out-of-order rooms","OK"))))))))))))),"")</f>
        <v/>
      </c>
      <c r="P116" s="37" t="n"/>
      <c r="Q116" s="37" t="n"/>
    </row>
    <row r="117">
      <c r="A117" s="57" t="n"/>
      <c r="B117" s="29">
        <f>IFERROR(IF(A117="","",INDEX({"Monday","Tuesday","Wednesday","Thursday","Friday","Saturday","Sunday"},1,MOD(A117-1,7)+1)),"")</f>
        <v/>
      </c>
      <c r="C117" s="30" t="n"/>
      <c r="D117" s="31" t="n"/>
      <c r="E117" s="31" t="n"/>
      <c r="F117" s="32">
        <f>IFERROR(IF(A117="","",D117-E117),"")</f>
        <v/>
      </c>
      <c r="G117" s="31" t="n"/>
      <c r="H117" s="31" t="n"/>
      <c r="I117" s="58" t="n"/>
      <c r="J117" s="59">
        <f>IFERROR(IF(A117="","",G117/F117),"")</f>
        <v/>
      </c>
      <c r="K117" s="60">
        <f>IFERROR(IF(A117="","",I117/G117),"")</f>
        <v/>
      </c>
      <c r="L117" s="60">
        <f>IFERROR(IF(A117="","",I117/F117),"")</f>
        <v/>
      </c>
      <c r="M117" s="60">
        <f>IFERROR(IF(A117="","",K117-'Dashboard'!$B$9),"")</f>
        <v/>
      </c>
      <c r="N117" s="60">
        <f>IFERROR(IF(A117="","",L117-'Dashboard'!$B$10),"")</f>
        <v/>
      </c>
      <c r="O117" s="36">
        <f>IFERROR(IF(A117="","",IF(D117&lt;=0,"Check total rooms",IF(E117&lt;0,"Check out-of-order rooms",IF(E117&gt;D117,"Out-of-order exceeds total",IF(F117&lt;=0,"No sellable rooms",IF(G117&lt;0,"Check rooms sold",IF(G117&gt;F117,"Rooms sold exceed sellable",IF(H117&lt;0,"Check complimentary rooms",IF(H117&gt;G117,"Complimentary exceeds rooms sold",IF(I117&lt;0,"Check room revenue",IF(AND(G117&gt;0,I117=0),"Sold rooms with no revenue",IF(AND(G117=0,I117&gt;0),"Revenue with no rooms sold",IF(E117&gt;'Dashboard'!$B$11,"Review out-of-order rooms","OK"))))))))))))),"")</f>
        <v/>
      </c>
      <c r="P117" s="37" t="n"/>
      <c r="Q117" s="37" t="n"/>
    </row>
    <row r="118">
      <c r="A118" s="57" t="n"/>
      <c r="B118" s="29">
        <f>IFERROR(IF(A118="","",INDEX({"Monday","Tuesday","Wednesday","Thursday","Friday","Saturday","Sunday"},1,MOD(A118-1,7)+1)),"")</f>
        <v/>
      </c>
      <c r="C118" s="30" t="n"/>
      <c r="D118" s="31" t="n"/>
      <c r="E118" s="31" t="n"/>
      <c r="F118" s="32">
        <f>IFERROR(IF(A118="","",D118-E118),"")</f>
        <v/>
      </c>
      <c r="G118" s="31" t="n"/>
      <c r="H118" s="31" t="n"/>
      <c r="I118" s="58" t="n"/>
      <c r="J118" s="59">
        <f>IFERROR(IF(A118="","",G118/F118),"")</f>
        <v/>
      </c>
      <c r="K118" s="60">
        <f>IFERROR(IF(A118="","",I118/G118),"")</f>
        <v/>
      </c>
      <c r="L118" s="60">
        <f>IFERROR(IF(A118="","",I118/F118),"")</f>
        <v/>
      </c>
      <c r="M118" s="60">
        <f>IFERROR(IF(A118="","",K118-'Dashboard'!$B$9),"")</f>
        <v/>
      </c>
      <c r="N118" s="60">
        <f>IFERROR(IF(A118="","",L118-'Dashboard'!$B$10),"")</f>
        <v/>
      </c>
      <c r="O118" s="36">
        <f>IFERROR(IF(A118="","",IF(D118&lt;=0,"Check total rooms",IF(E118&lt;0,"Check out-of-order rooms",IF(E118&gt;D118,"Out-of-order exceeds total",IF(F118&lt;=0,"No sellable rooms",IF(G118&lt;0,"Check rooms sold",IF(G118&gt;F118,"Rooms sold exceed sellable",IF(H118&lt;0,"Check complimentary rooms",IF(H118&gt;G118,"Complimentary exceeds rooms sold",IF(I118&lt;0,"Check room revenue",IF(AND(G118&gt;0,I118=0),"Sold rooms with no revenue",IF(AND(G118=0,I118&gt;0),"Revenue with no rooms sold",IF(E118&gt;'Dashboard'!$B$11,"Review out-of-order rooms","OK"))))))))))))),"")</f>
        <v/>
      </c>
      <c r="P118" s="37" t="n"/>
      <c r="Q118" s="37" t="n"/>
    </row>
    <row r="119">
      <c r="A119" s="57" t="n"/>
      <c r="B119" s="29">
        <f>IFERROR(IF(A119="","",INDEX({"Monday","Tuesday","Wednesday","Thursday","Friday","Saturday","Sunday"},1,MOD(A119-1,7)+1)),"")</f>
        <v/>
      </c>
      <c r="C119" s="30" t="n"/>
      <c r="D119" s="31" t="n"/>
      <c r="E119" s="31" t="n"/>
      <c r="F119" s="32">
        <f>IFERROR(IF(A119="","",D119-E119),"")</f>
        <v/>
      </c>
      <c r="G119" s="31" t="n"/>
      <c r="H119" s="31" t="n"/>
      <c r="I119" s="58" t="n"/>
      <c r="J119" s="59">
        <f>IFERROR(IF(A119="","",G119/F119),"")</f>
        <v/>
      </c>
      <c r="K119" s="60">
        <f>IFERROR(IF(A119="","",I119/G119),"")</f>
        <v/>
      </c>
      <c r="L119" s="60">
        <f>IFERROR(IF(A119="","",I119/F119),"")</f>
        <v/>
      </c>
      <c r="M119" s="60">
        <f>IFERROR(IF(A119="","",K119-'Dashboard'!$B$9),"")</f>
        <v/>
      </c>
      <c r="N119" s="60">
        <f>IFERROR(IF(A119="","",L119-'Dashboard'!$B$10),"")</f>
        <v/>
      </c>
      <c r="O119" s="36">
        <f>IFERROR(IF(A119="","",IF(D119&lt;=0,"Check total rooms",IF(E119&lt;0,"Check out-of-order rooms",IF(E119&gt;D119,"Out-of-order exceeds total",IF(F119&lt;=0,"No sellable rooms",IF(G119&lt;0,"Check rooms sold",IF(G119&gt;F119,"Rooms sold exceed sellable",IF(H119&lt;0,"Check complimentary rooms",IF(H119&gt;G119,"Complimentary exceeds rooms sold",IF(I119&lt;0,"Check room revenue",IF(AND(G119&gt;0,I119=0),"Sold rooms with no revenue",IF(AND(G119=0,I119&gt;0),"Revenue with no rooms sold",IF(E119&gt;'Dashboard'!$B$11,"Review out-of-order rooms","OK"))))))))))))),"")</f>
        <v/>
      </c>
      <c r="P119" s="37" t="n"/>
      <c r="Q119" s="37" t="n"/>
    </row>
    <row r="120">
      <c r="A120" s="57" t="n"/>
      <c r="B120" s="29">
        <f>IFERROR(IF(A120="","",INDEX({"Monday","Tuesday","Wednesday","Thursday","Friday","Saturday","Sunday"},1,MOD(A120-1,7)+1)),"")</f>
        <v/>
      </c>
      <c r="C120" s="30" t="n"/>
      <c r="D120" s="31" t="n"/>
      <c r="E120" s="31" t="n"/>
      <c r="F120" s="32">
        <f>IFERROR(IF(A120="","",D120-E120),"")</f>
        <v/>
      </c>
      <c r="G120" s="31" t="n"/>
      <c r="H120" s="31" t="n"/>
      <c r="I120" s="58" t="n"/>
      <c r="J120" s="59">
        <f>IFERROR(IF(A120="","",G120/F120),"")</f>
        <v/>
      </c>
      <c r="K120" s="60">
        <f>IFERROR(IF(A120="","",I120/G120),"")</f>
        <v/>
      </c>
      <c r="L120" s="60">
        <f>IFERROR(IF(A120="","",I120/F120),"")</f>
        <v/>
      </c>
      <c r="M120" s="60">
        <f>IFERROR(IF(A120="","",K120-'Dashboard'!$B$9),"")</f>
        <v/>
      </c>
      <c r="N120" s="60">
        <f>IFERROR(IF(A120="","",L120-'Dashboard'!$B$10),"")</f>
        <v/>
      </c>
      <c r="O120" s="36">
        <f>IFERROR(IF(A120="","",IF(D120&lt;=0,"Check total rooms",IF(E120&lt;0,"Check out-of-order rooms",IF(E120&gt;D120,"Out-of-order exceeds total",IF(F120&lt;=0,"No sellable rooms",IF(G120&lt;0,"Check rooms sold",IF(G120&gt;F120,"Rooms sold exceed sellable",IF(H120&lt;0,"Check complimentary rooms",IF(H120&gt;G120,"Complimentary exceeds rooms sold",IF(I120&lt;0,"Check room revenue",IF(AND(G120&gt;0,I120=0),"Sold rooms with no revenue",IF(AND(G120=0,I120&gt;0),"Revenue with no rooms sold",IF(E120&gt;'Dashboard'!$B$11,"Review out-of-order rooms","OK"))))))))))))),"")</f>
        <v/>
      </c>
      <c r="P120" s="37" t="n"/>
      <c r="Q120" s="37" t="n"/>
    </row>
    <row r="121">
      <c r="A121" s="57" t="n"/>
      <c r="B121" s="29">
        <f>IFERROR(IF(A121="","",INDEX({"Monday","Tuesday","Wednesday","Thursday","Friday","Saturday","Sunday"},1,MOD(A121-1,7)+1)),"")</f>
        <v/>
      </c>
      <c r="C121" s="30" t="n"/>
      <c r="D121" s="31" t="n"/>
      <c r="E121" s="31" t="n"/>
      <c r="F121" s="32">
        <f>IFERROR(IF(A121="","",D121-E121),"")</f>
        <v/>
      </c>
      <c r="G121" s="31" t="n"/>
      <c r="H121" s="31" t="n"/>
      <c r="I121" s="58" t="n"/>
      <c r="J121" s="59">
        <f>IFERROR(IF(A121="","",G121/F121),"")</f>
        <v/>
      </c>
      <c r="K121" s="60">
        <f>IFERROR(IF(A121="","",I121/G121),"")</f>
        <v/>
      </c>
      <c r="L121" s="60">
        <f>IFERROR(IF(A121="","",I121/F121),"")</f>
        <v/>
      </c>
      <c r="M121" s="60">
        <f>IFERROR(IF(A121="","",K121-'Dashboard'!$B$9),"")</f>
        <v/>
      </c>
      <c r="N121" s="60">
        <f>IFERROR(IF(A121="","",L121-'Dashboard'!$B$10),"")</f>
        <v/>
      </c>
      <c r="O121" s="36">
        <f>IFERROR(IF(A121="","",IF(D121&lt;=0,"Check total rooms",IF(E121&lt;0,"Check out-of-order rooms",IF(E121&gt;D121,"Out-of-order exceeds total",IF(F121&lt;=0,"No sellable rooms",IF(G121&lt;0,"Check rooms sold",IF(G121&gt;F121,"Rooms sold exceed sellable",IF(H121&lt;0,"Check complimentary rooms",IF(H121&gt;G121,"Complimentary exceeds rooms sold",IF(I121&lt;0,"Check room revenue",IF(AND(G121&gt;0,I121=0),"Sold rooms with no revenue",IF(AND(G121=0,I121&gt;0),"Revenue with no rooms sold",IF(E121&gt;'Dashboard'!$B$11,"Review out-of-order rooms","OK"))))))))))))),"")</f>
        <v/>
      </c>
      <c r="P121" s="37" t="n"/>
      <c r="Q121" s="37" t="n"/>
    </row>
    <row r="122">
      <c r="A122" s="57" t="n"/>
      <c r="B122" s="29">
        <f>IFERROR(IF(A122="","",INDEX({"Monday","Tuesday","Wednesday","Thursday","Friday","Saturday","Sunday"},1,MOD(A122-1,7)+1)),"")</f>
        <v/>
      </c>
      <c r="C122" s="30" t="n"/>
      <c r="D122" s="31" t="n"/>
      <c r="E122" s="31" t="n"/>
      <c r="F122" s="32">
        <f>IFERROR(IF(A122="","",D122-E122),"")</f>
        <v/>
      </c>
      <c r="G122" s="31" t="n"/>
      <c r="H122" s="31" t="n"/>
      <c r="I122" s="58" t="n"/>
      <c r="J122" s="59">
        <f>IFERROR(IF(A122="","",G122/F122),"")</f>
        <v/>
      </c>
      <c r="K122" s="60">
        <f>IFERROR(IF(A122="","",I122/G122),"")</f>
        <v/>
      </c>
      <c r="L122" s="60">
        <f>IFERROR(IF(A122="","",I122/F122),"")</f>
        <v/>
      </c>
      <c r="M122" s="60">
        <f>IFERROR(IF(A122="","",K122-'Dashboard'!$B$9),"")</f>
        <v/>
      </c>
      <c r="N122" s="60">
        <f>IFERROR(IF(A122="","",L122-'Dashboard'!$B$10),"")</f>
        <v/>
      </c>
      <c r="O122" s="36">
        <f>IFERROR(IF(A122="","",IF(D122&lt;=0,"Check total rooms",IF(E122&lt;0,"Check out-of-order rooms",IF(E122&gt;D122,"Out-of-order exceeds total",IF(F122&lt;=0,"No sellable rooms",IF(G122&lt;0,"Check rooms sold",IF(G122&gt;F122,"Rooms sold exceed sellable",IF(H122&lt;0,"Check complimentary rooms",IF(H122&gt;G122,"Complimentary exceeds rooms sold",IF(I122&lt;0,"Check room revenue",IF(AND(G122&gt;0,I122=0),"Sold rooms with no revenue",IF(AND(G122=0,I122&gt;0),"Revenue with no rooms sold",IF(E122&gt;'Dashboard'!$B$11,"Review out-of-order rooms","OK"))))))))))))),"")</f>
        <v/>
      </c>
      <c r="P122" s="37" t="n"/>
      <c r="Q122" s="37" t="n"/>
    </row>
    <row r="123">
      <c r="A123" s="57" t="n"/>
      <c r="B123" s="29">
        <f>IFERROR(IF(A123="","",INDEX({"Monday","Tuesday","Wednesday","Thursday","Friday","Saturday","Sunday"},1,MOD(A123-1,7)+1)),"")</f>
        <v/>
      </c>
      <c r="C123" s="30" t="n"/>
      <c r="D123" s="31" t="n"/>
      <c r="E123" s="31" t="n"/>
      <c r="F123" s="32">
        <f>IFERROR(IF(A123="","",D123-E123),"")</f>
        <v/>
      </c>
      <c r="G123" s="31" t="n"/>
      <c r="H123" s="31" t="n"/>
      <c r="I123" s="58" t="n"/>
      <c r="J123" s="59">
        <f>IFERROR(IF(A123="","",G123/F123),"")</f>
        <v/>
      </c>
      <c r="K123" s="60">
        <f>IFERROR(IF(A123="","",I123/G123),"")</f>
        <v/>
      </c>
      <c r="L123" s="60">
        <f>IFERROR(IF(A123="","",I123/F123),"")</f>
        <v/>
      </c>
      <c r="M123" s="60">
        <f>IFERROR(IF(A123="","",K123-'Dashboard'!$B$9),"")</f>
        <v/>
      </c>
      <c r="N123" s="60">
        <f>IFERROR(IF(A123="","",L123-'Dashboard'!$B$10),"")</f>
        <v/>
      </c>
      <c r="O123" s="36">
        <f>IFERROR(IF(A123="","",IF(D123&lt;=0,"Check total rooms",IF(E123&lt;0,"Check out-of-order rooms",IF(E123&gt;D123,"Out-of-order exceeds total",IF(F123&lt;=0,"No sellable rooms",IF(G123&lt;0,"Check rooms sold",IF(G123&gt;F123,"Rooms sold exceed sellable",IF(H123&lt;0,"Check complimentary rooms",IF(H123&gt;G123,"Complimentary exceeds rooms sold",IF(I123&lt;0,"Check room revenue",IF(AND(G123&gt;0,I123=0),"Sold rooms with no revenue",IF(AND(G123=0,I123&gt;0),"Revenue with no rooms sold",IF(E123&gt;'Dashboard'!$B$11,"Review out-of-order rooms","OK"))))))))))))),"")</f>
        <v/>
      </c>
      <c r="P123" s="37" t="n"/>
      <c r="Q123" s="37" t="n"/>
    </row>
    <row r="124">
      <c r="A124" s="57" t="n"/>
      <c r="B124" s="29">
        <f>IFERROR(IF(A124="","",INDEX({"Monday","Tuesday","Wednesday","Thursday","Friday","Saturday","Sunday"},1,MOD(A124-1,7)+1)),"")</f>
        <v/>
      </c>
      <c r="C124" s="30" t="n"/>
      <c r="D124" s="31" t="n"/>
      <c r="E124" s="31" t="n"/>
      <c r="F124" s="32">
        <f>IFERROR(IF(A124="","",D124-E124),"")</f>
        <v/>
      </c>
      <c r="G124" s="31" t="n"/>
      <c r="H124" s="31" t="n"/>
      <c r="I124" s="58" t="n"/>
      <c r="J124" s="59">
        <f>IFERROR(IF(A124="","",G124/F124),"")</f>
        <v/>
      </c>
      <c r="K124" s="60">
        <f>IFERROR(IF(A124="","",I124/G124),"")</f>
        <v/>
      </c>
      <c r="L124" s="60">
        <f>IFERROR(IF(A124="","",I124/F124),"")</f>
        <v/>
      </c>
      <c r="M124" s="60">
        <f>IFERROR(IF(A124="","",K124-'Dashboard'!$B$9),"")</f>
        <v/>
      </c>
      <c r="N124" s="60">
        <f>IFERROR(IF(A124="","",L124-'Dashboard'!$B$10),"")</f>
        <v/>
      </c>
      <c r="O124" s="36">
        <f>IFERROR(IF(A124="","",IF(D124&lt;=0,"Check total rooms",IF(E124&lt;0,"Check out-of-order rooms",IF(E124&gt;D124,"Out-of-order exceeds total",IF(F124&lt;=0,"No sellable rooms",IF(G124&lt;0,"Check rooms sold",IF(G124&gt;F124,"Rooms sold exceed sellable",IF(H124&lt;0,"Check complimentary rooms",IF(H124&gt;G124,"Complimentary exceeds rooms sold",IF(I124&lt;0,"Check room revenue",IF(AND(G124&gt;0,I124=0),"Sold rooms with no revenue",IF(AND(G124=0,I124&gt;0),"Revenue with no rooms sold",IF(E124&gt;'Dashboard'!$B$11,"Review out-of-order rooms","OK"))))))))))))),"")</f>
        <v/>
      </c>
      <c r="P124" s="37" t="n"/>
      <c r="Q124" s="37" t="n"/>
    </row>
    <row r="125">
      <c r="A125" s="57" t="n"/>
      <c r="B125" s="29">
        <f>IFERROR(IF(A125="","",INDEX({"Monday","Tuesday","Wednesday","Thursday","Friday","Saturday","Sunday"},1,MOD(A125-1,7)+1)),"")</f>
        <v/>
      </c>
      <c r="C125" s="30" t="n"/>
      <c r="D125" s="31" t="n"/>
      <c r="E125" s="31" t="n"/>
      <c r="F125" s="32">
        <f>IFERROR(IF(A125="","",D125-E125),"")</f>
        <v/>
      </c>
      <c r="G125" s="31" t="n"/>
      <c r="H125" s="31" t="n"/>
      <c r="I125" s="58" t="n"/>
      <c r="J125" s="59">
        <f>IFERROR(IF(A125="","",G125/F125),"")</f>
        <v/>
      </c>
      <c r="K125" s="60">
        <f>IFERROR(IF(A125="","",I125/G125),"")</f>
        <v/>
      </c>
      <c r="L125" s="60">
        <f>IFERROR(IF(A125="","",I125/F125),"")</f>
        <v/>
      </c>
      <c r="M125" s="60">
        <f>IFERROR(IF(A125="","",K125-'Dashboard'!$B$9),"")</f>
        <v/>
      </c>
      <c r="N125" s="60">
        <f>IFERROR(IF(A125="","",L125-'Dashboard'!$B$10),"")</f>
        <v/>
      </c>
      <c r="O125" s="36">
        <f>IFERROR(IF(A125="","",IF(D125&lt;=0,"Check total rooms",IF(E125&lt;0,"Check out-of-order rooms",IF(E125&gt;D125,"Out-of-order exceeds total",IF(F125&lt;=0,"No sellable rooms",IF(G125&lt;0,"Check rooms sold",IF(G125&gt;F125,"Rooms sold exceed sellable",IF(H125&lt;0,"Check complimentary rooms",IF(H125&gt;G125,"Complimentary exceeds rooms sold",IF(I125&lt;0,"Check room revenue",IF(AND(G125&gt;0,I125=0),"Sold rooms with no revenue",IF(AND(G125=0,I125&gt;0),"Revenue with no rooms sold",IF(E125&gt;'Dashboard'!$B$11,"Review out-of-order rooms","OK"))))))))))))),"")</f>
        <v/>
      </c>
      <c r="P125" s="37" t="n"/>
      <c r="Q125" s="37" t="n"/>
    </row>
    <row r="126">
      <c r="A126" s="57" t="n"/>
      <c r="B126" s="29">
        <f>IFERROR(IF(A126="","",INDEX({"Monday","Tuesday","Wednesday","Thursday","Friday","Saturday","Sunday"},1,MOD(A126-1,7)+1)),"")</f>
        <v/>
      </c>
      <c r="C126" s="30" t="n"/>
      <c r="D126" s="31" t="n"/>
      <c r="E126" s="31" t="n"/>
      <c r="F126" s="32">
        <f>IFERROR(IF(A126="","",D126-E126),"")</f>
        <v/>
      </c>
      <c r="G126" s="31" t="n"/>
      <c r="H126" s="31" t="n"/>
      <c r="I126" s="58" t="n"/>
      <c r="J126" s="59">
        <f>IFERROR(IF(A126="","",G126/F126),"")</f>
        <v/>
      </c>
      <c r="K126" s="60">
        <f>IFERROR(IF(A126="","",I126/G126),"")</f>
        <v/>
      </c>
      <c r="L126" s="60">
        <f>IFERROR(IF(A126="","",I126/F126),"")</f>
        <v/>
      </c>
      <c r="M126" s="60">
        <f>IFERROR(IF(A126="","",K126-'Dashboard'!$B$9),"")</f>
        <v/>
      </c>
      <c r="N126" s="60">
        <f>IFERROR(IF(A126="","",L126-'Dashboard'!$B$10),"")</f>
        <v/>
      </c>
      <c r="O126" s="36">
        <f>IFERROR(IF(A126="","",IF(D126&lt;=0,"Check total rooms",IF(E126&lt;0,"Check out-of-order rooms",IF(E126&gt;D126,"Out-of-order exceeds total",IF(F126&lt;=0,"No sellable rooms",IF(G126&lt;0,"Check rooms sold",IF(G126&gt;F126,"Rooms sold exceed sellable",IF(H126&lt;0,"Check complimentary rooms",IF(H126&gt;G126,"Complimentary exceeds rooms sold",IF(I126&lt;0,"Check room revenue",IF(AND(G126&gt;0,I126=0),"Sold rooms with no revenue",IF(AND(G126=0,I126&gt;0),"Revenue with no rooms sold",IF(E126&gt;'Dashboard'!$B$11,"Review out-of-order rooms","OK"))))))))))))),"")</f>
        <v/>
      </c>
      <c r="P126" s="37" t="n"/>
      <c r="Q126" s="37" t="n"/>
    </row>
    <row r="127">
      <c r="A127" s="57" t="n"/>
      <c r="B127" s="29">
        <f>IFERROR(IF(A127="","",INDEX({"Monday","Tuesday","Wednesday","Thursday","Friday","Saturday","Sunday"},1,MOD(A127-1,7)+1)),"")</f>
        <v/>
      </c>
      <c r="C127" s="30" t="n"/>
      <c r="D127" s="31" t="n"/>
      <c r="E127" s="31" t="n"/>
      <c r="F127" s="32">
        <f>IFERROR(IF(A127="","",D127-E127),"")</f>
        <v/>
      </c>
      <c r="G127" s="31" t="n"/>
      <c r="H127" s="31" t="n"/>
      <c r="I127" s="58" t="n"/>
      <c r="J127" s="59">
        <f>IFERROR(IF(A127="","",G127/F127),"")</f>
        <v/>
      </c>
      <c r="K127" s="60">
        <f>IFERROR(IF(A127="","",I127/G127),"")</f>
        <v/>
      </c>
      <c r="L127" s="60">
        <f>IFERROR(IF(A127="","",I127/F127),"")</f>
        <v/>
      </c>
      <c r="M127" s="60">
        <f>IFERROR(IF(A127="","",K127-'Dashboard'!$B$9),"")</f>
        <v/>
      </c>
      <c r="N127" s="60">
        <f>IFERROR(IF(A127="","",L127-'Dashboard'!$B$10),"")</f>
        <v/>
      </c>
      <c r="O127" s="36">
        <f>IFERROR(IF(A127="","",IF(D127&lt;=0,"Check total rooms",IF(E127&lt;0,"Check out-of-order rooms",IF(E127&gt;D127,"Out-of-order exceeds total",IF(F127&lt;=0,"No sellable rooms",IF(G127&lt;0,"Check rooms sold",IF(G127&gt;F127,"Rooms sold exceed sellable",IF(H127&lt;0,"Check complimentary rooms",IF(H127&gt;G127,"Complimentary exceeds rooms sold",IF(I127&lt;0,"Check room revenue",IF(AND(G127&gt;0,I127=0),"Sold rooms with no revenue",IF(AND(G127=0,I127&gt;0),"Revenue with no rooms sold",IF(E127&gt;'Dashboard'!$B$11,"Review out-of-order rooms","OK"))))))))))))),"")</f>
        <v/>
      </c>
      <c r="P127" s="37" t="n"/>
      <c r="Q127" s="37" t="n"/>
    </row>
    <row r="128">
      <c r="A128" s="57" t="n"/>
      <c r="B128" s="29">
        <f>IFERROR(IF(A128="","",INDEX({"Monday","Tuesday","Wednesday","Thursday","Friday","Saturday","Sunday"},1,MOD(A128-1,7)+1)),"")</f>
        <v/>
      </c>
      <c r="C128" s="30" t="n"/>
      <c r="D128" s="31" t="n"/>
      <c r="E128" s="31" t="n"/>
      <c r="F128" s="32">
        <f>IFERROR(IF(A128="","",D128-E128),"")</f>
        <v/>
      </c>
      <c r="G128" s="31" t="n"/>
      <c r="H128" s="31" t="n"/>
      <c r="I128" s="58" t="n"/>
      <c r="J128" s="59">
        <f>IFERROR(IF(A128="","",G128/F128),"")</f>
        <v/>
      </c>
      <c r="K128" s="60">
        <f>IFERROR(IF(A128="","",I128/G128),"")</f>
        <v/>
      </c>
      <c r="L128" s="60">
        <f>IFERROR(IF(A128="","",I128/F128),"")</f>
        <v/>
      </c>
      <c r="M128" s="60">
        <f>IFERROR(IF(A128="","",K128-'Dashboard'!$B$9),"")</f>
        <v/>
      </c>
      <c r="N128" s="60">
        <f>IFERROR(IF(A128="","",L128-'Dashboard'!$B$10),"")</f>
        <v/>
      </c>
      <c r="O128" s="36">
        <f>IFERROR(IF(A128="","",IF(D128&lt;=0,"Check total rooms",IF(E128&lt;0,"Check out-of-order rooms",IF(E128&gt;D128,"Out-of-order exceeds total",IF(F128&lt;=0,"No sellable rooms",IF(G128&lt;0,"Check rooms sold",IF(G128&gt;F128,"Rooms sold exceed sellable",IF(H128&lt;0,"Check complimentary rooms",IF(H128&gt;G128,"Complimentary exceeds rooms sold",IF(I128&lt;0,"Check room revenue",IF(AND(G128&gt;0,I128=0),"Sold rooms with no revenue",IF(AND(G128=0,I128&gt;0),"Revenue with no rooms sold",IF(E128&gt;'Dashboard'!$B$11,"Review out-of-order rooms","OK"))))))))))))),"")</f>
        <v/>
      </c>
      <c r="P128" s="37" t="n"/>
      <c r="Q128" s="37" t="n"/>
    </row>
    <row r="129">
      <c r="A129" s="57" t="n"/>
      <c r="B129" s="29">
        <f>IFERROR(IF(A129="","",INDEX({"Monday","Tuesday","Wednesday","Thursday","Friday","Saturday","Sunday"},1,MOD(A129-1,7)+1)),"")</f>
        <v/>
      </c>
      <c r="C129" s="30" t="n"/>
      <c r="D129" s="31" t="n"/>
      <c r="E129" s="31" t="n"/>
      <c r="F129" s="32">
        <f>IFERROR(IF(A129="","",D129-E129),"")</f>
        <v/>
      </c>
      <c r="G129" s="31" t="n"/>
      <c r="H129" s="31" t="n"/>
      <c r="I129" s="58" t="n"/>
      <c r="J129" s="59">
        <f>IFERROR(IF(A129="","",G129/F129),"")</f>
        <v/>
      </c>
      <c r="K129" s="60">
        <f>IFERROR(IF(A129="","",I129/G129),"")</f>
        <v/>
      </c>
      <c r="L129" s="60">
        <f>IFERROR(IF(A129="","",I129/F129),"")</f>
        <v/>
      </c>
      <c r="M129" s="60">
        <f>IFERROR(IF(A129="","",K129-'Dashboard'!$B$9),"")</f>
        <v/>
      </c>
      <c r="N129" s="60">
        <f>IFERROR(IF(A129="","",L129-'Dashboard'!$B$10),"")</f>
        <v/>
      </c>
      <c r="O129" s="36">
        <f>IFERROR(IF(A129="","",IF(D129&lt;=0,"Check total rooms",IF(E129&lt;0,"Check out-of-order rooms",IF(E129&gt;D129,"Out-of-order exceeds total",IF(F129&lt;=0,"No sellable rooms",IF(G129&lt;0,"Check rooms sold",IF(G129&gt;F129,"Rooms sold exceed sellable",IF(H129&lt;0,"Check complimentary rooms",IF(H129&gt;G129,"Complimentary exceeds rooms sold",IF(I129&lt;0,"Check room revenue",IF(AND(G129&gt;0,I129=0),"Sold rooms with no revenue",IF(AND(G129=0,I129&gt;0),"Revenue with no rooms sold",IF(E129&gt;'Dashboard'!$B$11,"Review out-of-order rooms","OK"))))))))))))),"")</f>
        <v/>
      </c>
      <c r="P129" s="37" t="n"/>
      <c r="Q129" s="37" t="n"/>
    </row>
    <row r="130">
      <c r="A130" s="57" t="n"/>
      <c r="B130" s="29">
        <f>IFERROR(IF(A130="","",INDEX({"Monday","Tuesday","Wednesday","Thursday","Friday","Saturday","Sunday"},1,MOD(A130-1,7)+1)),"")</f>
        <v/>
      </c>
      <c r="C130" s="30" t="n"/>
      <c r="D130" s="31" t="n"/>
      <c r="E130" s="31" t="n"/>
      <c r="F130" s="32">
        <f>IFERROR(IF(A130="","",D130-E130),"")</f>
        <v/>
      </c>
      <c r="G130" s="31" t="n"/>
      <c r="H130" s="31" t="n"/>
      <c r="I130" s="58" t="n"/>
      <c r="J130" s="59">
        <f>IFERROR(IF(A130="","",G130/F130),"")</f>
        <v/>
      </c>
      <c r="K130" s="60">
        <f>IFERROR(IF(A130="","",I130/G130),"")</f>
        <v/>
      </c>
      <c r="L130" s="60">
        <f>IFERROR(IF(A130="","",I130/F130),"")</f>
        <v/>
      </c>
      <c r="M130" s="60">
        <f>IFERROR(IF(A130="","",K130-'Dashboard'!$B$9),"")</f>
        <v/>
      </c>
      <c r="N130" s="60">
        <f>IFERROR(IF(A130="","",L130-'Dashboard'!$B$10),"")</f>
        <v/>
      </c>
      <c r="O130" s="36">
        <f>IFERROR(IF(A130="","",IF(D130&lt;=0,"Check total rooms",IF(E130&lt;0,"Check out-of-order rooms",IF(E130&gt;D130,"Out-of-order exceeds total",IF(F130&lt;=0,"No sellable rooms",IF(G130&lt;0,"Check rooms sold",IF(G130&gt;F130,"Rooms sold exceed sellable",IF(H130&lt;0,"Check complimentary rooms",IF(H130&gt;G130,"Complimentary exceeds rooms sold",IF(I130&lt;0,"Check room revenue",IF(AND(G130&gt;0,I130=0),"Sold rooms with no revenue",IF(AND(G130=0,I130&gt;0),"Revenue with no rooms sold",IF(E130&gt;'Dashboard'!$B$11,"Review out-of-order rooms","OK"))))))))))))),"")</f>
        <v/>
      </c>
      <c r="P130" s="37" t="n"/>
      <c r="Q130" s="37" t="n"/>
    </row>
    <row r="131">
      <c r="A131" s="57" t="n"/>
      <c r="B131" s="29">
        <f>IFERROR(IF(A131="","",INDEX({"Monday","Tuesday","Wednesday","Thursday","Friday","Saturday","Sunday"},1,MOD(A131-1,7)+1)),"")</f>
        <v/>
      </c>
      <c r="C131" s="30" t="n"/>
      <c r="D131" s="31" t="n"/>
      <c r="E131" s="31" t="n"/>
      <c r="F131" s="32">
        <f>IFERROR(IF(A131="","",D131-E131),"")</f>
        <v/>
      </c>
      <c r="G131" s="31" t="n"/>
      <c r="H131" s="31" t="n"/>
      <c r="I131" s="58" t="n"/>
      <c r="J131" s="59">
        <f>IFERROR(IF(A131="","",G131/F131),"")</f>
        <v/>
      </c>
      <c r="K131" s="60">
        <f>IFERROR(IF(A131="","",I131/G131),"")</f>
        <v/>
      </c>
      <c r="L131" s="60">
        <f>IFERROR(IF(A131="","",I131/F131),"")</f>
        <v/>
      </c>
      <c r="M131" s="60">
        <f>IFERROR(IF(A131="","",K131-'Dashboard'!$B$9),"")</f>
        <v/>
      </c>
      <c r="N131" s="60">
        <f>IFERROR(IF(A131="","",L131-'Dashboard'!$B$10),"")</f>
        <v/>
      </c>
      <c r="O131" s="36">
        <f>IFERROR(IF(A131="","",IF(D131&lt;=0,"Check total rooms",IF(E131&lt;0,"Check out-of-order rooms",IF(E131&gt;D131,"Out-of-order exceeds total",IF(F131&lt;=0,"No sellable rooms",IF(G131&lt;0,"Check rooms sold",IF(G131&gt;F131,"Rooms sold exceed sellable",IF(H131&lt;0,"Check complimentary rooms",IF(H131&gt;G131,"Complimentary exceeds rooms sold",IF(I131&lt;0,"Check room revenue",IF(AND(G131&gt;0,I131=0),"Sold rooms with no revenue",IF(AND(G131=0,I131&gt;0),"Revenue with no rooms sold",IF(E131&gt;'Dashboard'!$B$11,"Review out-of-order rooms","OK"))))))))))))),"")</f>
        <v/>
      </c>
      <c r="P131" s="37" t="n"/>
      <c r="Q131" s="37" t="n"/>
    </row>
    <row r="132">
      <c r="A132" s="57" t="n"/>
      <c r="B132" s="29">
        <f>IFERROR(IF(A132="","",INDEX({"Monday","Tuesday","Wednesday","Thursday","Friday","Saturday","Sunday"},1,MOD(A132-1,7)+1)),"")</f>
        <v/>
      </c>
      <c r="C132" s="30" t="n"/>
      <c r="D132" s="31" t="n"/>
      <c r="E132" s="31" t="n"/>
      <c r="F132" s="32">
        <f>IFERROR(IF(A132="","",D132-E132),"")</f>
        <v/>
      </c>
      <c r="G132" s="31" t="n"/>
      <c r="H132" s="31" t="n"/>
      <c r="I132" s="58" t="n"/>
      <c r="J132" s="59">
        <f>IFERROR(IF(A132="","",G132/F132),"")</f>
        <v/>
      </c>
      <c r="K132" s="60">
        <f>IFERROR(IF(A132="","",I132/G132),"")</f>
        <v/>
      </c>
      <c r="L132" s="60">
        <f>IFERROR(IF(A132="","",I132/F132),"")</f>
        <v/>
      </c>
      <c r="M132" s="60">
        <f>IFERROR(IF(A132="","",K132-'Dashboard'!$B$9),"")</f>
        <v/>
      </c>
      <c r="N132" s="60">
        <f>IFERROR(IF(A132="","",L132-'Dashboard'!$B$10),"")</f>
        <v/>
      </c>
      <c r="O132" s="36">
        <f>IFERROR(IF(A132="","",IF(D132&lt;=0,"Check total rooms",IF(E132&lt;0,"Check out-of-order rooms",IF(E132&gt;D132,"Out-of-order exceeds total",IF(F132&lt;=0,"No sellable rooms",IF(G132&lt;0,"Check rooms sold",IF(G132&gt;F132,"Rooms sold exceed sellable",IF(H132&lt;0,"Check complimentary rooms",IF(H132&gt;G132,"Complimentary exceeds rooms sold",IF(I132&lt;0,"Check room revenue",IF(AND(G132&gt;0,I132=0),"Sold rooms with no revenue",IF(AND(G132=0,I132&gt;0),"Revenue with no rooms sold",IF(E132&gt;'Dashboard'!$B$11,"Review out-of-order rooms","OK"))))))))))))),"")</f>
        <v/>
      </c>
      <c r="P132" s="37" t="n"/>
      <c r="Q132" s="37" t="n"/>
    </row>
    <row r="133">
      <c r="A133" s="57" t="n"/>
      <c r="B133" s="29">
        <f>IFERROR(IF(A133="","",INDEX({"Monday","Tuesday","Wednesday","Thursday","Friday","Saturday","Sunday"},1,MOD(A133-1,7)+1)),"")</f>
        <v/>
      </c>
      <c r="C133" s="30" t="n"/>
      <c r="D133" s="31" t="n"/>
      <c r="E133" s="31" t="n"/>
      <c r="F133" s="32">
        <f>IFERROR(IF(A133="","",D133-E133),"")</f>
        <v/>
      </c>
      <c r="G133" s="31" t="n"/>
      <c r="H133" s="31" t="n"/>
      <c r="I133" s="58" t="n"/>
      <c r="J133" s="59">
        <f>IFERROR(IF(A133="","",G133/F133),"")</f>
        <v/>
      </c>
      <c r="K133" s="60">
        <f>IFERROR(IF(A133="","",I133/G133),"")</f>
        <v/>
      </c>
      <c r="L133" s="60">
        <f>IFERROR(IF(A133="","",I133/F133),"")</f>
        <v/>
      </c>
      <c r="M133" s="60">
        <f>IFERROR(IF(A133="","",K133-'Dashboard'!$B$9),"")</f>
        <v/>
      </c>
      <c r="N133" s="60">
        <f>IFERROR(IF(A133="","",L133-'Dashboard'!$B$10),"")</f>
        <v/>
      </c>
      <c r="O133" s="36">
        <f>IFERROR(IF(A133="","",IF(D133&lt;=0,"Check total rooms",IF(E133&lt;0,"Check out-of-order rooms",IF(E133&gt;D133,"Out-of-order exceeds total",IF(F133&lt;=0,"No sellable rooms",IF(G133&lt;0,"Check rooms sold",IF(G133&gt;F133,"Rooms sold exceed sellable",IF(H133&lt;0,"Check complimentary rooms",IF(H133&gt;G133,"Complimentary exceeds rooms sold",IF(I133&lt;0,"Check room revenue",IF(AND(G133&gt;0,I133=0),"Sold rooms with no revenue",IF(AND(G133=0,I133&gt;0),"Revenue with no rooms sold",IF(E133&gt;'Dashboard'!$B$11,"Review out-of-order rooms","OK"))))))))))))),"")</f>
        <v/>
      </c>
      <c r="P133" s="37" t="n"/>
      <c r="Q133" s="37" t="n"/>
    </row>
    <row r="134">
      <c r="A134" s="57" t="n"/>
      <c r="B134" s="29">
        <f>IFERROR(IF(A134="","",INDEX({"Monday","Tuesday","Wednesday","Thursday","Friday","Saturday","Sunday"},1,MOD(A134-1,7)+1)),"")</f>
        <v/>
      </c>
      <c r="C134" s="30" t="n"/>
      <c r="D134" s="31" t="n"/>
      <c r="E134" s="31" t="n"/>
      <c r="F134" s="32">
        <f>IFERROR(IF(A134="","",D134-E134),"")</f>
        <v/>
      </c>
      <c r="G134" s="31" t="n"/>
      <c r="H134" s="31" t="n"/>
      <c r="I134" s="58" t="n"/>
      <c r="J134" s="59">
        <f>IFERROR(IF(A134="","",G134/F134),"")</f>
        <v/>
      </c>
      <c r="K134" s="60">
        <f>IFERROR(IF(A134="","",I134/G134),"")</f>
        <v/>
      </c>
      <c r="L134" s="60">
        <f>IFERROR(IF(A134="","",I134/F134),"")</f>
        <v/>
      </c>
      <c r="M134" s="60">
        <f>IFERROR(IF(A134="","",K134-'Dashboard'!$B$9),"")</f>
        <v/>
      </c>
      <c r="N134" s="60">
        <f>IFERROR(IF(A134="","",L134-'Dashboard'!$B$10),"")</f>
        <v/>
      </c>
      <c r="O134" s="36">
        <f>IFERROR(IF(A134="","",IF(D134&lt;=0,"Check total rooms",IF(E134&lt;0,"Check out-of-order rooms",IF(E134&gt;D134,"Out-of-order exceeds total",IF(F134&lt;=0,"No sellable rooms",IF(G134&lt;0,"Check rooms sold",IF(G134&gt;F134,"Rooms sold exceed sellable",IF(H134&lt;0,"Check complimentary rooms",IF(H134&gt;G134,"Complimentary exceeds rooms sold",IF(I134&lt;0,"Check room revenue",IF(AND(G134&gt;0,I134=0),"Sold rooms with no revenue",IF(AND(G134=0,I134&gt;0),"Revenue with no rooms sold",IF(E134&gt;'Dashboard'!$B$11,"Review out-of-order rooms","OK"))))))))))))),"")</f>
        <v/>
      </c>
      <c r="P134" s="37" t="n"/>
      <c r="Q134" s="37" t="n"/>
    </row>
    <row r="135">
      <c r="A135" s="57" t="n"/>
      <c r="B135" s="29">
        <f>IFERROR(IF(A135="","",INDEX({"Monday","Tuesday","Wednesday","Thursday","Friday","Saturday","Sunday"},1,MOD(A135-1,7)+1)),"")</f>
        <v/>
      </c>
      <c r="C135" s="30" t="n"/>
      <c r="D135" s="31" t="n"/>
      <c r="E135" s="31" t="n"/>
      <c r="F135" s="32">
        <f>IFERROR(IF(A135="","",D135-E135),"")</f>
        <v/>
      </c>
      <c r="G135" s="31" t="n"/>
      <c r="H135" s="31" t="n"/>
      <c r="I135" s="58" t="n"/>
      <c r="J135" s="59">
        <f>IFERROR(IF(A135="","",G135/F135),"")</f>
        <v/>
      </c>
      <c r="K135" s="60">
        <f>IFERROR(IF(A135="","",I135/G135),"")</f>
        <v/>
      </c>
      <c r="L135" s="60">
        <f>IFERROR(IF(A135="","",I135/F135),"")</f>
        <v/>
      </c>
      <c r="M135" s="60">
        <f>IFERROR(IF(A135="","",K135-'Dashboard'!$B$9),"")</f>
        <v/>
      </c>
      <c r="N135" s="60">
        <f>IFERROR(IF(A135="","",L135-'Dashboard'!$B$10),"")</f>
        <v/>
      </c>
      <c r="O135" s="36">
        <f>IFERROR(IF(A135="","",IF(D135&lt;=0,"Check total rooms",IF(E135&lt;0,"Check out-of-order rooms",IF(E135&gt;D135,"Out-of-order exceeds total",IF(F135&lt;=0,"No sellable rooms",IF(G135&lt;0,"Check rooms sold",IF(G135&gt;F135,"Rooms sold exceed sellable",IF(H135&lt;0,"Check complimentary rooms",IF(H135&gt;G135,"Complimentary exceeds rooms sold",IF(I135&lt;0,"Check room revenue",IF(AND(G135&gt;0,I135=0),"Sold rooms with no revenue",IF(AND(G135=0,I135&gt;0),"Revenue with no rooms sold",IF(E135&gt;'Dashboard'!$B$11,"Review out-of-order rooms","OK"))))))))))))),"")</f>
        <v/>
      </c>
      <c r="P135" s="37" t="n"/>
      <c r="Q135" s="37" t="n"/>
    </row>
    <row r="136">
      <c r="A136" s="57" t="n"/>
      <c r="B136" s="29">
        <f>IFERROR(IF(A136="","",INDEX({"Monday","Tuesday","Wednesday","Thursday","Friday","Saturday","Sunday"},1,MOD(A136-1,7)+1)),"")</f>
        <v/>
      </c>
      <c r="C136" s="30" t="n"/>
      <c r="D136" s="31" t="n"/>
      <c r="E136" s="31" t="n"/>
      <c r="F136" s="32">
        <f>IFERROR(IF(A136="","",D136-E136),"")</f>
        <v/>
      </c>
      <c r="G136" s="31" t="n"/>
      <c r="H136" s="31" t="n"/>
      <c r="I136" s="58" t="n"/>
      <c r="J136" s="59">
        <f>IFERROR(IF(A136="","",G136/F136),"")</f>
        <v/>
      </c>
      <c r="K136" s="60">
        <f>IFERROR(IF(A136="","",I136/G136),"")</f>
        <v/>
      </c>
      <c r="L136" s="60">
        <f>IFERROR(IF(A136="","",I136/F136),"")</f>
        <v/>
      </c>
      <c r="M136" s="60">
        <f>IFERROR(IF(A136="","",K136-'Dashboard'!$B$9),"")</f>
        <v/>
      </c>
      <c r="N136" s="60">
        <f>IFERROR(IF(A136="","",L136-'Dashboard'!$B$10),"")</f>
        <v/>
      </c>
      <c r="O136" s="36">
        <f>IFERROR(IF(A136="","",IF(D136&lt;=0,"Check total rooms",IF(E136&lt;0,"Check out-of-order rooms",IF(E136&gt;D136,"Out-of-order exceeds total",IF(F136&lt;=0,"No sellable rooms",IF(G136&lt;0,"Check rooms sold",IF(G136&gt;F136,"Rooms sold exceed sellable",IF(H136&lt;0,"Check complimentary rooms",IF(H136&gt;G136,"Complimentary exceeds rooms sold",IF(I136&lt;0,"Check room revenue",IF(AND(G136&gt;0,I136=0),"Sold rooms with no revenue",IF(AND(G136=0,I136&gt;0),"Revenue with no rooms sold",IF(E136&gt;'Dashboard'!$B$11,"Review out-of-order rooms","OK"))))))))))))),"")</f>
        <v/>
      </c>
      <c r="P136" s="37" t="n"/>
      <c r="Q136" s="37" t="n"/>
    </row>
    <row r="137">
      <c r="A137" s="57" t="n"/>
      <c r="B137" s="29">
        <f>IFERROR(IF(A137="","",INDEX({"Monday","Tuesday","Wednesday","Thursday","Friday","Saturday","Sunday"},1,MOD(A137-1,7)+1)),"")</f>
        <v/>
      </c>
      <c r="C137" s="30" t="n"/>
      <c r="D137" s="31" t="n"/>
      <c r="E137" s="31" t="n"/>
      <c r="F137" s="32">
        <f>IFERROR(IF(A137="","",D137-E137),"")</f>
        <v/>
      </c>
      <c r="G137" s="31" t="n"/>
      <c r="H137" s="31" t="n"/>
      <c r="I137" s="58" t="n"/>
      <c r="J137" s="59">
        <f>IFERROR(IF(A137="","",G137/F137),"")</f>
        <v/>
      </c>
      <c r="K137" s="60">
        <f>IFERROR(IF(A137="","",I137/G137),"")</f>
        <v/>
      </c>
      <c r="L137" s="60">
        <f>IFERROR(IF(A137="","",I137/F137),"")</f>
        <v/>
      </c>
      <c r="M137" s="60">
        <f>IFERROR(IF(A137="","",K137-'Dashboard'!$B$9),"")</f>
        <v/>
      </c>
      <c r="N137" s="60">
        <f>IFERROR(IF(A137="","",L137-'Dashboard'!$B$10),"")</f>
        <v/>
      </c>
      <c r="O137" s="36">
        <f>IFERROR(IF(A137="","",IF(D137&lt;=0,"Check total rooms",IF(E137&lt;0,"Check out-of-order rooms",IF(E137&gt;D137,"Out-of-order exceeds total",IF(F137&lt;=0,"No sellable rooms",IF(G137&lt;0,"Check rooms sold",IF(G137&gt;F137,"Rooms sold exceed sellable",IF(H137&lt;0,"Check complimentary rooms",IF(H137&gt;G137,"Complimentary exceeds rooms sold",IF(I137&lt;0,"Check room revenue",IF(AND(G137&gt;0,I137=0),"Sold rooms with no revenue",IF(AND(G137=0,I137&gt;0),"Revenue with no rooms sold",IF(E137&gt;'Dashboard'!$B$11,"Review out-of-order rooms","OK"))))))))))))),"")</f>
        <v/>
      </c>
      <c r="P137" s="37" t="n"/>
      <c r="Q137" s="37" t="n"/>
    </row>
    <row r="138">
      <c r="A138" s="57" t="n"/>
      <c r="B138" s="29">
        <f>IFERROR(IF(A138="","",INDEX({"Monday","Tuesday","Wednesday","Thursday","Friday","Saturday","Sunday"},1,MOD(A138-1,7)+1)),"")</f>
        <v/>
      </c>
      <c r="C138" s="30" t="n"/>
      <c r="D138" s="31" t="n"/>
      <c r="E138" s="31" t="n"/>
      <c r="F138" s="32">
        <f>IFERROR(IF(A138="","",D138-E138),"")</f>
        <v/>
      </c>
      <c r="G138" s="31" t="n"/>
      <c r="H138" s="31" t="n"/>
      <c r="I138" s="58" t="n"/>
      <c r="J138" s="59">
        <f>IFERROR(IF(A138="","",G138/F138),"")</f>
        <v/>
      </c>
      <c r="K138" s="60">
        <f>IFERROR(IF(A138="","",I138/G138),"")</f>
        <v/>
      </c>
      <c r="L138" s="60">
        <f>IFERROR(IF(A138="","",I138/F138),"")</f>
        <v/>
      </c>
      <c r="M138" s="60">
        <f>IFERROR(IF(A138="","",K138-'Dashboard'!$B$9),"")</f>
        <v/>
      </c>
      <c r="N138" s="60">
        <f>IFERROR(IF(A138="","",L138-'Dashboard'!$B$10),"")</f>
        <v/>
      </c>
      <c r="O138" s="36">
        <f>IFERROR(IF(A138="","",IF(D138&lt;=0,"Check total rooms",IF(E138&lt;0,"Check out-of-order rooms",IF(E138&gt;D138,"Out-of-order exceeds total",IF(F138&lt;=0,"No sellable rooms",IF(G138&lt;0,"Check rooms sold",IF(G138&gt;F138,"Rooms sold exceed sellable",IF(H138&lt;0,"Check complimentary rooms",IF(H138&gt;G138,"Complimentary exceeds rooms sold",IF(I138&lt;0,"Check room revenue",IF(AND(G138&gt;0,I138=0),"Sold rooms with no revenue",IF(AND(G138=0,I138&gt;0),"Revenue with no rooms sold",IF(E138&gt;'Dashboard'!$B$11,"Review out-of-order rooms","OK"))))))))))))),"")</f>
        <v/>
      </c>
      <c r="P138" s="37" t="n"/>
      <c r="Q138" s="37" t="n"/>
    </row>
    <row r="139">
      <c r="A139" s="57" t="n"/>
      <c r="B139" s="29">
        <f>IFERROR(IF(A139="","",INDEX({"Monday","Tuesday","Wednesday","Thursday","Friday","Saturday","Sunday"},1,MOD(A139-1,7)+1)),"")</f>
        <v/>
      </c>
      <c r="C139" s="30" t="n"/>
      <c r="D139" s="31" t="n"/>
      <c r="E139" s="31" t="n"/>
      <c r="F139" s="32">
        <f>IFERROR(IF(A139="","",D139-E139),"")</f>
        <v/>
      </c>
      <c r="G139" s="31" t="n"/>
      <c r="H139" s="31" t="n"/>
      <c r="I139" s="58" t="n"/>
      <c r="J139" s="59">
        <f>IFERROR(IF(A139="","",G139/F139),"")</f>
        <v/>
      </c>
      <c r="K139" s="60">
        <f>IFERROR(IF(A139="","",I139/G139),"")</f>
        <v/>
      </c>
      <c r="L139" s="60">
        <f>IFERROR(IF(A139="","",I139/F139),"")</f>
        <v/>
      </c>
      <c r="M139" s="60">
        <f>IFERROR(IF(A139="","",K139-'Dashboard'!$B$9),"")</f>
        <v/>
      </c>
      <c r="N139" s="60">
        <f>IFERROR(IF(A139="","",L139-'Dashboard'!$B$10),"")</f>
        <v/>
      </c>
      <c r="O139" s="36">
        <f>IFERROR(IF(A139="","",IF(D139&lt;=0,"Check total rooms",IF(E139&lt;0,"Check out-of-order rooms",IF(E139&gt;D139,"Out-of-order exceeds total",IF(F139&lt;=0,"No sellable rooms",IF(G139&lt;0,"Check rooms sold",IF(G139&gt;F139,"Rooms sold exceed sellable",IF(H139&lt;0,"Check complimentary rooms",IF(H139&gt;G139,"Complimentary exceeds rooms sold",IF(I139&lt;0,"Check room revenue",IF(AND(G139&gt;0,I139=0),"Sold rooms with no revenue",IF(AND(G139=0,I139&gt;0),"Revenue with no rooms sold",IF(E139&gt;'Dashboard'!$B$11,"Review out-of-order rooms","OK"))))))))))))),"")</f>
        <v/>
      </c>
      <c r="P139" s="37" t="n"/>
      <c r="Q139" s="37" t="n"/>
    </row>
    <row r="140">
      <c r="A140" s="57" t="n"/>
      <c r="B140" s="29">
        <f>IFERROR(IF(A140="","",INDEX({"Monday","Tuesday","Wednesday","Thursday","Friday","Saturday","Sunday"},1,MOD(A140-1,7)+1)),"")</f>
        <v/>
      </c>
      <c r="C140" s="30" t="n"/>
      <c r="D140" s="31" t="n"/>
      <c r="E140" s="31" t="n"/>
      <c r="F140" s="32">
        <f>IFERROR(IF(A140="","",D140-E140),"")</f>
        <v/>
      </c>
      <c r="G140" s="31" t="n"/>
      <c r="H140" s="31" t="n"/>
      <c r="I140" s="58" t="n"/>
      <c r="J140" s="59">
        <f>IFERROR(IF(A140="","",G140/F140),"")</f>
        <v/>
      </c>
      <c r="K140" s="60">
        <f>IFERROR(IF(A140="","",I140/G140),"")</f>
        <v/>
      </c>
      <c r="L140" s="60">
        <f>IFERROR(IF(A140="","",I140/F140),"")</f>
        <v/>
      </c>
      <c r="M140" s="60">
        <f>IFERROR(IF(A140="","",K140-'Dashboard'!$B$9),"")</f>
        <v/>
      </c>
      <c r="N140" s="60">
        <f>IFERROR(IF(A140="","",L140-'Dashboard'!$B$10),"")</f>
        <v/>
      </c>
      <c r="O140" s="36">
        <f>IFERROR(IF(A140="","",IF(D140&lt;=0,"Check total rooms",IF(E140&lt;0,"Check out-of-order rooms",IF(E140&gt;D140,"Out-of-order exceeds total",IF(F140&lt;=0,"No sellable rooms",IF(G140&lt;0,"Check rooms sold",IF(G140&gt;F140,"Rooms sold exceed sellable",IF(H140&lt;0,"Check complimentary rooms",IF(H140&gt;G140,"Complimentary exceeds rooms sold",IF(I140&lt;0,"Check room revenue",IF(AND(G140&gt;0,I140=0),"Sold rooms with no revenue",IF(AND(G140=0,I140&gt;0),"Revenue with no rooms sold",IF(E140&gt;'Dashboard'!$B$11,"Review out-of-order rooms","OK"))))))))))))),"")</f>
        <v/>
      </c>
      <c r="P140" s="37" t="n"/>
      <c r="Q140" s="37" t="n"/>
    </row>
    <row r="141">
      <c r="A141" s="57" t="n"/>
      <c r="B141" s="29">
        <f>IFERROR(IF(A141="","",INDEX({"Monday","Tuesday","Wednesday","Thursday","Friday","Saturday","Sunday"},1,MOD(A141-1,7)+1)),"")</f>
        <v/>
      </c>
      <c r="C141" s="30" t="n"/>
      <c r="D141" s="31" t="n"/>
      <c r="E141" s="31" t="n"/>
      <c r="F141" s="32">
        <f>IFERROR(IF(A141="","",D141-E141),"")</f>
        <v/>
      </c>
      <c r="G141" s="31" t="n"/>
      <c r="H141" s="31" t="n"/>
      <c r="I141" s="58" t="n"/>
      <c r="J141" s="59">
        <f>IFERROR(IF(A141="","",G141/F141),"")</f>
        <v/>
      </c>
      <c r="K141" s="60">
        <f>IFERROR(IF(A141="","",I141/G141),"")</f>
        <v/>
      </c>
      <c r="L141" s="60">
        <f>IFERROR(IF(A141="","",I141/F141),"")</f>
        <v/>
      </c>
      <c r="M141" s="60">
        <f>IFERROR(IF(A141="","",K141-'Dashboard'!$B$9),"")</f>
        <v/>
      </c>
      <c r="N141" s="60">
        <f>IFERROR(IF(A141="","",L141-'Dashboard'!$B$10),"")</f>
        <v/>
      </c>
      <c r="O141" s="36">
        <f>IFERROR(IF(A141="","",IF(D141&lt;=0,"Check total rooms",IF(E141&lt;0,"Check out-of-order rooms",IF(E141&gt;D141,"Out-of-order exceeds total",IF(F141&lt;=0,"No sellable rooms",IF(G141&lt;0,"Check rooms sold",IF(G141&gt;F141,"Rooms sold exceed sellable",IF(H141&lt;0,"Check complimentary rooms",IF(H141&gt;G141,"Complimentary exceeds rooms sold",IF(I141&lt;0,"Check room revenue",IF(AND(G141&gt;0,I141=0),"Sold rooms with no revenue",IF(AND(G141=0,I141&gt;0),"Revenue with no rooms sold",IF(E141&gt;'Dashboard'!$B$11,"Review out-of-order rooms","OK"))))))))))))),"")</f>
        <v/>
      </c>
      <c r="P141" s="37" t="n"/>
      <c r="Q141" s="37" t="n"/>
    </row>
    <row r="142">
      <c r="A142" s="57" t="n"/>
      <c r="B142" s="29">
        <f>IFERROR(IF(A142="","",INDEX({"Monday","Tuesday","Wednesday","Thursday","Friday","Saturday","Sunday"},1,MOD(A142-1,7)+1)),"")</f>
        <v/>
      </c>
      <c r="C142" s="30" t="n"/>
      <c r="D142" s="31" t="n"/>
      <c r="E142" s="31" t="n"/>
      <c r="F142" s="32">
        <f>IFERROR(IF(A142="","",D142-E142),"")</f>
        <v/>
      </c>
      <c r="G142" s="31" t="n"/>
      <c r="H142" s="31" t="n"/>
      <c r="I142" s="58" t="n"/>
      <c r="J142" s="59">
        <f>IFERROR(IF(A142="","",G142/F142),"")</f>
        <v/>
      </c>
      <c r="K142" s="60">
        <f>IFERROR(IF(A142="","",I142/G142),"")</f>
        <v/>
      </c>
      <c r="L142" s="60">
        <f>IFERROR(IF(A142="","",I142/F142),"")</f>
        <v/>
      </c>
      <c r="M142" s="60">
        <f>IFERROR(IF(A142="","",K142-'Dashboard'!$B$9),"")</f>
        <v/>
      </c>
      <c r="N142" s="60">
        <f>IFERROR(IF(A142="","",L142-'Dashboard'!$B$10),"")</f>
        <v/>
      </c>
      <c r="O142" s="36">
        <f>IFERROR(IF(A142="","",IF(D142&lt;=0,"Check total rooms",IF(E142&lt;0,"Check out-of-order rooms",IF(E142&gt;D142,"Out-of-order exceeds total",IF(F142&lt;=0,"No sellable rooms",IF(G142&lt;0,"Check rooms sold",IF(G142&gt;F142,"Rooms sold exceed sellable",IF(H142&lt;0,"Check complimentary rooms",IF(H142&gt;G142,"Complimentary exceeds rooms sold",IF(I142&lt;0,"Check room revenue",IF(AND(G142&gt;0,I142=0),"Sold rooms with no revenue",IF(AND(G142=0,I142&gt;0),"Revenue with no rooms sold",IF(E142&gt;'Dashboard'!$B$11,"Review out-of-order rooms","OK"))))))))))))),"")</f>
        <v/>
      </c>
      <c r="P142" s="37" t="n"/>
      <c r="Q142" s="37" t="n"/>
    </row>
    <row r="143">
      <c r="A143" s="57" t="n"/>
      <c r="B143" s="29">
        <f>IFERROR(IF(A143="","",INDEX({"Monday","Tuesday","Wednesday","Thursday","Friday","Saturday","Sunday"},1,MOD(A143-1,7)+1)),"")</f>
        <v/>
      </c>
      <c r="C143" s="30" t="n"/>
      <c r="D143" s="31" t="n"/>
      <c r="E143" s="31" t="n"/>
      <c r="F143" s="32">
        <f>IFERROR(IF(A143="","",D143-E143),"")</f>
        <v/>
      </c>
      <c r="G143" s="31" t="n"/>
      <c r="H143" s="31" t="n"/>
      <c r="I143" s="58" t="n"/>
      <c r="J143" s="59">
        <f>IFERROR(IF(A143="","",G143/F143),"")</f>
        <v/>
      </c>
      <c r="K143" s="60">
        <f>IFERROR(IF(A143="","",I143/G143),"")</f>
        <v/>
      </c>
      <c r="L143" s="60">
        <f>IFERROR(IF(A143="","",I143/F143),"")</f>
        <v/>
      </c>
      <c r="M143" s="60">
        <f>IFERROR(IF(A143="","",K143-'Dashboard'!$B$9),"")</f>
        <v/>
      </c>
      <c r="N143" s="60">
        <f>IFERROR(IF(A143="","",L143-'Dashboard'!$B$10),"")</f>
        <v/>
      </c>
      <c r="O143" s="36">
        <f>IFERROR(IF(A143="","",IF(D143&lt;=0,"Check total rooms",IF(E143&lt;0,"Check out-of-order rooms",IF(E143&gt;D143,"Out-of-order exceeds total",IF(F143&lt;=0,"No sellable rooms",IF(G143&lt;0,"Check rooms sold",IF(G143&gt;F143,"Rooms sold exceed sellable",IF(H143&lt;0,"Check complimentary rooms",IF(H143&gt;G143,"Complimentary exceeds rooms sold",IF(I143&lt;0,"Check room revenue",IF(AND(G143&gt;0,I143=0),"Sold rooms with no revenue",IF(AND(G143=0,I143&gt;0),"Revenue with no rooms sold",IF(E143&gt;'Dashboard'!$B$11,"Review out-of-order rooms","OK"))))))))))))),"")</f>
        <v/>
      </c>
      <c r="P143" s="37" t="n"/>
      <c r="Q143" s="37" t="n"/>
    </row>
    <row r="144">
      <c r="A144" s="57" t="n"/>
      <c r="B144" s="29">
        <f>IFERROR(IF(A144="","",INDEX({"Monday","Tuesday","Wednesday","Thursday","Friday","Saturday","Sunday"},1,MOD(A144-1,7)+1)),"")</f>
        <v/>
      </c>
      <c r="C144" s="30" t="n"/>
      <c r="D144" s="31" t="n"/>
      <c r="E144" s="31" t="n"/>
      <c r="F144" s="32">
        <f>IFERROR(IF(A144="","",D144-E144),"")</f>
        <v/>
      </c>
      <c r="G144" s="31" t="n"/>
      <c r="H144" s="31" t="n"/>
      <c r="I144" s="58" t="n"/>
      <c r="J144" s="59">
        <f>IFERROR(IF(A144="","",G144/F144),"")</f>
        <v/>
      </c>
      <c r="K144" s="60">
        <f>IFERROR(IF(A144="","",I144/G144),"")</f>
        <v/>
      </c>
      <c r="L144" s="60">
        <f>IFERROR(IF(A144="","",I144/F144),"")</f>
        <v/>
      </c>
      <c r="M144" s="60">
        <f>IFERROR(IF(A144="","",K144-'Dashboard'!$B$9),"")</f>
        <v/>
      </c>
      <c r="N144" s="60">
        <f>IFERROR(IF(A144="","",L144-'Dashboard'!$B$10),"")</f>
        <v/>
      </c>
      <c r="O144" s="36">
        <f>IFERROR(IF(A144="","",IF(D144&lt;=0,"Check total rooms",IF(E144&lt;0,"Check out-of-order rooms",IF(E144&gt;D144,"Out-of-order exceeds total",IF(F144&lt;=0,"No sellable rooms",IF(G144&lt;0,"Check rooms sold",IF(G144&gt;F144,"Rooms sold exceed sellable",IF(H144&lt;0,"Check complimentary rooms",IF(H144&gt;G144,"Complimentary exceeds rooms sold",IF(I144&lt;0,"Check room revenue",IF(AND(G144&gt;0,I144=0),"Sold rooms with no revenue",IF(AND(G144=0,I144&gt;0),"Revenue with no rooms sold",IF(E144&gt;'Dashboard'!$B$11,"Review out-of-order rooms","OK"))))))))))))),"")</f>
        <v/>
      </c>
      <c r="P144" s="37" t="n"/>
      <c r="Q144" s="37" t="n"/>
    </row>
    <row r="145">
      <c r="A145" s="57" t="n"/>
      <c r="B145" s="29">
        <f>IFERROR(IF(A145="","",INDEX({"Monday","Tuesday","Wednesday","Thursday","Friday","Saturday","Sunday"},1,MOD(A145-1,7)+1)),"")</f>
        <v/>
      </c>
      <c r="C145" s="30" t="n"/>
      <c r="D145" s="31" t="n"/>
      <c r="E145" s="31" t="n"/>
      <c r="F145" s="32">
        <f>IFERROR(IF(A145="","",D145-E145),"")</f>
        <v/>
      </c>
      <c r="G145" s="31" t="n"/>
      <c r="H145" s="31" t="n"/>
      <c r="I145" s="58" t="n"/>
      <c r="J145" s="59">
        <f>IFERROR(IF(A145="","",G145/F145),"")</f>
        <v/>
      </c>
      <c r="K145" s="60">
        <f>IFERROR(IF(A145="","",I145/G145),"")</f>
        <v/>
      </c>
      <c r="L145" s="60">
        <f>IFERROR(IF(A145="","",I145/F145),"")</f>
        <v/>
      </c>
      <c r="M145" s="60">
        <f>IFERROR(IF(A145="","",K145-'Dashboard'!$B$9),"")</f>
        <v/>
      </c>
      <c r="N145" s="60">
        <f>IFERROR(IF(A145="","",L145-'Dashboard'!$B$10),"")</f>
        <v/>
      </c>
      <c r="O145" s="36">
        <f>IFERROR(IF(A145="","",IF(D145&lt;=0,"Check total rooms",IF(E145&lt;0,"Check out-of-order rooms",IF(E145&gt;D145,"Out-of-order exceeds total",IF(F145&lt;=0,"No sellable rooms",IF(G145&lt;0,"Check rooms sold",IF(G145&gt;F145,"Rooms sold exceed sellable",IF(H145&lt;0,"Check complimentary rooms",IF(H145&gt;G145,"Complimentary exceeds rooms sold",IF(I145&lt;0,"Check room revenue",IF(AND(G145&gt;0,I145=0),"Sold rooms with no revenue",IF(AND(G145=0,I145&gt;0),"Revenue with no rooms sold",IF(E145&gt;'Dashboard'!$B$11,"Review out-of-order rooms","OK"))))))))))))),"")</f>
        <v/>
      </c>
      <c r="P145" s="37" t="n"/>
      <c r="Q145" s="37" t="n"/>
    </row>
    <row r="146">
      <c r="A146" s="57" t="n"/>
      <c r="B146" s="29">
        <f>IFERROR(IF(A146="","",INDEX({"Monday","Tuesday","Wednesday","Thursday","Friday","Saturday","Sunday"},1,MOD(A146-1,7)+1)),"")</f>
        <v/>
      </c>
      <c r="C146" s="30" t="n"/>
      <c r="D146" s="31" t="n"/>
      <c r="E146" s="31" t="n"/>
      <c r="F146" s="32">
        <f>IFERROR(IF(A146="","",D146-E146),"")</f>
        <v/>
      </c>
      <c r="G146" s="31" t="n"/>
      <c r="H146" s="31" t="n"/>
      <c r="I146" s="58" t="n"/>
      <c r="J146" s="59">
        <f>IFERROR(IF(A146="","",G146/F146),"")</f>
        <v/>
      </c>
      <c r="K146" s="60">
        <f>IFERROR(IF(A146="","",I146/G146),"")</f>
        <v/>
      </c>
      <c r="L146" s="60">
        <f>IFERROR(IF(A146="","",I146/F146),"")</f>
        <v/>
      </c>
      <c r="M146" s="60">
        <f>IFERROR(IF(A146="","",K146-'Dashboard'!$B$9),"")</f>
        <v/>
      </c>
      <c r="N146" s="60">
        <f>IFERROR(IF(A146="","",L146-'Dashboard'!$B$10),"")</f>
        <v/>
      </c>
      <c r="O146" s="36">
        <f>IFERROR(IF(A146="","",IF(D146&lt;=0,"Check total rooms",IF(E146&lt;0,"Check out-of-order rooms",IF(E146&gt;D146,"Out-of-order exceeds total",IF(F146&lt;=0,"No sellable rooms",IF(G146&lt;0,"Check rooms sold",IF(G146&gt;F146,"Rooms sold exceed sellable",IF(H146&lt;0,"Check complimentary rooms",IF(H146&gt;G146,"Complimentary exceeds rooms sold",IF(I146&lt;0,"Check room revenue",IF(AND(G146&gt;0,I146=0),"Sold rooms with no revenue",IF(AND(G146=0,I146&gt;0),"Revenue with no rooms sold",IF(E146&gt;'Dashboard'!$B$11,"Review out-of-order rooms","OK"))))))))))))),"")</f>
        <v/>
      </c>
      <c r="P146" s="37" t="n"/>
      <c r="Q146" s="37" t="n"/>
    </row>
    <row r="147">
      <c r="A147" s="57" t="n"/>
      <c r="B147" s="29">
        <f>IFERROR(IF(A147="","",INDEX({"Monday","Tuesday","Wednesday","Thursday","Friday","Saturday","Sunday"},1,MOD(A147-1,7)+1)),"")</f>
        <v/>
      </c>
      <c r="C147" s="30" t="n"/>
      <c r="D147" s="31" t="n"/>
      <c r="E147" s="31" t="n"/>
      <c r="F147" s="32">
        <f>IFERROR(IF(A147="","",D147-E147),"")</f>
        <v/>
      </c>
      <c r="G147" s="31" t="n"/>
      <c r="H147" s="31" t="n"/>
      <c r="I147" s="58" t="n"/>
      <c r="J147" s="59">
        <f>IFERROR(IF(A147="","",G147/F147),"")</f>
        <v/>
      </c>
      <c r="K147" s="60">
        <f>IFERROR(IF(A147="","",I147/G147),"")</f>
        <v/>
      </c>
      <c r="L147" s="60">
        <f>IFERROR(IF(A147="","",I147/F147),"")</f>
        <v/>
      </c>
      <c r="M147" s="60">
        <f>IFERROR(IF(A147="","",K147-'Dashboard'!$B$9),"")</f>
        <v/>
      </c>
      <c r="N147" s="60">
        <f>IFERROR(IF(A147="","",L147-'Dashboard'!$B$10),"")</f>
        <v/>
      </c>
      <c r="O147" s="36">
        <f>IFERROR(IF(A147="","",IF(D147&lt;=0,"Check total rooms",IF(E147&lt;0,"Check out-of-order rooms",IF(E147&gt;D147,"Out-of-order exceeds total",IF(F147&lt;=0,"No sellable rooms",IF(G147&lt;0,"Check rooms sold",IF(G147&gt;F147,"Rooms sold exceed sellable",IF(H147&lt;0,"Check complimentary rooms",IF(H147&gt;G147,"Complimentary exceeds rooms sold",IF(I147&lt;0,"Check room revenue",IF(AND(G147&gt;0,I147=0),"Sold rooms with no revenue",IF(AND(G147=0,I147&gt;0),"Revenue with no rooms sold",IF(E147&gt;'Dashboard'!$B$11,"Review out-of-order rooms","OK"))))))))))))),"")</f>
        <v/>
      </c>
      <c r="P147" s="37" t="n"/>
      <c r="Q147" s="37" t="n"/>
    </row>
    <row r="148">
      <c r="A148" s="57" t="n"/>
      <c r="B148" s="29">
        <f>IFERROR(IF(A148="","",INDEX({"Monday","Tuesday","Wednesday","Thursday","Friday","Saturday","Sunday"},1,MOD(A148-1,7)+1)),"")</f>
        <v/>
      </c>
      <c r="C148" s="30" t="n"/>
      <c r="D148" s="31" t="n"/>
      <c r="E148" s="31" t="n"/>
      <c r="F148" s="32">
        <f>IFERROR(IF(A148="","",D148-E148),"")</f>
        <v/>
      </c>
      <c r="G148" s="31" t="n"/>
      <c r="H148" s="31" t="n"/>
      <c r="I148" s="58" t="n"/>
      <c r="J148" s="59">
        <f>IFERROR(IF(A148="","",G148/F148),"")</f>
        <v/>
      </c>
      <c r="K148" s="60">
        <f>IFERROR(IF(A148="","",I148/G148),"")</f>
        <v/>
      </c>
      <c r="L148" s="60">
        <f>IFERROR(IF(A148="","",I148/F148),"")</f>
        <v/>
      </c>
      <c r="M148" s="60">
        <f>IFERROR(IF(A148="","",K148-'Dashboard'!$B$9),"")</f>
        <v/>
      </c>
      <c r="N148" s="60">
        <f>IFERROR(IF(A148="","",L148-'Dashboard'!$B$10),"")</f>
        <v/>
      </c>
      <c r="O148" s="36">
        <f>IFERROR(IF(A148="","",IF(D148&lt;=0,"Check total rooms",IF(E148&lt;0,"Check out-of-order rooms",IF(E148&gt;D148,"Out-of-order exceeds total",IF(F148&lt;=0,"No sellable rooms",IF(G148&lt;0,"Check rooms sold",IF(G148&gt;F148,"Rooms sold exceed sellable",IF(H148&lt;0,"Check complimentary rooms",IF(H148&gt;G148,"Complimentary exceeds rooms sold",IF(I148&lt;0,"Check room revenue",IF(AND(G148&gt;0,I148=0),"Sold rooms with no revenue",IF(AND(G148=0,I148&gt;0),"Revenue with no rooms sold",IF(E148&gt;'Dashboard'!$B$11,"Review out-of-order rooms","OK"))))))))))))),"")</f>
        <v/>
      </c>
      <c r="P148" s="37" t="n"/>
      <c r="Q148" s="37" t="n"/>
    </row>
    <row r="149">
      <c r="A149" s="57" t="n"/>
      <c r="B149" s="29">
        <f>IFERROR(IF(A149="","",INDEX({"Monday","Tuesday","Wednesday","Thursday","Friday","Saturday","Sunday"},1,MOD(A149-1,7)+1)),"")</f>
        <v/>
      </c>
      <c r="C149" s="30" t="n"/>
      <c r="D149" s="31" t="n"/>
      <c r="E149" s="31" t="n"/>
      <c r="F149" s="32">
        <f>IFERROR(IF(A149="","",D149-E149),"")</f>
        <v/>
      </c>
      <c r="G149" s="31" t="n"/>
      <c r="H149" s="31" t="n"/>
      <c r="I149" s="58" t="n"/>
      <c r="J149" s="59">
        <f>IFERROR(IF(A149="","",G149/F149),"")</f>
        <v/>
      </c>
      <c r="K149" s="60">
        <f>IFERROR(IF(A149="","",I149/G149),"")</f>
        <v/>
      </c>
      <c r="L149" s="60">
        <f>IFERROR(IF(A149="","",I149/F149),"")</f>
        <v/>
      </c>
      <c r="M149" s="60">
        <f>IFERROR(IF(A149="","",K149-'Dashboard'!$B$9),"")</f>
        <v/>
      </c>
      <c r="N149" s="60">
        <f>IFERROR(IF(A149="","",L149-'Dashboard'!$B$10),"")</f>
        <v/>
      </c>
      <c r="O149" s="36">
        <f>IFERROR(IF(A149="","",IF(D149&lt;=0,"Check total rooms",IF(E149&lt;0,"Check out-of-order rooms",IF(E149&gt;D149,"Out-of-order exceeds total",IF(F149&lt;=0,"No sellable rooms",IF(G149&lt;0,"Check rooms sold",IF(G149&gt;F149,"Rooms sold exceed sellable",IF(H149&lt;0,"Check complimentary rooms",IF(H149&gt;G149,"Complimentary exceeds rooms sold",IF(I149&lt;0,"Check room revenue",IF(AND(G149&gt;0,I149=0),"Sold rooms with no revenue",IF(AND(G149=0,I149&gt;0),"Revenue with no rooms sold",IF(E149&gt;'Dashboard'!$B$11,"Review out-of-order rooms","OK"))))))))))))),"")</f>
        <v/>
      </c>
      <c r="P149" s="37" t="n"/>
      <c r="Q149" s="37" t="n"/>
    </row>
    <row r="150">
      <c r="A150" s="57" t="n"/>
      <c r="B150" s="29">
        <f>IFERROR(IF(A150="","",INDEX({"Monday","Tuesday","Wednesday","Thursday","Friday","Saturday","Sunday"},1,MOD(A150-1,7)+1)),"")</f>
        <v/>
      </c>
      <c r="C150" s="30" t="n"/>
      <c r="D150" s="31" t="n"/>
      <c r="E150" s="31" t="n"/>
      <c r="F150" s="32">
        <f>IFERROR(IF(A150="","",D150-E150),"")</f>
        <v/>
      </c>
      <c r="G150" s="31" t="n"/>
      <c r="H150" s="31" t="n"/>
      <c r="I150" s="58" t="n"/>
      <c r="J150" s="59">
        <f>IFERROR(IF(A150="","",G150/F150),"")</f>
        <v/>
      </c>
      <c r="K150" s="60">
        <f>IFERROR(IF(A150="","",I150/G150),"")</f>
        <v/>
      </c>
      <c r="L150" s="60">
        <f>IFERROR(IF(A150="","",I150/F150),"")</f>
        <v/>
      </c>
      <c r="M150" s="60">
        <f>IFERROR(IF(A150="","",K150-'Dashboard'!$B$9),"")</f>
        <v/>
      </c>
      <c r="N150" s="60">
        <f>IFERROR(IF(A150="","",L150-'Dashboard'!$B$10),"")</f>
        <v/>
      </c>
      <c r="O150" s="36">
        <f>IFERROR(IF(A150="","",IF(D150&lt;=0,"Check total rooms",IF(E150&lt;0,"Check out-of-order rooms",IF(E150&gt;D150,"Out-of-order exceeds total",IF(F150&lt;=0,"No sellable rooms",IF(G150&lt;0,"Check rooms sold",IF(G150&gt;F150,"Rooms sold exceed sellable",IF(H150&lt;0,"Check complimentary rooms",IF(H150&gt;G150,"Complimentary exceeds rooms sold",IF(I150&lt;0,"Check room revenue",IF(AND(G150&gt;0,I150=0),"Sold rooms with no revenue",IF(AND(G150=0,I150&gt;0),"Revenue with no rooms sold",IF(E150&gt;'Dashboard'!$B$11,"Review out-of-order rooms","OK"))))))))))))),"")</f>
        <v/>
      </c>
      <c r="P150" s="37" t="n"/>
      <c r="Q150" s="37" t="n"/>
    </row>
    <row r="151">
      <c r="A151" s="57" t="n"/>
      <c r="B151" s="29">
        <f>IFERROR(IF(A151="","",INDEX({"Monday","Tuesday","Wednesday","Thursday","Friday","Saturday","Sunday"},1,MOD(A151-1,7)+1)),"")</f>
        <v/>
      </c>
      <c r="C151" s="30" t="n"/>
      <c r="D151" s="31" t="n"/>
      <c r="E151" s="31" t="n"/>
      <c r="F151" s="32">
        <f>IFERROR(IF(A151="","",D151-E151),"")</f>
        <v/>
      </c>
      <c r="G151" s="31" t="n"/>
      <c r="H151" s="31" t="n"/>
      <c r="I151" s="58" t="n"/>
      <c r="J151" s="59">
        <f>IFERROR(IF(A151="","",G151/F151),"")</f>
        <v/>
      </c>
      <c r="K151" s="60">
        <f>IFERROR(IF(A151="","",I151/G151),"")</f>
        <v/>
      </c>
      <c r="L151" s="60">
        <f>IFERROR(IF(A151="","",I151/F151),"")</f>
        <v/>
      </c>
      <c r="M151" s="60">
        <f>IFERROR(IF(A151="","",K151-'Dashboard'!$B$9),"")</f>
        <v/>
      </c>
      <c r="N151" s="60">
        <f>IFERROR(IF(A151="","",L151-'Dashboard'!$B$10),"")</f>
        <v/>
      </c>
      <c r="O151" s="36">
        <f>IFERROR(IF(A151="","",IF(D151&lt;=0,"Check total rooms",IF(E151&lt;0,"Check out-of-order rooms",IF(E151&gt;D151,"Out-of-order exceeds total",IF(F151&lt;=0,"No sellable rooms",IF(G151&lt;0,"Check rooms sold",IF(G151&gt;F151,"Rooms sold exceed sellable",IF(H151&lt;0,"Check complimentary rooms",IF(H151&gt;G151,"Complimentary exceeds rooms sold",IF(I151&lt;0,"Check room revenue",IF(AND(G151&gt;0,I151=0),"Sold rooms with no revenue",IF(AND(G151=0,I151&gt;0),"Revenue with no rooms sold",IF(E151&gt;'Dashboard'!$B$11,"Review out-of-order rooms","OK"))))))))))))),"")</f>
        <v/>
      </c>
      <c r="P151" s="37" t="n"/>
      <c r="Q151" s="37" t="n"/>
    </row>
    <row r="152">
      <c r="A152" s="57" t="n"/>
      <c r="B152" s="29">
        <f>IFERROR(IF(A152="","",INDEX({"Monday","Tuesday","Wednesday","Thursday","Friday","Saturday","Sunday"},1,MOD(A152-1,7)+1)),"")</f>
        <v/>
      </c>
      <c r="C152" s="30" t="n"/>
      <c r="D152" s="31" t="n"/>
      <c r="E152" s="31" t="n"/>
      <c r="F152" s="32">
        <f>IFERROR(IF(A152="","",D152-E152),"")</f>
        <v/>
      </c>
      <c r="G152" s="31" t="n"/>
      <c r="H152" s="31" t="n"/>
      <c r="I152" s="58" t="n"/>
      <c r="J152" s="59">
        <f>IFERROR(IF(A152="","",G152/F152),"")</f>
        <v/>
      </c>
      <c r="K152" s="60">
        <f>IFERROR(IF(A152="","",I152/G152),"")</f>
        <v/>
      </c>
      <c r="L152" s="60">
        <f>IFERROR(IF(A152="","",I152/F152),"")</f>
        <v/>
      </c>
      <c r="M152" s="60">
        <f>IFERROR(IF(A152="","",K152-'Dashboard'!$B$9),"")</f>
        <v/>
      </c>
      <c r="N152" s="60">
        <f>IFERROR(IF(A152="","",L152-'Dashboard'!$B$10),"")</f>
        <v/>
      </c>
      <c r="O152" s="36">
        <f>IFERROR(IF(A152="","",IF(D152&lt;=0,"Check total rooms",IF(E152&lt;0,"Check out-of-order rooms",IF(E152&gt;D152,"Out-of-order exceeds total",IF(F152&lt;=0,"No sellable rooms",IF(G152&lt;0,"Check rooms sold",IF(G152&gt;F152,"Rooms sold exceed sellable",IF(H152&lt;0,"Check complimentary rooms",IF(H152&gt;G152,"Complimentary exceeds rooms sold",IF(I152&lt;0,"Check room revenue",IF(AND(G152&gt;0,I152=0),"Sold rooms with no revenue",IF(AND(G152=0,I152&gt;0),"Revenue with no rooms sold",IF(E152&gt;'Dashboard'!$B$11,"Review out-of-order rooms","OK"))))))))))))),"")</f>
        <v/>
      </c>
      <c r="P152" s="37" t="n"/>
      <c r="Q152" s="37" t="n"/>
    </row>
    <row r="153">
      <c r="A153" s="57" t="n"/>
      <c r="B153" s="29">
        <f>IFERROR(IF(A153="","",INDEX({"Monday","Tuesday","Wednesday","Thursday","Friday","Saturday","Sunday"},1,MOD(A153-1,7)+1)),"")</f>
        <v/>
      </c>
      <c r="C153" s="30" t="n"/>
      <c r="D153" s="31" t="n"/>
      <c r="E153" s="31" t="n"/>
      <c r="F153" s="32">
        <f>IFERROR(IF(A153="","",D153-E153),"")</f>
        <v/>
      </c>
      <c r="G153" s="31" t="n"/>
      <c r="H153" s="31" t="n"/>
      <c r="I153" s="58" t="n"/>
      <c r="J153" s="59">
        <f>IFERROR(IF(A153="","",G153/F153),"")</f>
        <v/>
      </c>
      <c r="K153" s="60">
        <f>IFERROR(IF(A153="","",I153/G153),"")</f>
        <v/>
      </c>
      <c r="L153" s="60">
        <f>IFERROR(IF(A153="","",I153/F153),"")</f>
        <v/>
      </c>
      <c r="M153" s="60">
        <f>IFERROR(IF(A153="","",K153-'Dashboard'!$B$9),"")</f>
        <v/>
      </c>
      <c r="N153" s="60">
        <f>IFERROR(IF(A153="","",L153-'Dashboard'!$B$10),"")</f>
        <v/>
      </c>
      <c r="O153" s="36">
        <f>IFERROR(IF(A153="","",IF(D153&lt;=0,"Check total rooms",IF(E153&lt;0,"Check out-of-order rooms",IF(E153&gt;D153,"Out-of-order exceeds total",IF(F153&lt;=0,"No sellable rooms",IF(G153&lt;0,"Check rooms sold",IF(G153&gt;F153,"Rooms sold exceed sellable",IF(H153&lt;0,"Check complimentary rooms",IF(H153&gt;G153,"Complimentary exceeds rooms sold",IF(I153&lt;0,"Check room revenue",IF(AND(G153&gt;0,I153=0),"Sold rooms with no revenue",IF(AND(G153=0,I153&gt;0),"Revenue with no rooms sold",IF(E153&gt;'Dashboard'!$B$11,"Review out-of-order rooms","OK"))))))))))))),"")</f>
        <v/>
      </c>
      <c r="P153" s="37" t="n"/>
      <c r="Q153" s="37" t="n"/>
    </row>
    <row r="154">
      <c r="A154" s="57" t="n"/>
      <c r="B154" s="29">
        <f>IFERROR(IF(A154="","",INDEX({"Monday","Tuesday","Wednesday","Thursday","Friday","Saturday","Sunday"},1,MOD(A154-1,7)+1)),"")</f>
        <v/>
      </c>
      <c r="C154" s="30" t="n"/>
      <c r="D154" s="31" t="n"/>
      <c r="E154" s="31" t="n"/>
      <c r="F154" s="32">
        <f>IFERROR(IF(A154="","",D154-E154),"")</f>
        <v/>
      </c>
      <c r="G154" s="31" t="n"/>
      <c r="H154" s="31" t="n"/>
      <c r="I154" s="58" t="n"/>
      <c r="J154" s="59">
        <f>IFERROR(IF(A154="","",G154/F154),"")</f>
        <v/>
      </c>
      <c r="K154" s="60">
        <f>IFERROR(IF(A154="","",I154/G154),"")</f>
        <v/>
      </c>
      <c r="L154" s="60">
        <f>IFERROR(IF(A154="","",I154/F154),"")</f>
        <v/>
      </c>
      <c r="M154" s="60">
        <f>IFERROR(IF(A154="","",K154-'Dashboard'!$B$9),"")</f>
        <v/>
      </c>
      <c r="N154" s="60">
        <f>IFERROR(IF(A154="","",L154-'Dashboard'!$B$10),"")</f>
        <v/>
      </c>
      <c r="O154" s="36">
        <f>IFERROR(IF(A154="","",IF(D154&lt;=0,"Check total rooms",IF(E154&lt;0,"Check out-of-order rooms",IF(E154&gt;D154,"Out-of-order exceeds total",IF(F154&lt;=0,"No sellable rooms",IF(G154&lt;0,"Check rooms sold",IF(G154&gt;F154,"Rooms sold exceed sellable",IF(H154&lt;0,"Check complimentary rooms",IF(H154&gt;G154,"Complimentary exceeds rooms sold",IF(I154&lt;0,"Check room revenue",IF(AND(G154&gt;0,I154=0),"Sold rooms with no revenue",IF(AND(G154=0,I154&gt;0),"Revenue with no rooms sold",IF(E154&gt;'Dashboard'!$B$11,"Review out-of-order rooms","OK"))))))))))))),"")</f>
        <v/>
      </c>
      <c r="P154" s="37" t="n"/>
      <c r="Q154" s="37" t="n"/>
    </row>
    <row r="155">
      <c r="A155" s="57" t="n"/>
      <c r="B155" s="29">
        <f>IFERROR(IF(A155="","",INDEX({"Monday","Tuesday","Wednesday","Thursday","Friday","Saturday","Sunday"},1,MOD(A155-1,7)+1)),"")</f>
        <v/>
      </c>
      <c r="C155" s="30" t="n"/>
      <c r="D155" s="31" t="n"/>
      <c r="E155" s="31" t="n"/>
      <c r="F155" s="32">
        <f>IFERROR(IF(A155="","",D155-E155),"")</f>
        <v/>
      </c>
      <c r="G155" s="31" t="n"/>
      <c r="H155" s="31" t="n"/>
      <c r="I155" s="58" t="n"/>
      <c r="J155" s="59">
        <f>IFERROR(IF(A155="","",G155/F155),"")</f>
        <v/>
      </c>
      <c r="K155" s="60">
        <f>IFERROR(IF(A155="","",I155/G155),"")</f>
        <v/>
      </c>
      <c r="L155" s="60">
        <f>IFERROR(IF(A155="","",I155/F155),"")</f>
        <v/>
      </c>
      <c r="M155" s="60">
        <f>IFERROR(IF(A155="","",K155-'Dashboard'!$B$9),"")</f>
        <v/>
      </c>
      <c r="N155" s="60">
        <f>IFERROR(IF(A155="","",L155-'Dashboard'!$B$10),"")</f>
        <v/>
      </c>
      <c r="O155" s="36">
        <f>IFERROR(IF(A155="","",IF(D155&lt;=0,"Check total rooms",IF(E155&lt;0,"Check out-of-order rooms",IF(E155&gt;D155,"Out-of-order exceeds total",IF(F155&lt;=0,"No sellable rooms",IF(G155&lt;0,"Check rooms sold",IF(G155&gt;F155,"Rooms sold exceed sellable",IF(H155&lt;0,"Check complimentary rooms",IF(H155&gt;G155,"Complimentary exceeds rooms sold",IF(I155&lt;0,"Check room revenue",IF(AND(G155&gt;0,I155=0),"Sold rooms with no revenue",IF(AND(G155=0,I155&gt;0),"Revenue with no rooms sold",IF(E155&gt;'Dashboard'!$B$11,"Review out-of-order rooms","OK"))))))))))))),"")</f>
        <v/>
      </c>
      <c r="P155" s="37" t="n"/>
      <c r="Q155" s="37" t="n"/>
    </row>
    <row r="156">
      <c r="A156" s="57" t="n"/>
      <c r="B156" s="29">
        <f>IFERROR(IF(A156="","",INDEX({"Monday","Tuesday","Wednesday","Thursday","Friday","Saturday","Sunday"},1,MOD(A156-1,7)+1)),"")</f>
        <v/>
      </c>
      <c r="C156" s="30" t="n"/>
      <c r="D156" s="31" t="n"/>
      <c r="E156" s="31" t="n"/>
      <c r="F156" s="32">
        <f>IFERROR(IF(A156="","",D156-E156),"")</f>
        <v/>
      </c>
      <c r="G156" s="31" t="n"/>
      <c r="H156" s="31" t="n"/>
      <c r="I156" s="58" t="n"/>
      <c r="J156" s="59">
        <f>IFERROR(IF(A156="","",G156/F156),"")</f>
        <v/>
      </c>
      <c r="K156" s="60">
        <f>IFERROR(IF(A156="","",I156/G156),"")</f>
        <v/>
      </c>
      <c r="L156" s="60">
        <f>IFERROR(IF(A156="","",I156/F156),"")</f>
        <v/>
      </c>
      <c r="M156" s="60">
        <f>IFERROR(IF(A156="","",K156-'Dashboard'!$B$9),"")</f>
        <v/>
      </c>
      <c r="N156" s="60">
        <f>IFERROR(IF(A156="","",L156-'Dashboard'!$B$10),"")</f>
        <v/>
      </c>
      <c r="O156" s="36">
        <f>IFERROR(IF(A156="","",IF(D156&lt;=0,"Check total rooms",IF(E156&lt;0,"Check out-of-order rooms",IF(E156&gt;D156,"Out-of-order exceeds total",IF(F156&lt;=0,"No sellable rooms",IF(G156&lt;0,"Check rooms sold",IF(G156&gt;F156,"Rooms sold exceed sellable",IF(H156&lt;0,"Check complimentary rooms",IF(H156&gt;G156,"Complimentary exceeds rooms sold",IF(I156&lt;0,"Check room revenue",IF(AND(G156&gt;0,I156=0),"Sold rooms with no revenue",IF(AND(G156=0,I156&gt;0),"Revenue with no rooms sold",IF(E156&gt;'Dashboard'!$B$11,"Review out-of-order rooms","OK"))))))))))))),"")</f>
        <v/>
      </c>
      <c r="P156" s="37" t="n"/>
      <c r="Q156" s="37" t="n"/>
    </row>
    <row r="157">
      <c r="A157" s="57" t="n"/>
      <c r="B157" s="29">
        <f>IFERROR(IF(A157="","",INDEX({"Monday","Tuesday","Wednesday","Thursday","Friday","Saturday","Sunday"},1,MOD(A157-1,7)+1)),"")</f>
        <v/>
      </c>
      <c r="C157" s="30" t="n"/>
      <c r="D157" s="31" t="n"/>
      <c r="E157" s="31" t="n"/>
      <c r="F157" s="32">
        <f>IFERROR(IF(A157="","",D157-E157),"")</f>
        <v/>
      </c>
      <c r="G157" s="31" t="n"/>
      <c r="H157" s="31" t="n"/>
      <c r="I157" s="58" t="n"/>
      <c r="J157" s="59">
        <f>IFERROR(IF(A157="","",G157/F157),"")</f>
        <v/>
      </c>
      <c r="K157" s="60">
        <f>IFERROR(IF(A157="","",I157/G157),"")</f>
        <v/>
      </c>
      <c r="L157" s="60">
        <f>IFERROR(IF(A157="","",I157/F157),"")</f>
        <v/>
      </c>
      <c r="M157" s="60">
        <f>IFERROR(IF(A157="","",K157-'Dashboard'!$B$9),"")</f>
        <v/>
      </c>
      <c r="N157" s="60">
        <f>IFERROR(IF(A157="","",L157-'Dashboard'!$B$10),"")</f>
        <v/>
      </c>
      <c r="O157" s="36">
        <f>IFERROR(IF(A157="","",IF(D157&lt;=0,"Check total rooms",IF(E157&lt;0,"Check out-of-order rooms",IF(E157&gt;D157,"Out-of-order exceeds total",IF(F157&lt;=0,"No sellable rooms",IF(G157&lt;0,"Check rooms sold",IF(G157&gt;F157,"Rooms sold exceed sellable",IF(H157&lt;0,"Check complimentary rooms",IF(H157&gt;G157,"Complimentary exceeds rooms sold",IF(I157&lt;0,"Check room revenue",IF(AND(G157&gt;0,I157=0),"Sold rooms with no revenue",IF(AND(G157=0,I157&gt;0),"Revenue with no rooms sold",IF(E157&gt;'Dashboard'!$B$11,"Review out-of-order rooms","OK"))))))))))))),"")</f>
        <v/>
      </c>
      <c r="P157" s="37" t="n"/>
      <c r="Q157" s="37" t="n"/>
    </row>
    <row r="158">
      <c r="A158" s="57" t="n"/>
      <c r="B158" s="29">
        <f>IFERROR(IF(A158="","",INDEX({"Monday","Tuesday","Wednesday","Thursday","Friday","Saturday","Sunday"},1,MOD(A158-1,7)+1)),"")</f>
        <v/>
      </c>
      <c r="C158" s="30" t="n"/>
      <c r="D158" s="31" t="n"/>
      <c r="E158" s="31" t="n"/>
      <c r="F158" s="32">
        <f>IFERROR(IF(A158="","",D158-E158),"")</f>
        <v/>
      </c>
      <c r="G158" s="31" t="n"/>
      <c r="H158" s="31" t="n"/>
      <c r="I158" s="58" t="n"/>
      <c r="J158" s="59">
        <f>IFERROR(IF(A158="","",G158/F158),"")</f>
        <v/>
      </c>
      <c r="K158" s="60">
        <f>IFERROR(IF(A158="","",I158/G158),"")</f>
        <v/>
      </c>
      <c r="L158" s="60">
        <f>IFERROR(IF(A158="","",I158/F158),"")</f>
        <v/>
      </c>
      <c r="M158" s="60">
        <f>IFERROR(IF(A158="","",K158-'Dashboard'!$B$9),"")</f>
        <v/>
      </c>
      <c r="N158" s="60">
        <f>IFERROR(IF(A158="","",L158-'Dashboard'!$B$10),"")</f>
        <v/>
      </c>
      <c r="O158" s="36">
        <f>IFERROR(IF(A158="","",IF(D158&lt;=0,"Check total rooms",IF(E158&lt;0,"Check out-of-order rooms",IF(E158&gt;D158,"Out-of-order exceeds total",IF(F158&lt;=0,"No sellable rooms",IF(G158&lt;0,"Check rooms sold",IF(G158&gt;F158,"Rooms sold exceed sellable",IF(H158&lt;0,"Check complimentary rooms",IF(H158&gt;G158,"Complimentary exceeds rooms sold",IF(I158&lt;0,"Check room revenue",IF(AND(G158&gt;0,I158=0),"Sold rooms with no revenue",IF(AND(G158=0,I158&gt;0),"Revenue with no rooms sold",IF(E158&gt;'Dashboard'!$B$11,"Review out-of-order rooms","OK"))))))))))))),"")</f>
        <v/>
      </c>
      <c r="P158" s="37" t="n"/>
      <c r="Q158" s="37" t="n"/>
    </row>
    <row r="159">
      <c r="A159" s="57" t="n"/>
      <c r="B159" s="29">
        <f>IFERROR(IF(A159="","",INDEX({"Monday","Tuesday","Wednesday","Thursday","Friday","Saturday","Sunday"},1,MOD(A159-1,7)+1)),"")</f>
        <v/>
      </c>
      <c r="C159" s="30" t="n"/>
      <c r="D159" s="31" t="n"/>
      <c r="E159" s="31" t="n"/>
      <c r="F159" s="32">
        <f>IFERROR(IF(A159="","",D159-E159),"")</f>
        <v/>
      </c>
      <c r="G159" s="31" t="n"/>
      <c r="H159" s="31" t="n"/>
      <c r="I159" s="58" t="n"/>
      <c r="J159" s="59">
        <f>IFERROR(IF(A159="","",G159/F159),"")</f>
        <v/>
      </c>
      <c r="K159" s="60">
        <f>IFERROR(IF(A159="","",I159/G159),"")</f>
        <v/>
      </c>
      <c r="L159" s="60">
        <f>IFERROR(IF(A159="","",I159/F159),"")</f>
        <v/>
      </c>
      <c r="M159" s="60">
        <f>IFERROR(IF(A159="","",K159-'Dashboard'!$B$9),"")</f>
        <v/>
      </c>
      <c r="N159" s="60">
        <f>IFERROR(IF(A159="","",L159-'Dashboard'!$B$10),"")</f>
        <v/>
      </c>
      <c r="O159" s="36">
        <f>IFERROR(IF(A159="","",IF(D159&lt;=0,"Check total rooms",IF(E159&lt;0,"Check out-of-order rooms",IF(E159&gt;D159,"Out-of-order exceeds total",IF(F159&lt;=0,"No sellable rooms",IF(G159&lt;0,"Check rooms sold",IF(G159&gt;F159,"Rooms sold exceed sellable",IF(H159&lt;0,"Check complimentary rooms",IF(H159&gt;G159,"Complimentary exceeds rooms sold",IF(I159&lt;0,"Check room revenue",IF(AND(G159&gt;0,I159=0),"Sold rooms with no revenue",IF(AND(G159=0,I159&gt;0),"Revenue with no rooms sold",IF(E159&gt;'Dashboard'!$B$11,"Review out-of-order rooms","OK"))))))))))))),"")</f>
        <v/>
      </c>
      <c r="P159" s="37" t="n"/>
      <c r="Q159" s="37" t="n"/>
    </row>
    <row r="160">
      <c r="A160" s="57" t="n"/>
      <c r="B160" s="29">
        <f>IFERROR(IF(A160="","",INDEX({"Monday","Tuesday","Wednesday","Thursday","Friday","Saturday","Sunday"},1,MOD(A160-1,7)+1)),"")</f>
        <v/>
      </c>
      <c r="C160" s="30" t="n"/>
      <c r="D160" s="31" t="n"/>
      <c r="E160" s="31" t="n"/>
      <c r="F160" s="32">
        <f>IFERROR(IF(A160="","",D160-E160),"")</f>
        <v/>
      </c>
      <c r="G160" s="31" t="n"/>
      <c r="H160" s="31" t="n"/>
      <c r="I160" s="58" t="n"/>
      <c r="J160" s="59">
        <f>IFERROR(IF(A160="","",G160/F160),"")</f>
        <v/>
      </c>
      <c r="K160" s="60">
        <f>IFERROR(IF(A160="","",I160/G160),"")</f>
        <v/>
      </c>
      <c r="L160" s="60">
        <f>IFERROR(IF(A160="","",I160/F160),"")</f>
        <v/>
      </c>
      <c r="M160" s="60">
        <f>IFERROR(IF(A160="","",K160-'Dashboard'!$B$9),"")</f>
        <v/>
      </c>
      <c r="N160" s="60">
        <f>IFERROR(IF(A160="","",L160-'Dashboard'!$B$10),"")</f>
        <v/>
      </c>
      <c r="O160" s="36">
        <f>IFERROR(IF(A160="","",IF(D160&lt;=0,"Check total rooms",IF(E160&lt;0,"Check out-of-order rooms",IF(E160&gt;D160,"Out-of-order exceeds total",IF(F160&lt;=0,"No sellable rooms",IF(G160&lt;0,"Check rooms sold",IF(G160&gt;F160,"Rooms sold exceed sellable",IF(H160&lt;0,"Check complimentary rooms",IF(H160&gt;G160,"Complimentary exceeds rooms sold",IF(I160&lt;0,"Check room revenue",IF(AND(G160&gt;0,I160=0),"Sold rooms with no revenue",IF(AND(G160=0,I160&gt;0),"Revenue with no rooms sold",IF(E160&gt;'Dashboard'!$B$11,"Review out-of-order rooms","OK"))))))))))))),"")</f>
        <v/>
      </c>
      <c r="P160" s="37" t="n"/>
      <c r="Q160" s="37" t="n"/>
    </row>
    <row r="161">
      <c r="A161" s="57" t="n"/>
      <c r="B161" s="29">
        <f>IFERROR(IF(A161="","",INDEX({"Monday","Tuesday","Wednesday","Thursday","Friday","Saturday","Sunday"},1,MOD(A161-1,7)+1)),"")</f>
        <v/>
      </c>
      <c r="C161" s="30" t="n"/>
      <c r="D161" s="31" t="n"/>
      <c r="E161" s="31" t="n"/>
      <c r="F161" s="32">
        <f>IFERROR(IF(A161="","",D161-E161),"")</f>
        <v/>
      </c>
      <c r="G161" s="31" t="n"/>
      <c r="H161" s="31" t="n"/>
      <c r="I161" s="58" t="n"/>
      <c r="J161" s="59">
        <f>IFERROR(IF(A161="","",G161/F161),"")</f>
        <v/>
      </c>
      <c r="K161" s="60">
        <f>IFERROR(IF(A161="","",I161/G161),"")</f>
        <v/>
      </c>
      <c r="L161" s="60">
        <f>IFERROR(IF(A161="","",I161/F161),"")</f>
        <v/>
      </c>
      <c r="M161" s="60">
        <f>IFERROR(IF(A161="","",K161-'Dashboard'!$B$9),"")</f>
        <v/>
      </c>
      <c r="N161" s="60">
        <f>IFERROR(IF(A161="","",L161-'Dashboard'!$B$10),"")</f>
        <v/>
      </c>
      <c r="O161" s="36">
        <f>IFERROR(IF(A161="","",IF(D161&lt;=0,"Check total rooms",IF(E161&lt;0,"Check out-of-order rooms",IF(E161&gt;D161,"Out-of-order exceeds total",IF(F161&lt;=0,"No sellable rooms",IF(G161&lt;0,"Check rooms sold",IF(G161&gt;F161,"Rooms sold exceed sellable",IF(H161&lt;0,"Check complimentary rooms",IF(H161&gt;G161,"Complimentary exceeds rooms sold",IF(I161&lt;0,"Check room revenue",IF(AND(G161&gt;0,I161=0),"Sold rooms with no revenue",IF(AND(G161=0,I161&gt;0),"Revenue with no rooms sold",IF(E161&gt;'Dashboard'!$B$11,"Review out-of-order rooms","OK"))))))))))))),"")</f>
        <v/>
      </c>
      <c r="P161" s="37" t="n"/>
      <c r="Q161" s="37" t="n"/>
    </row>
    <row r="162">
      <c r="A162" s="57" t="n"/>
      <c r="B162" s="29">
        <f>IFERROR(IF(A162="","",INDEX({"Monday","Tuesday","Wednesday","Thursday","Friday","Saturday","Sunday"},1,MOD(A162-1,7)+1)),"")</f>
        <v/>
      </c>
      <c r="C162" s="30" t="n"/>
      <c r="D162" s="31" t="n"/>
      <c r="E162" s="31" t="n"/>
      <c r="F162" s="32">
        <f>IFERROR(IF(A162="","",D162-E162),"")</f>
        <v/>
      </c>
      <c r="G162" s="31" t="n"/>
      <c r="H162" s="31" t="n"/>
      <c r="I162" s="58" t="n"/>
      <c r="J162" s="59">
        <f>IFERROR(IF(A162="","",G162/F162),"")</f>
        <v/>
      </c>
      <c r="K162" s="60">
        <f>IFERROR(IF(A162="","",I162/G162),"")</f>
        <v/>
      </c>
      <c r="L162" s="60">
        <f>IFERROR(IF(A162="","",I162/F162),"")</f>
        <v/>
      </c>
      <c r="M162" s="60">
        <f>IFERROR(IF(A162="","",K162-'Dashboard'!$B$9),"")</f>
        <v/>
      </c>
      <c r="N162" s="60">
        <f>IFERROR(IF(A162="","",L162-'Dashboard'!$B$10),"")</f>
        <v/>
      </c>
      <c r="O162" s="36">
        <f>IFERROR(IF(A162="","",IF(D162&lt;=0,"Check total rooms",IF(E162&lt;0,"Check out-of-order rooms",IF(E162&gt;D162,"Out-of-order exceeds total",IF(F162&lt;=0,"No sellable rooms",IF(G162&lt;0,"Check rooms sold",IF(G162&gt;F162,"Rooms sold exceed sellable",IF(H162&lt;0,"Check complimentary rooms",IF(H162&gt;G162,"Complimentary exceeds rooms sold",IF(I162&lt;0,"Check room revenue",IF(AND(G162&gt;0,I162=0),"Sold rooms with no revenue",IF(AND(G162=0,I162&gt;0),"Revenue with no rooms sold",IF(E162&gt;'Dashboard'!$B$11,"Review out-of-order rooms","OK"))))))))))))),"")</f>
        <v/>
      </c>
      <c r="P162" s="37" t="n"/>
      <c r="Q162" s="37" t="n"/>
    </row>
    <row r="163">
      <c r="A163" s="57" t="n"/>
      <c r="B163" s="29">
        <f>IFERROR(IF(A163="","",INDEX({"Monday","Tuesday","Wednesday","Thursday","Friday","Saturday","Sunday"},1,MOD(A163-1,7)+1)),"")</f>
        <v/>
      </c>
      <c r="C163" s="30" t="n"/>
      <c r="D163" s="31" t="n"/>
      <c r="E163" s="31" t="n"/>
      <c r="F163" s="32">
        <f>IFERROR(IF(A163="","",D163-E163),"")</f>
        <v/>
      </c>
      <c r="G163" s="31" t="n"/>
      <c r="H163" s="31" t="n"/>
      <c r="I163" s="58" t="n"/>
      <c r="J163" s="59">
        <f>IFERROR(IF(A163="","",G163/F163),"")</f>
        <v/>
      </c>
      <c r="K163" s="60">
        <f>IFERROR(IF(A163="","",I163/G163),"")</f>
        <v/>
      </c>
      <c r="L163" s="60">
        <f>IFERROR(IF(A163="","",I163/F163),"")</f>
        <v/>
      </c>
      <c r="M163" s="60">
        <f>IFERROR(IF(A163="","",K163-'Dashboard'!$B$9),"")</f>
        <v/>
      </c>
      <c r="N163" s="60">
        <f>IFERROR(IF(A163="","",L163-'Dashboard'!$B$10),"")</f>
        <v/>
      </c>
      <c r="O163" s="36">
        <f>IFERROR(IF(A163="","",IF(D163&lt;=0,"Check total rooms",IF(E163&lt;0,"Check out-of-order rooms",IF(E163&gt;D163,"Out-of-order exceeds total",IF(F163&lt;=0,"No sellable rooms",IF(G163&lt;0,"Check rooms sold",IF(G163&gt;F163,"Rooms sold exceed sellable",IF(H163&lt;0,"Check complimentary rooms",IF(H163&gt;G163,"Complimentary exceeds rooms sold",IF(I163&lt;0,"Check room revenue",IF(AND(G163&gt;0,I163=0),"Sold rooms with no revenue",IF(AND(G163=0,I163&gt;0),"Revenue with no rooms sold",IF(E163&gt;'Dashboard'!$B$11,"Review out-of-order rooms","OK"))))))))))))),"")</f>
        <v/>
      </c>
      <c r="P163" s="37" t="n"/>
      <c r="Q163" s="37" t="n"/>
    </row>
    <row r="164">
      <c r="A164" s="57" t="n"/>
      <c r="B164" s="29">
        <f>IFERROR(IF(A164="","",INDEX({"Monday","Tuesday","Wednesday","Thursday","Friday","Saturday","Sunday"},1,MOD(A164-1,7)+1)),"")</f>
        <v/>
      </c>
      <c r="C164" s="30" t="n"/>
      <c r="D164" s="31" t="n"/>
      <c r="E164" s="31" t="n"/>
      <c r="F164" s="32">
        <f>IFERROR(IF(A164="","",D164-E164),"")</f>
        <v/>
      </c>
      <c r="G164" s="31" t="n"/>
      <c r="H164" s="31" t="n"/>
      <c r="I164" s="58" t="n"/>
      <c r="J164" s="59">
        <f>IFERROR(IF(A164="","",G164/F164),"")</f>
        <v/>
      </c>
      <c r="K164" s="60">
        <f>IFERROR(IF(A164="","",I164/G164),"")</f>
        <v/>
      </c>
      <c r="L164" s="60">
        <f>IFERROR(IF(A164="","",I164/F164),"")</f>
        <v/>
      </c>
      <c r="M164" s="60">
        <f>IFERROR(IF(A164="","",K164-'Dashboard'!$B$9),"")</f>
        <v/>
      </c>
      <c r="N164" s="60">
        <f>IFERROR(IF(A164="","",L164-'Dashboard'!$B$10),"")</f>
        <v/>
      </c>
      <c r="O164" s="36">
        <f>IFERROR(IF(A164="","",IF(D164&lt;=0,"Check total rooms",IF(E164&lt;0,"Check out-of-order rooms",IF(E164&gt;D164,"Out-of-order exceeds total",IF(F164&lt;=0,"No sellable rooms",IF(G164&lt;0,"Check rooms sold",IF(G164&gt;F164,"Rooms sold exceed sellable",IF(H164&lt;0,"Check complimentary rooms",IF(H164&gt;G164,"Complimentary exceeds rooms sold",IF(I164&lt;0,"Check room revenue",IF(AND(G164&gt;0,I164=0),"Sold rooms with no revenue",IF(AND(G164=0,I164&gt;0),"Revenue with no rooms sold",IF(E164&gt;'Dashboard'!$B$11,"Review out-of-order rooms","OK"))))))))))))),"")</f>
        <v/>
      </c>
      <c r="P164" s="37" t="n"/>
      <c r="Q164" s="37" t="n"/>
    </row>
    <row r="165">
      <c r="A165" s="57" t="n"/>
      <c r="B165" s="29">
        <f>IFERROR(IF(A165="","",INDEX({"Monday","Tuesday","Wednesday","Thursday","Friday","Saturday","Sunday"},1,MOD(A165-1,7)+1)),"")</f>
        <v/>
      </c>
      <c r="C165" s="30" t="n"/>
      <c r="D165" s="31" t="n"/>
      <c r="E165" s="31" t="n"/>
      <c r="F165" s="32">
        <f>IFERROR(IF(A165="","",D165-E165),"")</f>
        <v/>
      </c>
      <c r="G165" s="31" t="n"/>
      <c r="H165" s="31" t="n"/>
      <c r="I165" s="58" t="n"/>
      <c r="J165" s="59">
        <f>IFERROR(IF(A165="","",G165/F165),"")</f>
        <v/>
      </c>
      <c r="K165" s="60">
        <f>IFERROR(IF(A165="","",I165/G165),"")</f>
        <v/>
      </c>
      <c r="L165" s="60">
        <f>IFERROR(IF(A165="","",I165/F165),"")</f>
        <v/>
      </c>
      <c r="M165" s="60">
        <f>IFERROR(IF(A165="","",K165-'Dashboard'!$B$9),"")</f>
        <v/>
      </c>
      <c r="N165" s="60">
        <f>IFERROR(IF(A165="","",L165-'Dashboard'!$B$10),"")</f>
        <v/>
      </c>
      <c r="O165" s="36">
        <f>IFERROR(IF(A165="","",IF(D165&lt;=0,"Check total rooms",IF(E165&lt;0,"Check out-of-order rooms",IF(E165&gt;D165,"Out-of-order exceeds total",IF(F165&lt;=0,"No sellable rooms",IF(G165&lt;0,"Check rooms sold",IF(G165&gt;F165,"Rooms sold exceed sellable",IF(H165&lt;0,"Check complimentary rooms",IF(H165&gt;G165,"Complimentary exceeds rooms sold",IF(I165&lt;0,"Check room revenue",IF(AND(G165&gt;0,I165=0),"Sold rooms with no revenue",IF(AND(G165=0,I165&gt;0),"Revenue with no rooms sold",IF(E165&gt;'Dashboard'!$B$11,"Review out-of-order rooms","OK"))))))))))))),"")</f>
        <v/>
      </c>
      <c r="P165" s="37" t="n"/>
      <c r="Q165" s="37" t="n"/>
    </row>
    <row r="166">
      <c r="A166" s="57" t="n"/>
      <c r="B166" s="29">
        <f>IFERROR(IF(A166="","",INDEX({"Monday","Tuesday","Wednesday","Thursday","Friday","Saturday","Sunday"},1,MOD(A166-1,7)+1)),"")</f>
        <v/>
      </c>
      <c r="C166" s="30" t="n"/>
      <c r="D166" s="31" t="n"/>
      <c r="E166" s="31" t="n"/>
      <c r="F166" s="32">
        <f>IFERROR(IF(A166="","",D166-E166),"")</f>
        <v/>
      </c>
      <c r="G166" s="31" t="n"/>
      <c r="H166" s="31" t="n"/>
      <c r="I166" s="58" t="n"/>
      <c r="J166" s="59">
        <f>IFERROR(IF(A166="","",G166/F166),"")</f>
        <v/>
      </c>
      <c r="K166" s="60">
        <f>IFERROR(IF(A166="","",I166/G166),"")</f>
        <v/>
      </c>
      <c r="L166" s="60">
        <f>IFERROR(IF(A166="","",I166/F166),"")</f>
        <v/>
      </c>
      <c r="M166" s="60">
        <f>IFERROR(IF(A166="","",K166-'Dashboard'!$B$9),"")</f>
        <v/>
      </c>
      <c r="N166" s="60">
        <f>IFERROR(IF(A166="","",L166-'Dashboard'!$B$10),"")</f>
        <v/>
      </c>
      <c r="O166" s="36">
        <f>IFERROR(IF(A166="","",IF(D166&lt;=0,"Check total rooms",IF(E166&lt;0,"Check out-of-order rooms",IF(E166&gt;D166,"Out-of-order exceeds total",IF(F166&lt;=0,"No sellable rooms",IF(G166&lt;0,"Check rooms sold",IF(G166&gt;F166,"Rooms sold exceed sellable",IF(H166&lt;0,"Check complimentary rooms",IF(H166&gt;G166,"Complimentary exceeds rooms sold",IF(I166&lt;0,"Check room revenue",IF(AND(G166&gt;0,I166=0),"Sold rooms with no revenue",IF(AND(G166=0,I166&gt;0),"Revenue with no rooms sold",IF(E166&gt;'Dashboard'!$B$11,"Review out-of-order rooms","OK"))))))))))))),"")</f>
        <v/>
      </c>
      <c r="P166" s="37" t="n"/>
      <c r="Q166" s="37" t="n"/>
    </row>
    <row r="167">
      <c r="A167" s="57" t="n"/>
      <c r="B167" s="29">
        <f>IFERROR(IF(A167="","",INDEX({"Monday","Tuesday","Wednesday","Thursday","Friday","Saturday","Sunday"},1,MOD(A167-1,7)+1)),"")</f>
        <v/>
      </c>
      <c r="C167" s="30" t="n"/>
      <c r="D167" s="31" t="n"/>
      <c r="E167" s="31" t="n"/>
      <c r="F167" s="32">
        <f>IFERROR(IF(A167="","",D167-E167),"")</f>
        <v/>
      </c>
      <c r="G167" s="31" t="n"/>
      <c r="H167" s="31" t="n"/>
      <c r="I167" s="58" t="n"/>
      <c r="J167" s="59">
        <f>IFERROR(IF(A167="","",G167/F167),"")</f>
        <v/>
      </c>
      <c r="K167" s="60">
        <f>IFERROR(IF(A167="","",I167/G167),"")</f>
        <v/>
      </c>
      <c r="L167" s="60">
        <f>IFERROR(IF(A167="","",I167/F167),"")</f>
        <v/>
      </c>
      <c r="M167" s="60">
        <f>IFERROR(IF(A167="","",K167-'Dashboard'!$B$9),"")</f>
        <v/>
      </c>
      <c r="N167" s="60">
        <f>IFERROR(IF(A167="","",L167-'Dashboard'!$B$10),"")</f>
        <v/>
      </c>
      <c r="O167" s="36">
        <f>IFERROR(IF(A167="","",IF(D167&lt;=0,"Check total rooms",IF(E167&lt;0,"Check out-of-order rooms",IF(E167&gt;D167,"Out-of-order exceeds total",IF(F167&lt;=0,"No sellable rooms",IF(G167&lt;0,"Check rooms sold",IF(G167&gt;F167,"Rooms sold exceed sellable",IF(H167&lt;0,"Check complimentary rooms",IF(H167&gt;G167,"Complimentary exceeds rooms sold",IF(I167&lt;0,"Check room revenue",IF(AND(G167&gt;0,I167=0),"Sold rooms with no revenue",IF(AND(G167=0,I167&gt;0),"Revenue with no rooms sold",IF(E167&gt;'Dashboard'!$B$11,"Review out-of-order rooms","OK"))))))))))))),"")</f>
        <v/>
      </c>
      <c r="P167" s="37" t="n"/>
      <c r="Q167" s="37" t="n"/>
    </row>
    <row r="168">
      <c r="A168" s="57" t="n"/>
      <c r="B168" s="29">
        <f>IFERROR(IF(A168="","",INDEX({"Monday","Tuesday","Wednesday","Thursday","Friday","Saturday","Sunday"},1,MOD(A168-1,7)+1)),"")</f>
        <v/>
      </c>
      <c r="C168" s="30" t="n"/>
      <c r="D168" s="31" t="n"/>
      <c r="E168" s="31" t="n"/>
      <c r="F168" s="32">
        <f>IFERROR(IF(A168="","",D168-E168),"")</f>
        <v/>
      </c>
      <c r="G168" s="31" t="n"/>
      <c r="H168" s="31" t="n"/>
      <c r="I168" s="58" t="n"/>
      <c r="J168" s="59">
        <f>IFERROR(IF(A168="","",G168/F168),"")</f>
        <v/>
      </c>
      <c r="K168" s="60">
        <f>IFERROR(IF(A168="","",I168/G168),"")</f>
        <v/>
      </c>
      <c r="L168" s="60">
        <f>IFERROR(IF(A168="","",I168/F168),"")</f>
        <v/>
      </c>
      <c r="M168" s="60">
        <f>IFERROR(IF(A168="","",K168-'Dashboard'!$B$9),"")</f>
        <v/>
      </c>
      <c r="N168" s="60">
        <f>IFERROR(IF(A168="","",L168-'Dashboard'!$B$10),"")</f>
        <v/>
      </c>
      <c r="O168" s="36">
        <f>IFERROR(IF(A168="","",IF(D168&lt;=0,"Check total rooms",IF(E168&lt;0,"Check out-of-order rooms",IF(E168&gt;D168,"Out-of-order exceeds total",IF(F168&lt;=0,"No sellable rooms",IF(G168&lt;0,"Check rooms sold",IF(G168&gt;F168,"Rooms sold exceed sellable",IF(H168&lt;0,"Check complimentary rooms",IF(H168&gt;G168,"Complimentary exceeds rooms sold",IF(I168&lt;0,"Check room revenue",IF(AND(G168&gt;0,I168=0),"Sold rooms with no revenue",IF(AND(G168=0,I168&gt;0),"Revenue with no rooms sold",IF(E168&gt;'Dashboard'!$B$11,"Review out-of-order rooms","OK"))))))))))))),"")</f>
        <v/>
      </c>
      <c r="P168" s="37" t="n"/>
      <c r="Q168" s="37" t="n"/>
    </row>
    <row r="169">
      <c r="A169" s="57" t="n"/>
      <c r="B169" s="29">
        <f>IFERROR(IF(A169="","",INDEX({"Monday","Tuesday","Wednesday","Thursday","Friday","Saturday","Sunday"},1,MOD(A169-1,7)+1)),"")</f>
        <v/>
      </c>
      <c r="C169" s="30" t="n"/>
      <c r="D169" s="31" t="n"/>
      <c r="E169" s="31" t="n"/>
      <c r="F169" s="32">
        <f>IFERROR(IF(A169="","",D169-E169),"")</f>
        <v/>
      </c>
      <c r="G169" s="31" t="n"/>
      <c r="H169" s="31" t="n"/>
      <c r="I169" s="58" t="n"/>
      <c r="J169" s="59">
        <f>IFERROR(IF(A169="","",G169/F169),"")</f>
        <v/>
      </c>
      <c r="K169" s="60">
        <f>IFERROR(IF(A169="","",I169/G169),"")</f>
        <v/>
      </c>
      <c r="L169" s="60">
        <f>IFERROR(IF(A169="","",I169/F169),"")</f>
        <v/>
      </c>
      <c r="M169" s="60">
        <f>IFERROR(IF(A169="","",K169-'Dashboard'!$B$9),"")</f>
        <v/>
      </c>
      <c r="N169" s="60">
        <f>IFERROR(IF(A169="","",L169-'Dashboard'!$B$10),"")</f>
        <v/>
      </c>
      <c r="O169" s="36">
        <f>IFERROR(IF(A169="","",IF(D169&lt;=0,"Check total rooms",IF(E169&lt;0,"Check out-of-order rooms",IF(E169&gt;D169,"Out-of-order exceeds total",IF(F169&lt;=0,"No sellable rooms",IF(G169&lt;0,"Check rooms sold",IF(G169&gt;F169,"Rooms sold exceed sellable",IF(H169&lt;0,"Check complimentary rooms",IF(H169&gt;G169,"Complimentary exceeds rooms sold",IF(I169&lt;0,"Check room revenue",IF(AND(G169&gt;0,I169=0),"Sold rooms with no revenue",IF(AND(G169=0,I169&gt;0),"Revenue with no rooms sold",IF(E169&gt;'Dashboard'!$B$11,"Review out-of-order rooms","OK"))))))))))))),"")</f>
        <v/>
      </c>
      <c r="P169" s="37" t="n"/>
      <c r="Q169" s="37" t="n"/>
    </row>
    <row r="170">
      <c r="A170" s="57" t="n"/>
      <c r="B170" s="29">
        <f>IFERROR(IF(A170="","",INDEX({"Monday","Tuesday","Wednesday","Thursday","Friday","Saturday","Sunday"},1,MOD(A170-1,7)+1)),"")</f>
        <v/>
      </c>
      <c r="C170" s="30" t="n"/>
      <c r="D170" s="31" t="n"/>
      <c r="E170" s="31" t="n"/>
      <c r="F170" s="32">
        <f>IFERROR(IF(A170="","",D170-E170),"")</f>
        <v/>
      </c>
      <c r="G170" s="31" t="n"/>
      <c r="H170" s="31" t="n"/>
      <c r="I170" s="58" t="n"/>
      <c r="J170" s="59">
        <f>IFERROR(IF(A170="","",G170/F170),"")</f>
        <v/>
      </c>
      <c r="K170" s="60">
        <f>IFERROR(IF(A170="","",I170/G170),"")</f>
        <v/>
      </c>
      <c r="L170" s="60">
        <f>IFERROR(IF(A170="","",I170/F170),"")</f>
        <v/>
      </c>
      <c r="M170" s="60">
        <f>IFERROR(IF(A170="","",K170-'Dashboard'!$B$9),"")</f>
        <v/>
      </c>
      <c r="N170" s="60">
        <f>IFERROR(IF(A170="","",L170-'Dashboard'!$B$10),"")</f>
        <v/>
      </c>
      <c r="O170" s="36">
        <f>IFERROR(IF(A170="","",IF(D170&lt;=0,"Check total rooms",IF(E170&lt;0,"Check out-of-order rooms",IF(E170&gt;D170,"Out-of-order exceeds total",IF(F170&lt;=0,"No sellable rooms",IF(G170&lt;0,"Check rooms sold",IF(G170&gt;F170,"Rooms sold exceed sellable",IF(H170&lt;0,"Check complimentary rooms",IF(H170&gt;G170,"Complimentary exceeds rooms sold",IF(I170&lt;0,"Check room revenue",IF(AND(G170&gt;0,I170=0),"Sold rooms with no revenue",IF(AND(G170=0,I170&gt;0),"Revenue with no rooms sold",IF(E170&gt;'Dashboard'!$B$11,"Review out-of-order rooms","OK"))))))))))))),"")</f>
        <v/>
      </c>
      <c r="P170" s="37" t="n"/>
      <c r="Q170" s="37" t="n"/>
    </row>
    <row r="171">
      <c r="A171" s="57" t="n"/>
      <c r="B171" s="29">
        <f>IFERROR(IF(A171="","",INDEX({"Monday","Tuesday","Wednesday","Thursday","Friday","Saturday","Sunday"},1,MOD(A171-1,7)+1)),"")</f>
        <v/>
      </c>
      <c r="C171" s="30" t="n"/>
      <c r="D171" s="31" t="n"/>
      <c r="E171" s="31" t="n"/>
      <c r="F171" s="32">
        <f>IFERROR(IF(A171="","",D171-E171),"")</f>
        <v/>
      </c>
      <c r="G171" s="31" t="n"/>
      <c r="H171" s="31" t="n"/>
      <c r="I171" s="58" t="n"/>
      <c r="J171" s="59">
        <f>IFERROR(IF(A171="","",G171/F171),"")</f>
        <v/>
      </c>
      <c r="K171" s="60">
        <f>IFERROR(IF(A171="","",I171/G171),"")</f>
        <v/>
      </c>
      <c r="L171" s="60">
        <f>IFERROR(IF(A171="","",I171/F171),"")</f>
        <v/>
      </c>
      <c r="M171" s="60">
        <f>IFERROR(IF(A171="","",K171-'Dashboard'!$B$9),"")</f>
        <v/>
      </c>
      <c r="N171" s="60">
        <f>IFERROR(IF(A171="","",L171-'Dashboard'!$B$10),"")</f>
        <v/>
      </c>
      <c r="O171" s="36">
        <f>IFERROR(IF(A171="","",IF(D171&lt;=0,"Check total rooms",IF(E171&lt;0,"Check out-of-order rooms",IF(E171&gt;D171,"Out-of-order exceeds total",IF(F171&lt;=0,"No sellable rooms",IF(G171&lt;0,"Check rooms sold",IF(G171&gt;F171,"Rooms sold exceed sellable",IF(H171&lt;0,"Check complimentary rooms",IF(H171&gt;G171,"Complimentary exceeds rooms sold",IF(I171&lt;0,"Check room revenue",IF(AND(G171&gt;0,I171=0),"Sold rooms with no revenue",IF(AND(G171=0,I171&gt;0),"Revenue with no rooms sold",IF(E171&gt;'Dashboard'!$B$11,"Review out-of-order rooms","OK"))))))))))))),"")</f>
        <v/>
      </c>
      <c r="P171" s="37" t="n"/>
      <c r="Q171" s="37" t="n"/>
    </row>
    <row r="172">
      <c r="A172" s="57" t="n"/>
      <c r="B172" s="29">
        <f>IFERROR(IF(A172="","",INDEX({"Monday","Tuesday","Wednesday","Thursday","Friday","Saturday","Sunday"},1,MOD(A172-1,7)+1)),"")</f>
        <v/>
      </c>
      <c r="C172" s="30" t="n"/>
      <c r="D172" s="31" t="n"/>
      <c r="E172" s="31" t="n"/>
      <c r="F172" s="32">
        <f>IFERROR(IF(A172="","",D172-E172),"")</f>
        <v/>
      </c>
      <c r="G172" s="31" t="n"/>
      <c r="H172" s="31" t="n"/>
      <c r="I172" s="58" t="n"/>
      <c r="J172" s="59">
        <f>IFERROR(IF(A172="","",G172/F172),"")</f>
        <v/>
      </c>
      <c r="K172" s="60">
        <f>IFERROR(IF(A172="","",I172/G172),"")</f>
        <v/>
      </c>
      <c r="L172" s="60">
        <f>IFERROR(IF(A172="","",I172/F172),"")</f>
        <v/>
      </c>
      <c r="M172" s="60">
        <f>IFERROR(IF(A172="","",K172-'Dashboard'!$B$9),"")</f>
        <v/>
      </c>
      <c r="N172" s="60">
        <f>IFERROR(IF(A172="","",L172-'Dashboard'!$B$10),"")</f>
        <v/>
      </c>
      <c r="O172" s="36">
        <f>IFERROR(IF(A172="","",IF(D172&lt;=0,"Check total rooms",IF(E172&lt;0,"Check out-of-order rooms",IF(E172&gt;D172,"Out-of-order exceeds total",IF(F172&lt;=0,"No sellable rooms",IF(G172&lt;0,"Check rooms sold",IF(G172&gt;F172,"Rooms sold exceed sellable",IF(H172&lt;0,"Check complimentary rooms",IF(H172&gt;G172,"Complimentary exceeds rooms sold",IF(I172&lt;0,"Check room revenue",IF(AND(G172&gt;0,I172=0),"Sold rooms with no revenue",IF(AND(G172=0,I172&gt;0),"Revenue with no rooms sold",IF(E172&gt;'Dashboard'!$B$11,"Review out-of-order rooms","OK"))))))))))))),"")</f>
        <v/>
      </c>
      <c r="P172" s="37" t="n"/>
      <c r="Q172" s="37" t="n"/>
    </row>
    <row r="173">
      <c r="A173" s="57" t="n"/>
      <c r="B173" s="29">
        <f>IFERROR(IF(A173="","",INDEX({"Monday","Tuesday","Wednesday","Thursday","Friday","Saturday","Sunday"},1,MOD(A173-1,7)+1)),"")</f>
        <v/>
      </c>
      <c r="C173" s="30" t="n"/>
      <c r="D173" s="31" t="n"/>
      <c r="E173" s="31" t="n"/>
      <c r="F173" s="32">
        <f>IFERROR(IF(A173="","",D173-E173),"")</f>
        <v/>
      </c>
      <c r="G173" s="31" t="n"/>
      <c r="H173" s="31" t="n"/>
      <c r="I173" s="58" t="n"/>
      <c r="J173" s="59">
        <f>IFERROR(IF(A173="","",G173/F173),"")</f>
        <v/>
      </c>
      <c r="K173" s="60">
        <f>IFERROR(IF(A173="","",I173/G173),"")</f>
        <v/>
      </c>
      <c r="L173" s="60">
        <f>IFERROR(IF(A173="","",I173/F173),"")</f>
        <v/>
      </c>
      <c r="M173" s="60">
        <f>IFERROR(IF(A173="","",K173-'Dashboard'!$B$9),"")</f>
        <v/>
      </c>
      <c r="N173" s="60">
        <f>IFERROR(IF(A173="","",L173-'Dashboard'!$B$10),"")</f>
        <v/>
      </c>
      <c r="O173" s="36">
        <f>IFERROR(IF(A173="","",IF(D173&lt;=0,"Check total rooms",IF(E173&lt;0,"Check out-of-order rooms",IF(E173&gt;D173,"Out-of-order exceeds total",IF(F173&lt;=0,"No sellable rooms",IF(G173&lt;0,"Check rooms sold",IF(G173&gt;F173,"Rooms sold exceed sellable",IF(H173&lt;0,"Check complimentary rooms",IF(H173&gt;G173,"Complimentary exceeds rooms sold",IF(I173&lt;0,"Check room revenue",IF(AND(G173&gt;0,I173=0),"Sold rooms with no revenue",IF(AND(G173=0,I173&gt;0),"Revenue with no rooms sold",IF(E173&gt;'Dashboard'!$B$11,"Review out-of-order rooms","OK"))))))))))))),"")</f>
        <v/>
      </c>
      <c r="P173" s="37" t="n"/>
      <c r="Q173" s="37" t="n"/>
    </row>
    <row r="174">
      <c r="A174" s="57" t="n"/>
      <c r="B174" s="29">
        <f>IFERROR(IF(A174="","",INDEX({"Monday","Tuesday","Wednesday","Thursday","Friday","Saturday","Sunday"},1,MOD(A174-1,7)+1)),"")</f>
        <v/>
      </c>
      <c r="C174" s="30" t="n"/>
      <c r="D174" s="31" t="n"/>
      <c r="E174" s="31" t="n"/>
      <c r="F174" s="32">
        <f>IFERROR(IF(A174="","",D174-E174),"")</f>
        <v/>
      </c>
      <c r="G174" s="31" t="n"/>
      <c r="H174" s="31" t="n"/>
      <c r="I174" s="58" t="n"/>
      <c r="J174" s="59">
        <f>IFERROR(IF(A174="","",G174/F174),"")</f>
        <v/>
      </c>
      <c r="K174" s="60">
        <f>IFERROR(IF(A174="","",I174/G174),"")</f>
        <v/>
      </c>
      <c r="L174" s="60">
        <f>IFERROR(IF(A174="","",I174/F174),"")</f>
        <v/>
      </c>
      <c r="M174" s="60">
        <f>IFERROR(IF(A174="","",K174-'Dashboard'!$B$9),"")</f>
        <v/>
      </c>
      <c r="N174" s="60">
        <f>IFERROR(IF(A174="","",L174-'Dashboard'!$B$10),"")</f>
        <v/>
      </c>
      <c r="O174" s="36">
        <f>IFERROR(IF(A174="","",IF(D174&lt;=0,"Check total rooms",IF(E174&lt;0,"Check out-of-order rooms",IF(E174&gt;D174,"Out-of-order exceeds total",IF(F174&lt;=0,"No sellable rooms",IF(G174&lt;0,"Check rooms sold",IF(G174&gt;F174,"Rooms sold exceed sellable",IF(H174&lt;0,"Check complimentary rooms",IF(H174&gt;G174,"Complimentary exceeds rooms sold",IF(I174&lt;0,"Check room revenue",IF(AND(G174&gt;0,I174=0),"Sold rooms with no revenue",IF(AND(G174=0,I174&gt;0),"Revenue with no rooms sold",IF(E174&gt;'Dashboard'!$B$11,"Review out-of-order rooms","OK"))))))))))))),"")</f>
        <v/>
      </c>
      <c r="P174" s="37" t="n"/>
      <c r="Q174" s="37" t="n"/>
    </row>
    <row r="175">
      <c r="A175" s="57" t="n"/>
      <c r="B175" s="29">
        <f>IFERROR(IF(A175="","",INDEX({"Monday","Tuesday","Wednesday","Thursday","Friday","Saturday","Sunday"},1,MOD(A175-1,7)+1)),"")</f>
        <v/>
      </c>
      <c r="C175" s="30" t="n"/>
      <c r="D175" s="31" t="n"/>
      <c r="E175" s="31" t="n"/>
      <c r="F175" s="32">
        <f>IFERROR(IF(A175="","",D175-E175),"")</f>
        <v/>
      </c>
      <c r="G175" s="31" t="n"/>
      <c r="H175" s="31" t="n"/>
      <c r="I175" s="58" t="n"/>
      <c r="J175" s="59">
        <f>IFERROR(IF(A175="","",G175/F175),"")</f>
        <v/>
      </c>
      <c r="K175" s="60">
        <f>IFERROR(IF(A175="","",I175/G175),"")</f>
        <v/>
      </c>
      <c r="L175" s="60">
        <f>IFERROR(IF(A175="","",I175/F175),"")</f>
        <v/>
      </c>
      <c r="M175" s="60">
        <f>IFERROR(IF(A175="","",K175-'Dashboard'!$B$9),"")</f>
        <v/>
      </c>
      <c r="N175" s="60">
        <f>IFERROR(IF(A175="","",L175-'Dashboard'!$B$10),"")</f>
        <v/>
      </c>
      <c r="O175" s="36">
        <f>IFERROR(IF(A175="","",IF(D175&lt;=0,"Check total rooms",IF(E175&lt;0,"Check out-of-order rooms",IF(E175&gt;D175,"Out-of-order exceeds total",IF(F175&lt;=0,"No sellable rooms",IF(G175&lt;0,"Check rooms sold",IF(G175&gt;F175,"Rooms sold exceed sellable",IF(H175&lt;0,"Check complimentary rooms",IF(H175&gt;G175,"Complimentary exceeds rooms sold",IF(I175&lt;0,"Check room revenue",IF(AND(G175&gt;0,I175=0),"Sold rooms with no revenue",IF(AND(G175=0,I175&gt;0),"Revenue with no rooms sold",IF(E175&gt;'Dashboard'!$B$11,"Review out-of-order rooms","OK"))))))))))))),"")</f>
        <v/>
      </c>
      <c r="P175" s="37" t="n"/>
      <c r="Q175" s="37" t="n"/>
    </row>
    <row r="176">
      <c r="A176" s="57" t="n"/>
      <c r="B176" s="29">
        <f>IFERROR(IF(A176="","",INDEX({"Monday","Tuesday","Wednesday","Thursday","Friday","Saturday","Sunday"},1,MOD(A176-1,7)+1)),"")</f>
        <v/>
      </c>
      <c r="C176" s="30" t="n"/>
      <c r="D176" s="31" t="n"/>
      <c r="E176" s="31" t="n"/>
      <c r="F176" s="32">
        <f>IFERROR(IF(A176="","",D176-E176),"")</f>
        <v/>
      </c>
      <c r="G176" s="31" t="n"/>
      <c r="H176" s="31" t="n"/>
      <c r="I176" s="58" t="n"/>
      <c r="J176" s="59">
        <f>IFERROR(IF(A176="","",G176/F176),"")</f>
        <v/>
      </c>
      <c r="K176" s="60">
        <f>IFERROR(IF(A176="","",I176/G176),"")</f>
        <v/>
      </c>
      <c r="L176" s="60">
        <f>IFERROR(IF(A176="","",I176/F176),"")</f>
        <v/>
      </c>
      <c r="M176" s="60">
        <f>IFERROR(IF(A176="","",K176-'Dashboard'!$B$9),"")</f>
        <v/>
      </c>
      <c r="N176" s="60">
        <f>IFERROR(IF(A176="","",L176-'Dashboard'!$B$10),"")</f>
        <v/>
      </c>
      <c r="O176" s="36">
        <f>IFERROR(IF(A176="","",IF(D176&lt;=0,"Check total rooms",IF(E176&lt;0,"Check out-of-order rooms",IF(E176&gt;D176,"Out-of-order exceeds total",IF(F176&lt;=0,"No sellable rooms",IF(G176&lt;0,"Check rooms sold",IF(G176&gt;F176,"Rooms sold exceed sellable",IF(H176&lt;0,"Check complimentary rooms",IF(H176&gt;G176,"Complimentary exceeds rooms sold",IF(I176&lt;0,"Check room revenue",IF(AND(G176&gt;0,I176=0),"Sold rooms with no revenue",IF(AND(G176=0,I176&gt;0),"Revenue with no rooms sold",IF(E176&gt;'Dashboard'!$B$11,"Review out-of-order rooms","OK"))))))))))))),"")</f>
        <v/>
      </c>
      <c r="P176" s="37" t="n"/>
      <c r="Q176" s="37" t="n"/>
    </row>
    <row r="177">
      <c r="A177" s="57" t="n"/>
      <c r="B177" s="29">
        <f>IFERROR(IF(A177="","",INDEX({"Monday","Tuesday","Wednesday","Thursday","Friday","Saturday","Sunday"},1,MOD(A177-1,7)+1)),"")</f>
        <v/>
      </c>
      <c r="C177" s="30" t="n"/>
      <c r="D177" s="31" t="n"/>
      <c r="E177" s="31" t="n"/>
      <c r="F177" s="32">
        <f>IFERROR(IF(A177="","",D177-E177),"")</f>
        <v/>
      </c>
      <c r="G177" s="31" t="n"/>
      <c r="H177" s="31" t="n"/>
      <c r="I177" s="58" t="n"/>
      <c r="J177" s="59">
        <f>IFERROR(IF(A177="","",G177/F177),"")</f>
        <v/>
      </c>
      <c r="K177" s="60">
        <f>IFERROR(IF(A177="","",I177/G177),"")</f>
        <v/>
      </c>
      <c r="L177" s="60">
        <f>IFERROR(IF(A177="","",I177/F177),"")</f>
        <v/>
      </c>
      <c r="M177" s="60">
        <f>IFERROR(IF(A177="","",K177-'Dashboard'!$B$9),"")</f>
        <v/>
      </c>
      <c r="N177" s="60">
        <f>IFERROR(IF(A177="","",L177-'Dashboard'!$B$10),"")</f>
        <v/>
      </c>
      <c r="O177" s="36">
        <f>IFERROR(IF(A177="","",IF(D177&lt;=0,"Check total rooms",IF(E177&lt;0,"Check out-of-order rooms",IF(E177&gt;D177,"Out-of-order exceeds total",IF(F177&lt;=0,"No sellable rooms",IF(G177&lt;0,"Check rooms sold",IF(G177&gt;F177,"Rooms sold exceed sellable",IF(H177&lt;0,"Check complimentary rooms",IF(H177&gt;G177,"Complimentary exceeds rooms sold",IF(I177&lt;0,"Check room revenue",IF(AND(G177&gt;0,I177=0),"Sold rooms with no revenue",IF(AND(G177=0,I177&gt;0),"Revenue with no rooms sold",IF(E177&gt;'Dashboard'!$B$11,"Review out-of-order rooms","OK"))))))))))))),"")</f>
        <v/>
      </c>
      <c r="P177" s="37" t="n"/>
      <c r="Q177" s="37" t="n"/>
    </row>
    <row r="178">
      <c r="A178" s="57" t="n"/>
      <c r="B178" s="29">
        <f>IFERROR(IF(A178="","",INDEX({"Monday","Tuesday","Wednesday","Thursday","Friday","Saturday","Sunday"},1,MOD(A178-1,7)+1)),"")</f>
        <v/>
      </c>
      <c r="C178" s="30" t="n"/>
      <c r="D178" s="31" t="n"/>
      <c r="E178" s="31" t="n"/>
      <c r="F178" s="32">
        <f>IFERROR(IF(A178="","",D178-E178),"")</f>
        <v/>
      </c>
      <c r="G178" s="31" t="n"/>
      <c r="H178" s="31" t="n"/>
      <c r="I178" s="58" t="n"/>
      <c r="J178" s="59">
        <f>IFERROR(IF(A178="","",G178/F178),"")</f>
        <v/>
      </c>
      <c r="K178" s="60">
        <f>IFERROR(IF(A178="","",I178/G178),"")</f>
        <v/>
      </c>
      <c r="L178" s="60">
        <f>IFERROR(IF(A178="","",I178/F178),"")</f>
        <v/>
      </c>
      <c r="M178" s="60">
        <f>IFERROR(IF(A178="","",K178-'Dashboard'!$B$9),"")</f>
        <v/>
      </c>
      <c r="N178" s="60">
        <f>IFERROR(IF(A178="","",L178-'Dashboard'!$B$10),"")</f>
        <v/>
      </c>
      <c r="O178" s="36">
        <f>IFERROR(IF(A178="","",IF(D178&lt;=0,"Check total rooms",IF(E178&lt;0,"Check out-of-order rooms",IF(E178&gt;D178,"Out-of-order exceeds total",IF(F178&lt;=0,"No sellable rooms",IF(G178&lt;0,"Check rooms sold",IF(G178&gt;F178,"Rooms sold exceed sellable",IF(H178&lt;0,"Check complimentary rooms",IF(H178&gt;G178,"Complimentary exceeds rooms sold",IF(I178&lt;0,"Check room revenue",IF(AND(G178&gt;0,I178=0),"Sold rooms with no revenue",IF(AND(G178=0,I178&gt;0),"Revenue with no rooms sold",IF(E178&gt;'Dashboard'!$B$11,"Review out-of-order rooms","OK"))))))))))))),"")</f>
        <v/>
      </c>
      <c r="P178" s="37" t="n"/>
      <c r="Q178" s="37" t="n"/>
    </row>
    <row r="179">
      <c r="A179" s="57" t="n"/>
      <c r="B179" s="29">
        <f>IFERROR(IF(A179="","",INDEX({"Monday","Tuesday","Wednesday","Thursday","Friday","Saturday","Sunday"},1,MOD(A179-1,7)+1)),"")</f>
        <v/>
      </c>
      <c r="C179" s="30" t="n"/>
      <c r="D179" s="31" t="n"/>
      <c r="E179" s="31" t="n"/>
      <c r="F179" s="32">
        <f>IFERROR(IF(A179="","",D179-E179),"")</f>
        <v/>
      </c>
      <c r="G179" s="31" t="n"/>
      <c r="H179" s="31" t="n"/>
      <c r="I179" s="58" t="n"/>
      <c r="J179" s="59">
        <f>IFERROR(IF(A179="","",G179/F179),"")</f>
        <v/>
      </c>
      <c r="K179" s="60">
        <f>IFERROR(IF(A179="","",I179/G179),"")</f>
        <v/>
      </c>
      <c r="L179" s="60">
        <f>IFERROR(IF(A179="","",I179/F179),"")</f>
        <v/>
      </c>
      <c r="M179" s="60">
        <f>IFERROR(IF(A179="","",K179-'Dashboard'!$B$9),"")</f>
        <v/>
      </c>
      <c r="N179" s="60">
        <f>IFERROR(IF(A179="","",L179-'Dashboard'!$B$10),"")</f>
        <v/>
      </c>
      <c r="O179" s="36">
        <f>IFERROR(IF(A179="","",IF(D179&lt;=0,"Check total rooms",IF(E179&lt;0,"Check out-of-order rooms",IF(E179&gt;D179,"Out-of-order exceeds total",IF(F179&lt;=0,"No sellable rooms",IF(G179&lt;0,"Check rooms sold",IF(G179&gt;F179,"Rooms sold exceed sellable",IF(H179&lt;0,"Check complimentary rooms",IF(H179&gt;G179,"Complimentary exceeds rooms sold",IF(I179&lt;0,"Check room revenue",IF(AND(G179&gt;0,I179=0),"Sold rooms with no revenue",IF(AND(G179=0,I179&gt;0),"Revenue with no rooms sold",IF(E179&gt;'Dashboard'!$B$11,"Review out-of-order rooms","OK"))))))))))))),"")</f>
        <v/>
      </c>
      <c r="P179" s="37" t="n"/>
      <c r="Q179" s="37" t="n"/>
    </row>
    <row r="180">
      <c r="A180" s="57" t="n"/>
      <c r="B180" s="29">
        <f>IFERROR(IF(A180="","",INDEX({"Monday","Tuesday","Wednesday","Thursday","Friday","Saturday","Sunday"},1,MOD(A180-1,7)+1)),"")</f>
        <v/>
      </c>
      <c r="C180" s="30" t="n"/>
      <c r="D180" s="31" t="n"/>
      <c r="E180" s="31" t="n"/>
      <c r="F180" s="32">
        <f>IFERROR(IF(A180="","",D180-E180),"")</f>
        <v/>
      </c>
      <c r="G180" s="31" t="n"/>
      <c r="H180" s="31" t="n"/>
      <c r="I180" s="58" t="n"/>
      <c r="J180" s="59">
        <f>IFERROR(IF(A180="","",G180/F180),"")</f>
        <v/>
      </c>
      <c r="K180" s="60">
        <f>IFERROR(IF(A180="","",I180/G180),"")</f>
        <v/>
      </c>
      <c r="L180" s="60">
        <f>IFERROR(IF(A180="","",I180/F180),"")</f>
        <v/>
      </c>
      <c r="M180" s="60">
        <f>IFERROR(IF(A180="","",K180-'Dashboard'!$B$9),"")</f>
        <v/>
      </c>
      <c r="N180" s="60">
        <f>IFERROR(IF(A180="","",L180-'Dashboard'!$B$10),"")</f>
        <v/>
      </c>
      <c r="O180" s="36">
        <f>IFERROR(IF(A180="","",IF(D180&lt;=0,"Check total rooms",IF(E180&lt;0,"Check out-of-order rooms",IF(E180&gt;D180,"Out-of-order exceeds total",IF(F180&lt;=0,"No sellable rooms",IF(G180&lt;0,"Check rooms sold",IF(G180&gt;F180,"Rooms sold exceed sellable",IF(H180&lt;0,"Check complimentary rooms",IF(H180&gt;G180,"Complimentary exceeds rooms sold",IF(I180&lt;0,"Check room revenue",IF(AND(G180&gt;0,I180=0),"Sold rooms with no revenue",IF(AND(G180=0,I180&gt;0),"Revenue with no rooms sold",IF(E180&gt;'Dashboard'!$B$11,"Review out-of-order rooms","OK"))))))))))))),"")</f>
        <v/>
      </c>
      <c r="P180" s="37" t="n"/>
      <c r="Q180" s="37" t="n"/>
    </row>
    <row r="181">
      <c r="A181" s="57" t="n"/>
      <c r="B181" s="29">
        <f>IFERROR(IF(A181="","",INDEX({"Monday","Tuesday","Wednesday","Thursday","Friday","Saturday","Sunday"},1,MOD(A181-1,7)+1)),"")</f>
        <v/>
      </c>
      <c r="C181" s="30" t="n"/>
      <c r="D181" s="31" t="n"/>
      <c r="E181" s="31" t="n"/>
      <c r="F181" s="32">
        <f>IFERROR(IF(A181="","",D181-E181),"")</f>
        <v/>
      </c>
      <c r="G181" s="31" t="n"/>
      <c r="H181" s="31" t="n"/>
      <c r="I181" s="58" t="n"/>
      <c r="J181" s="59">
        <f>IFERROR(IF(A181="","",G181/F181),"")</f>
        <v/>
      </c>
      <c r="K181" s="60">
        <f>IFERROR(IF(A181="","",I181/G181),"")</f>
        <v/>
      </c>
      <c r="L181" s="60">
        <f>IFERROR(IF(A181="","",I181/F181),"")</f>
        <v/>
      </c>
      <c r="M181" s="60">
        <f>IFERROR(IF(A181="","",K181-'Dashboard'!$B$9),"")</f>
        <v/>
      </c>
      <c r="N181" s="60">
        <f>IFERROR(IF(A181="","",L181-'Dashboard'!$B$10),"")</f>
        <v/>
      </c>
      <c r="O181" s="36">
        <f>IFERROR(IF(A181="","",IF(D181&lt;=0,"Check total rooms",IF(E181&lt;0,"Check out-of-order rooms",IF(E181&gt;D181,"Out-of-order exceeds total",IF(F181&lt;=0,"No sellable rooms",IF(G181&lt;0,"Check rooms sold",IF(G181&gt;F181,"Rooms sold exceed sellable",IF(H181&lt;0,"Check complimentary rooms",IF(H181&gt;G181,"Complimentary exceeds rooms sold",IF(I181&lt;0,"Check room revenue",IF(AND(G181&gt;0,I181=0),"Sold rooms with no revenue",IF(AND(G181=0,I181&gt;0),"Revenue with no rooms sold",IF(E181&gt;'Dashboard'!$B$11,"Review out-of-order rooms","OK"))))))))))))),"")</f>
        <v/>
      </c>
      <c r="P181" s="37" t="n"/>
      <c r="Q181" s="37" t="n"/>
    </row>
    <row r="182">
      <c r="A182" s="57" t="n"/>
      <c r="B182" s="29">
        <f>IFERROR(IF(A182="","",INDEX({"Monday","Tuesday","Wednesday","Thursday","Friday","Saturday","Sunday"},1,MOD(A182-1,7)+1)),"")</f>
        <v/>
      </c>
      <c r="C182" s="30" t="n"/>
      <c r="D182" s="31" t="n"/>
      <c r="E182" s="31" t="n"/>
      <c r="F182" s="32">
        <f>IFERROR(IF(A182="","",D182-E182),"")</f>
        <v/>
      </c>
      <c r="G182" s="31" t="n"/>
      <c r="H182" s="31" t="n"/>
      <c r="I182" s="58" t="n"/>
      <c r="J182" s="59">
        <f>IFERROR(IF(A182="","",G182/F182),"")</f>
        <v/>
      </c>
      <c r="K182" s="60">
        <f>IFERROR(IF(A182="","",I182/G182),"")</f>
        <v/>
      </c>
      <c r="L182" s="60">
        <f>IFERROR(IF(A182="","",I182/F182),"")</f>
        <v/>
      </c>
      <c r="M182" s="60">
        <f>IFERROR(IF(A182="","",K182-'Dashboard'!$B$9),"")</f>
        <v/>
      </c>
      <c r="N182" s="60">
        <f>IFERROR(IF(A182="","",L182-'Dashboard'!$B$10),"")</f>
        <v/>
      </c>
      <c r="O182" s="36">
        <f>IFERROR(IF(A182="","",IF(D182&lt;=0,"Check total rooms",IF(E182&lt;0,"Check out-of-order rooms",IF(E182&gt;D182,"Out-of-order exceeds total",IF(F182&lt;=0,"No sellable rooms",IF(G182&lt;0,"Check rooms sold",IF(G182&gt;F182,"Rooms sold exceed sellable",IF(H182&lt;0,"Check complimentary rooms",IF(H182&gt;G182,"Complimentary exceeds rooms sold",IF(I182&lt;0,"Check room revenue",IF(AND(G182&gt;0,I182=0),"Sold rooms with no revenue",IF(AND(G182=0,I182&gt;0),"Revenue with no rooms sold",IF(E182&gt;'Dashboard'!$B$11,"Review out-of-order rooms","OK"))))))))))))),"")</f>
        <v/>
      </c>
      <c r="P182" s="37" t="n"/>
      <c r="Q182" s="37" t="n"/>
    </row>
    <row r="183">
      <c r="A183" s="57" t="n"/>
      <c r="B183" s="29">
        <f>IFERROR(IF(A183="","",INDEX({"Monday","Tuesday","Wednesday","Thursday","Friday","Saturday","Sunday"},1,MOD(A183-1,7)+1)),"")</f>
        <v/>
      </c>
      <c r="C183" s="30" t="n"/>
      <c r="D183" s="31" t="n"/>
      <c r="E183" s="31" t="n"/>
      <c r="F183" s="32">
        <f>IFERROR(IF(A183="","",D183-E183),"")</f>
        <v/>
      </c>
      <c r="G183" s="31" t="n"/>
      <c r="H183" s="31" t="n"/>
      <c r="I183" s="58" t="n"/>
      <c r="J183" s="59">
        <f>IFERROR(IF(A183="","",G183/F183),"")</f>
        <v/>
      </c>
      <c r="K183" s="60">
        <f>IFERROR(IF(A183="","",I183/G183),"")</f>
        <v/>
      </c>
      <c r="L183" s="60">
        <f>IFERROR(IF(A183="","",I183/F183),"")</f>
        <v/>
      </c>
      <c r="M183" s="60">
        <f>IFERROR(IF(A183="","",K183-'Dashboard'!$B$9),"")</f>
        <v/>
      </c>
      <c r="N183" s="60">
        <f>IFERROR(IF(A183="","",L183-'Dashboard'!$B$10),"")</f>
        <v/>
      </c>
      <c r="O183" s="36">
        <f>IFERROR(IF(A183="","",IF(D183&lt;=0,"Check total rooms",IF(E183&lt;0,"Check out-of-order rooms",IF(E183&gt;D183,"Out-of-order exceeds total",IF(F183&lt;=0,"No sellable rooms",IF(G183&lt;0,"Check rooms sold",IF(G183&gt;F183,"Rooms sold exceed sellable",IF(H183&lt;0,"Check complimentary rooms",IF(H183&gt;G183,"Complimentary exceeds rooms sold",IF(I183&lt;0,"Check room revenue",IF(AND(G183&gt;0,I183=0),"Sold rooms with no revenue",IF(AND(G183=0,I183&gt;0),"Revenue with no rooms sold",IF(E183&gt;'Dashboard'!$B$11,"Review out-of-order rooms","OK"))))))))))))),"")</f>
        <v/>
      </c>
      <c r="P183" s="37" t="n"/>
      <c r="Q183" s="37" t="n"/>
    </row>
    <row r="184">
      <c r="A184" s="57" t="n"/>
      <c r="B184" s="29">
        <f>IFERROR(IF(A184="","",INDEX({"Monday","Tuesday","Wednesday","Thursday","Friday","Saturday","Sunday"},1,MOD(A184-1,7)+1)),"")</f>
        <v/>
      </c>
      <c r="C184" s="30" t="n"/>
      <c r="D184" s="31" t="n"/>
      <c r="E184" s="31" t="n"/>
      <c r="F184" s="32">
        <f>IFERROR(IF(A184="","",D184-E184),"")</f>
        <v/>
      </c>
      <c r="G184" s="31" t="n"/>
      <c r="H184" s="31" t="n"/>
      <c r="I184" s="58" t="n"/>
      <c r="J184" s="59">
        <f>IFERROR(IF(A184="","",G184/F184),"")</f>
        <v/>
      </c>
      <c r="K184" s="60">
        <f>IFERROR(IF(A184="","",I184/G184),"")</f>
        <v/>
      </c>
      <c r="L184" s="60">
        <f>IFERROR(IF(A184="","",I184/F184),"")</f>
        <v/>
      </c>
      <c r="M184" s="60">
        <f>IFERROR(IF(A184="","",K184-'Dashboard'!$B$9),"")</f>
        <v/>
      </c>
      <c r="N184" s="60">
        <f>IFERROR(IF(A184="","",L184-'Dashboard'!$B$10),"")</f>
        <v/>
      </c>
      <c r="O184" s="36">
        <f>IFERROR(IF(A184="","",IF(D184&lt;=0,"Check total rooms",IF(E184&lt;0,"Check out-of-order rooms",IF(E184&gt;D184,"Out-of-order exceeds total",IF(F184&lt;=0,"No sellable rooms",IF(G184&lt;0,"Check rooms sold",IF(G184&gt;F184,"Rooms sold exceed sellable",IF(H184&lt;0,"Check complimentary rooms",IF(H184&gt;G184,"Complimentary exceeds rooms sold",IF(I184&lt;0,"Check room revenue",IF(AND(G184&gt;0,I184=0),"Sold rooms with no revenue",IF(AND(G184=0,I184&gt;0),"Revenue with no rooms sold",IF(E184&gt;'Dashboard'!$B$11,"Review out-of-order rooms","OK"))))))))))))),"")</f>
        <v/>
      </c>
      <c r="P184" s="37" t="n"/>
      <c r="Q184" s="37" t="n"/>
    </row>
    <row r="185">
      <c r="A185" s="57" t="n"/>
      <c r="B185" s="29">
        <f>IFERROR(IF(A185="","",INDEX({"Monday","Tuesday","Wednesday","Thursday","Friday","Saturday","Sunday"},1,MOD(A185-1,7)+1)),"")</f>
        <v/>
      </c>
      <c r="C185" s="30" t="n"/>
      <c r="D185" s="31" t="n"/>
      <c r="E185" s="31" t="n"/>
      <c r="F185" s="32">
        <f>IFERROR(IF(A185="","",D185-E185),"")</f>
        <v/>
      </c>
      <c r="G185" s="31" t="n"/>
      <c r="H185" s="31" t="n"/>
      <c r="I185" s="58" t="n"/>
      <c r="J185" s="59">
        <f>IFERROR(IF(A185="","",G185/F185),"")</f>
        <v/>
      </c>
      <c r="K185" s="60">
        <f>IFERROR(IF(A185="","",I185/G185),"")</f>
        <v/>
      </c>
      <c r="L185" s="60">
        <f>IFERROR(IF(A185="","",I185/F185),"")</f>
        <v/>
      </c>
      <c r="M185" s="60">
        <f>IFERROR(IF(A185="","",K185-'Dashboard'!$B$9),"")</f>
        <v/>
      </c>
      <c r="N185" s="60">
        <f>IFERROR(IF(A185="","",L185-'Dashboard'!$B$10),"")</f>
        <v/>
      </c>
      <c r="O185" s="36">
        <f>IFERROR(IF(A185="","",IF(D185&lt;=0,"Check total rooms",IF(E185&lt;0,"Check out-of-order rooms",IF(E185&gt;D185,"Out-of-order exceeds total",IF(F185&lt;=0,"No sellable rooms",IF(G185&lt;0,"Check rooms sold",IF(G185&gt;F185,"Rooms sold exceed sellable",IF(H185&lt;0,"Check complimentary rooms",IF(H185&gt;G185,"Complimentary exceeds rooms sold",IF(I185&lt;0,"Check room revenue",IF(AND(G185&gt;0,I185=0),"Sold rooms with no revenue",IF(AND(G185=0,I185&gt;0),"Revenue with no rooms sold",IF(E185&gt;'Dashboard'!$B$11,"Review out-of-order rooms","OK"))))))))))))),"")</f>
        <v/>
      </c>
      <c r="P185" s="37" t="n"/>
      <c r="Q185" s="37" t="n"/>
    </row>
    <row r="186">
      <c r="A186" s="57" t="n"/>
      <c r="B186" s="29">
        <f>IFERROR(IF(A186="","",INDEX({"Monday","Tuesday","Wednesday","Thursday","Friday","Saturday","Sunday"},1,MOD(A186-1,7)+1)),"")</f>
        <v/>
      </c>
      <c r="C186" s="30" t="n"/>
      <c r="D186" s="31" t="n"/>
      <c r="E186" s="31" t="n"/>
      <c r="F186" s="32">
        <f>IFERROR(IF(A186="","",D186-E186),"")</f>
        <v/>
      </c>
      <c r="G186" s="31" t="n"/>
      <c r="H186" s="31" t="n"/>
      <c r="I186" s="58" t="n"/>
      <c r="J186" s="59">
        <f>IFERROR(IF(A186="","",G186/F186),"")</f>
        <v/>
      </c>
      <c r="K186" s="60">
        <f>IFERROR(IF(A186="","",I186/G186),"")</f>
        <v/>
      </c>
      <c r="L186" s="60">
        <f>IFERROR(IF(A186="","",I186/F186),"")</f>
        <v/>
      </c>
      <c r="M186" s="60">
        <f>IFERROR(IF(A186="","",K186-'Dashboard'!$B$9),"")</f>
        <v/>
      </c>
      <c r="N186" s="60">
        <f>IFERROR(IF(A186="","",L186-'Dashboard'!$B$10),"")</f>
        <v/>
      </c>
      <c r="O186" s="36">
        <f>IFERROR(IF(A186="","",IF(D186&lt;=0,"Check total rooms",IF(E186&lt;0,"Check out-of-order rooms",IF(E186&gt;D186,"Out-of-order exceeds total",IF(F186&lt;=0,"No sellable rooms",IF(G186&lt;0,"Check rooms sold",IF(G186&gt;F186,"Rooms sold exceed sellable",IF(H186&lt;0,"Check complimentary rooms",IF(H186&gt;G186,"Complimentary exceeds rooms sold",IF(I186&lt;0,"Check room revenue",IF(AND(G186&gt;0,I186=0),"Sold rooms with no revenue",IF(AND(G186=0,I186&gt;0),"Revenue with no rooms sold",IF(E186&gt;'Dashboard'!$B$11,"Review out-of-order rooms","OK"))))))))))))),"")</f>
        <v/>
      </c>
      <c r="P186" s="37" t="n"/>
      <c r="Q186" s="37" t="n"/>
    </row>
    <row r="187">
      <c r="A187" s="57" t="n"/>
      <c r="B187" s="29">
        <f>IFERROR(IF(A187="","",INDEX({"Monday","Tuesday","Wednesday","Thursday","Friday","Saturday","Sunday"},1,MOD(A187-1,7)+1)),"")</f>
        <v/>
      </c>
      <c r="C187" s="30" t="n"/>
      <c r="D187" s="31" t="n"/>
      <c r="E187" s="31" t="n"/>
      <c r="F187" s="32">
        <f>IFERROR(IF(A187="","",D187-E187),"")</f>
        <v/>
      </c>
      <c r="G187" s="31" t="n"/>
      <c r="H187" s="31" t="n"/>
      <c r="I187" s="58" t="n"/>
      <c r="J187" s="59">
        <f>IFERROR(IF(A187="","",G187/F187),"")</f>
        <v/>
      </c>
      <c r="K187" s="60">
        <f>IFERROR(IF(A187="","",I187/G187),"")</f>
        <v/>
      </c>
      <c r="L187" s="60">
        <f>IFERROR(IF(A187="","",I187/F187),"")</f>
        <v/>
      </c>
      <c r="M187" s="60">
        <f>IFERROR(IF(A187="","",K187-'Dashboard'!$B$9),"")</f>
        <v/>
      </c>
      <c r="N187" s="60">
        <f>IFERROR(IF(A187="","",L187-'Dashboard'!$B$10),"")</f>
        <v/>
      </c>
      <c r="O187" s="36">
        <f>IFERROR(IF(A187="","",IF(D187&lt;=0,"Check total rooms",IF(E187&lt;0,"Check out-of-order rooms",IF(E187&gt;D187,"Out-of-order exceeds total",IF(F187&lt;=0,"No sellable rooms",IF(G187&lt;0,"Check rooms sold",IF(G187&gt;F187,"Rooms sold exceed sellable",IF(H187&lt;0,"Check complimentary rooms",IF(H187&gt;G187,"Complimentary exceeds rooms sold",IF(I187&lt;0,"Check room revenue",IF(AND(G187&gt;0,I187=0),"Sold rooms with no revenue",IF(AND(G187=0,I187&gt;0),"Revenue with no rooms sold",IF(E187&gt;'Dashboard'!$B$11,"Review out-of-order rooms","OK"))))))))))))),"")</f>
        <v/>
      </c>
      <c r="P187" s="37" t="n"/>
      <c r="Q187" s="37" t="n"/>
    </row>
    <row r="188">
      <c r="A188" s="57" t="n"/>
      <c r="B188" s="29">
        <f>IFERROR(IF(A188="","",INDEX({"Monday","Tuesday","Wednesday","Thursday","Friday","Saturday","Sunday"},1,MOD(A188-1,7)+1)),"")</f>
        <v/>
      </c>
      <c r="C188" s="30" t="n"/>
      <c r="D188" s="31" t="n"/>
      <c r="E188" s="31" t="n"/>
      <c r="F188" s="32">
        <f>IFERROR(IF(A188="","",D188-E188),"")</f>
        <v/>
      </c>
      <c r="G188" s="31" t="n"/>
      <c r="H188" s="31" t="n"/>
      <c r="I188" s="58" t="n"/>
      <c r="J188" s="59">
        <f>IFERROR(IF(A188="","",G188/F188),"")</f>
        <v/>
      </c>
      <c r="K188" s="60">
        <f>IFERROR(IF(A188="","",I188/G188),"")</f>
        <v/>
      </c>
      <c r="L188" s="60">
        <f>IFERROR(IF(A188="","",I188/F188),"")</f>
        <v/>
      </c>
      <c r="M188" s="60">
        <f>IFERROR(IF(A188="","",K188-'Dashboard'!$B$9),"")</f>
        <v/>
      </c>
      <c r="N188" s="60">
        <f>IFERROR(IF(A188="","",L188-'Dashboard'!$B$10),"")</f>
        <v/>
      </c>
      <c r="O188" s="36">
        <f>IFERROR(IF(A188="","",IF(D188&lt;=0,"Check total rooms",IF(E188&lt;0,"Check out-of-order rooms",IF(E188&gt;D188,"Out-of-order exceeds total",IF(F188&lt;=0,"No sellable rooms",IF(G188&lt;0,"Check rooms sold",IF(G188&gt;F188,"Rooms sold exceed sellable",IF(H188&lt;0,"Check complimentary rooms",IF(H188&gt;G188,"Complimentary exceeds rooms sold",IF(I188&lt;0,"Check room revenue",IF(AND(G188&gt;0,I188=0),"Sold rooms with no revenue",IF(AND(G188=0,I188&gt;0),"Revenue with no rooms sold",IF(E188&gt;'Dashboard'!$B$11,"Review out-of-order rooms","OK"))))))))))))),"")</f>
        <v/>
      </c>
      <c r="P188" s="37" t="n"/>
      <c r="Q188" s="37" t="n"/>
    </row>
    <row r="189">
      <c r="A189" s="57" t="n"/>
      <c r="B189" s="29">
        <f>IFERROR(IF(A189="","",INDEX({"Monday","Tuesday","Wednesday","Thursday","Friday","Saturday","Sunday"},1,MOD(A189-1,7)+1)),"")</f>
        <v/>
      </c>
      <c r="C189" s="30" t="n"/>
      <c r="D189" s="31" t="n"/>
      <c r="E189" s="31" t="n"/>
      <c r="F189" s="32">
        <f>IFERROR(IF(A189="","",D189-E189),"")</f>
        <v/>
      </c>
      <c r="G189" s="31" t="n"/>
      <c r="H189" s="31" t="n"/>
      <c r="I189" s="58" t="n"/>
      <c r="J189" s="59">
        <f>IFERROR(IF(A189="","",G189/F189),"")</f>
        <v/>
      </c>
      <c r="K189" s="60">
        <f>IFERROR(IF(A189="","",I189/G189),"")</f>
        <v/>
      </c>
      <c r="L189" s="60">
        <f>IFERROR(IF(A189="","",I189/F189),"")</f>
        <v/>
      </c>
      <c r="M189" s="60">
        <f>IFERROR(IF(A189="","",K189-'Dashboard'!$B$9),"")</f>
        <v/>
      </c>
      <c r="N189" s="60">
        <f>IFERROR(IF(A189="","",L189-'Dashboard'!$B$10),"")</f>
        <v/>
      </c>
      <c r="O189" s="36">
        <f>IFERROR(IF(A189="","",IF(D189&lt;=0,"Check total rooms",IF(E189&lt;0,"Check out-of-order rooms",IF(E189&gt;D189,"Out-of-order exceeds total",IF(F189&lt;=0,"No sellable rooms",IF(G189&lt;0,"Check rooms sold",IF(G189&gt;F189,"Rooms sold exceed sellable",IF(H189&lt;0,"Check complimentary rooms",IF(H189&gt;G189,"Complimentary exceeds rooms sold",IF(I189&lt;0,"Check room revenue",IF(AND(G189&gt;0,I189=0),"Sold rooms with no revenue",IF(AND(G189=0,I189&gt;0),"Revenue with no rooms sold",IF(E189&gt;'Dashboard'!$B$11,"Review out-of-order rooms","OK"))))))))))))),"")</f>
        <v/>
      </c>
      <c r="P189" s="37" t="n"/>
      <c r="Q189" s="37" t="n"/>
    </row>
    <row r="190">
      <c r="A190" s="57" t="n"/>
      <c r="B190" s="29">
        <f>IFERROR(IF(A190="","",INDEX({"Monday","Tuesday","Wednesday","Thursday","Friday","Saturday","Sunday"},1,MOD(A190-1,7)+1)),"")</f>
        <v/>
      </c>
      <c r="C190" s="30" t="n"/>
      <c r="D190" s="31" t="n"/>
      <c r="E190" s="31" t="n"/>
      <c r="F190" s="32">
        <f>IFERROR(IF(A190="","",D190-E190),"")</f>
        <v/>
      </c>
      <c r="G190" s="31" t="n"/>
      <c r="H190" s="31" t="n"/>
      <c r="I190" s="58" t="n"/>
      <c r="J190" s="59">
        <f>IFERROR(IF(A190="","",G190/F190),"")</f>
        <v/>
      </c>
      <c r="K190" s="60">
        <f>IFERROR(IF(A190="","",I190/G190),"")</f>
        <v/>
      </c>
      <c r="L190" s="60">
        <f>IFERROR(IF(A190="","",I190/F190),"")</f>
        <v/>
      </c>
      <c r="M190" s="60">
        <f>IFERROR(IF(A190="","",K190-'Dashboard'!$B$9),"")</f>
        <v/>
      </c>
      <c r="N190" s="60">
        <f>IFERROR(IF(A190="","",L190-'Dashboard'!$B$10),"")</f>
        <v/>
      </c>
      <c r="O190" s="36">
        <f>IFERROR(IF(A190="","",IF(D190&lt;=0,"Check total rooms",IF(E190&lt;0,"Check out-of-order rooms",IF(E190&gt;D190,"Out-of-order exceeds total",IF(F190&lt;=0,"No sellable rooms",IF(G190&lt;0,"Check rooms sold",IF(G190&gt;F190,"Rooms sold exceed sellable",IF(H190&lt;0,"Check complimentary rooms",IF(H190&gt;G190,"Complimentary exceeds rooms sold",IF(I190&lt;0,"Check room revenue",IF(AND(G190&gt;0,I190=0),"Sold rooms with no revenue",IF(AND(G190=0,I190&gt;0),"Revenue with no rooms sold",IF(E190&gt;'Dashboard'!$B$11,"Review out-of-order rooms","OK"))))))))))))),"")</f>
        <v/>
      </c>
      <c r="P190" s="37" t="n"/>
      <c r="Q190" s="37" t="n"/>
    </row>
    <row r="191">
      <c r="A191" s="57" t="n"/>
      <c r="B191" s="29">
        <f>IFERROR(IF(A191="","",INDEX({"Monday","Tuesday","Wednesday","Thursday","Friday","Saturday","Sunday"},1,MOD(A191-1,7)+1)),"")</f>
        <v/>
      </c>
      <c r="C191" s="30" t="n"/>
      <c r="D191" s="31" t="n"/>
      <c r="E191" s="31" t="n"/>
      <c r="F191" s="32">
        <f>IFERROR(IF(A191="","",D191-E191),"")</f>
        <v/>
      </c>
      <c r="G191" s="31" t="n"/>
      <c r="H191" s="31" t="n"/>
      <c r="I191" s="58" t="n"/>
      <c r="J191" s="59">
        <f>IFERROR(IF(A191="","",G191/F191),"")</f>
        <v/>
      </c>
      <c r="K191" s="60">
        <f>IFERROR(IF(A191="","",I191/G191),"")</f>
        <v/>
      </c>
      <c r="L191" s="60">
        <f>IFERROR(IF(A191="","",I191/F191),"")</f>
        <v/>
      </c>
      <c r="M191" s="60">
        <f>IFERROR(IF(A191="","",K191-'Dashboard'!$B$9),"")</f>
        <v/>
      </c>
      <c r="N191" s="60">
        <f>IFERROR(IF(A191="","",L191-'Dashboard'!$B$10),"")</f>
        <v/>
      </c>
      <c r="O191" s="36">
        <f>IFERROR(IF(A191="","",IF(D191&lt;=0,"Check total rooms",IF(E191&lt;0,"Check out-of-order rooms",IF(E191&gt;D191,"Out-of-order exceeds total",IF(F191&lt;=0,"No sellable rooms",IF(G191&lt;0,"Check rooms sold",IF(G191&gt;F191,"Rooms sold exceed sellable",IF(H191&lt;0,"Check complimentary rooms",IF(H191&gt;G191,"Complimentary exceeds rooms sold",IF(I191&lt;0,"Check room revenue",IF(AND(G191&gt;0,I191=0),"Sold rooms with no revenue",IF(AND(G191=0,I191&gt;0),"Revenue with no rooms sold",IF(E191&gt;'Dashboard'!$B$11,"Review out-of-order rooms","OK"))))))))))))),"")</f>
        <v/>
      </c>
      <c r="P191" s="37" t="n"/>
      <c r="Q191" s="37" t="n"/>
    </row>
    <row r="192">
      <c r="A192" s="57" t="n"/>
      <c r="B192" s="29">
        <f>IFERROR(IF(A192="","",INDEX({"Monday","Tuesday","Wednesday","Thursday","Friday","Saturday","Sunday"},1,MOD(A192-1,7)+1)),"")</f>
        <v/>
      </c>
      <c r="C192" s="30" t="n"/>
      <c r="D192" s="31" t="n"/>
      <c r="E192" s="31" t="n"/>
      <c r="F192" s="32">
        <f>IFERROR(IF(A192="","",D192-E192),"")</f>
        <v/>
      </c>
      <c r="G192" s="31" t="n"/>
      <c r="H192" s="31" t="n"/>
      <c r="I192" s="58" t="n"/>
      <c r="J192" s="59">
        <f>IFERROR(IF(A192="","",G192/F192),"")</f>
        <v/>
      </c>
      <c r="K192" s="60">
        <f>IFERROR(IF(A192="","",I192/G192),"")</f>
        <v/>
      </c>
      <c r="L192" s="60">
        <f>IFERROR(IF(A192="","",I192/F192),"")</f>
        <v/>
      </c>
      <c r="M192" s="60">
        <f>IFERROR(IF(A192="","",K192-'Dashboard'!$B$9),"")</f>
        <v/>
      </c>
      <c r="N192" s="60">
        <f>IFERROR(IF(A192="","",L192-'Dashboard'!$B$10),"")</f>
        <v/>
      </c>
      <c r="O192" s="36">
        <f>IFERROR(IF(A192="","",IF(D192&lt;=0,"Check total rooms",IF(E192&lt;0,"Check out-of-order rooms",IF(E192&gt;D192,"Out-of-order exceeds total",IF(F192&lt;=0,"No sellable rooms",IF(G192&lt;0,"Check rooms sold",IF(G192&gt;F192,"Rooms sold exceed sellable",IF(H192&lt;0,"Check complimentary rooms",IF(H192&gt;G192,"Complimentary exceeds rooms sold",IF(I192&lt;0,"Check room revenue",IF(AND(G192&gt;0,I192=0),"Sold rooms with no revenue",IF(AND(G192=0,I192&gt;0),"Revenue with no rooms sold",IF(E192&gt;'Dashboard'!$B$11,"Review out-of-order rooms","OK"))))))))))))),"")</f>
        <v/>
      </c>
      <c r="P192" s="37" t="n"/>
      <c r="Q192" s="37" t="n"/>
    </row>
    <row r="193">
      <c r="A193" s="57" t="n"/>
      <c r="B193" s="29">
        <f>IFERROR(IF(A193="","",INDEX({"Monday","Tuesday","Wednesday","Thursday","Friday","Saturday","Sunday"},1,MOD(A193-1,7)+1)),"")</f>
        <v/>
      </c>
      <c r="C193" s="30" t="n"/>
      <c r="D193" s="31" t="n"/>
      <c r="E193" s="31" t="n"/>
      <c r="F193" s="32">
        <f>IFERROR(IF(A193="","",D193-E193),"")</f>
        <v/>
      </c>
      <c r="G193" s="31" t="n"/>
      <c r="H193" s="31" t="n"/>
      <c r="I193" s="58" t="n"/>
      <c r="J193" s="59">
        <f>IFERROR(IF(A193="","",G193/F193),"")</f>
        <v/>
      </c>
      <c r="K193" s="60">
        <f>IFERROR(IF(A193="","",I193/G193),"")</f>
        <v/>
      </c>
      <c r="L193" s="60">
        <f>IFERROR(IF(A193="","",I193/F193),"")</f>
        <v/>
      </c>
      <c r="M193" s="60">
        <f>IFERROR(IF(A193="","",K193-'Dashboard'!$B$9),"")</f>
        <v/>
      </c>
      <c r="N193" s="60">
        <f>IFERROR(IF(A193="","",L193-'Dashboard'!$B$10),"")</f>
        <v/>
      </c>
      <c r="O193" s="36">
        <f>IFERROR(IF(A193="","",IF(D193&lt;=0,"Check total rooms",IF(E193&lt;0,"Check out-of-order rooms",IF(E193&gt;D193,"Out-of-order exceeds total",IF(F193&lt;=0,"No sellable rooms",IF(G193&lt;0,"Check rooms sold",IF(G193&gt;F193,"Rooms sold exceed sellable",IF(H193&lt;0,"Check complimentary rooms",IF(H193&gt;G193,"Complimentary exceeds rooms sold",IF(I193&lt;0,"Check room revenue",IF(AND(G193&gt;0,I193=0),"Sold rooms with no revenue",IF(AND(G193=0,I193&gt;0),"Revenue with no rooms sold",IF(E193&gt;'Dashboard'!$B$11,"Review out-of-order rooms","OK"))))))))))))),"")</f>
        <v/>
      </c>
      <c r="P193" s="37" t="n"/>
      <c r="Q193" s="37" t="n"/>
    </row>
    <row r="194">
      <c r="A194" s="57" t="n"/>
      <c r="B194" s="29">
        <f>IFERROR(IF(A194="","",INDEX({"Monday","Tuesday","Wednesday","Thursday","Friday","Saturday","Sunday"},1,MOD(A194-1,7)+1)),"")</f>
        <v/>
      </c>
      <c r="C194" s="30" t="n"/>
      <c r="D194" s="31" t="n"/>
      <c r="E194" s="31" t="n"/>
      <c r="F194" s="32">
        <f>IFERROR(IF(A194="","",D194-E194),"")</f>
        <v/>
      </c>
      <c r="G194" s="31" t="n"/>
      <c r="H194" s="31" t="n"/>
      <c r="I194" s="58" t="n"/>
      <c r="J194" s="59">
        <f>IFERROR(IF(A194="","",G194/F194),"")</f>
        <v/>
      </c>
      <c r="K194" s="60">
        <f>IFERROR(IF(A194="","",I194/G194),"")</f>
        <v/>
      </c>
      <c r="L194" s="60">
        <f>IFERROR(IF(A194="","",I194/F194),"")</f>
        <v/>
      </c>
      <c r="M194" s="60">
        <f>IFERROR(IF(A194="","",K194-'Dashboard'!$B$9),"")</f>
        <v/>
      </c>
      <c r="N194" s="60">
        <f>IFERROR(IF(A194="","",L194-'Dashboard'!$B$10),"")</f>
        <v/>
      </c>
      <c r="O194" s="36">
        <f>IFERROR(IF(A194="","",IF(D194&lt;=0,"Check total rooms",IF(E194&lt;0,"Check out-of-order rooms",IF(E194&gt;D194,"Out-of-order exceeds total",IF(F194&lt;=0,"No sellable rooms",IF(G194&lt;0,"Check rooms sold",IF(G194&gt;F194,"Rooms sold exceed sellable",IF(H194&lt;0,"Check complimentary rooms",IF(H194&gt;G194,"Complimentary exceeds rooms sold",IF(I194&lt;0,"Check room revenue",IF(AND(G194&gt;0,I194=0),"Sold rooms with no revenue",IF(AND(G194=0,I194&gt;0),"Revenue with no rooms sold",IF(E194&gt;'Dashboard'!$B$11,"Review out-of-order rooms","OK"))))))))))))),"")</f>
        <v/>
      </c>
      <c r="P194" s="37" t="n"/>
      <c r="Q194" s="37" t="n"/>
    </row>
    <row r="195">
      <c r="A195" s="57" t="n"/>
      <c r="B195" s="29">
        <f>IFERROR(IF(A195="","",INDEX({"Monday","Tuesday","Wednesday","Thursday","Friday","Saturday","Sunday"},1,MOD(A195-1,7)+1)),"")</f>
        <v/>
      </c>
      <c r="C195" s="30" t="n"/>
      <c r="D195" s="31" t="n"/>
      <c r="E195" s="31" t="n"/>
      <c r="F195" s="32">
        <f>IFERROR(IF(A195="","",D195-E195),"")</f>
        <v/>
      </c>
      <c r="G195" s="31" t="n"/>
      <c r="H195" s="31" t="n"/>
      <c r="I195" s="58" t="n"/>
      <c r="J195" s="59">
        <f>IFERROR(IF(A195="","",G195/F195),"")</f>
        <v/>
      </c>
      <c r="K195" s="60">
        <f>IFERROR(IF(A195="","",I195/G195),"")</f>
        <v/>
      </c>
      <c r="L195" s="60">
        <f>IFERROR(IF(A195="","",I195/F195),"")</f>
        <v/>
      </c>
      <c r="M195" s="60">
        <f>IFERROR(IF(A195="","",K195-'Dashboard'!$B$9),"")</f>
        <v/>
      </c>
      <c r="N195" s="60">
        <f>IFERROR(IF(A195="","",L195-'Dashboard'!$B$10),"")</f>
        <v/>
      </c>
      <c r="O195" s="36">
        <f>IFERROR(IF(A195="","",IF(D195&lt;=0,"Check total rooms",IF(E195&lt;0,"Check out-of-order rooms",IF(E195&gt;D195,"Out-of-order exceeds total",IF(F195&lt;=0,"No sellable rooms",IF(G195&lt;0,"Check rooms sold",IF(G195&gt;F195,"Rooms sold exceed sellable",IF(H195&lt;0,"Check complimentary rooms",IF(H195&gt;G195,"Complimentary exceeds rooms sold",IF(I195&lt;0,"Check room revenue",IF(AND(G195&gt;0,I195=0),"Sold rooms with no revenue",IF(AND(G195=0,I195&gt;0),"Revenue with no rooms sold",IF(E195&gt;'Dashboard'!$B$11,"Review out-of-order rooms","OK"))))))))))))),"")</f>
        <v/>
      </c>
      <c r="P195" s="37" t="n"/>
      <c r="Q195" s="37" t="n"/>
    </row>
    <row r="196">
      <c r="A196" s="57" t="n"/>
      <c r="B196" s="29">
        <f>IFERROR(IF(A196="","",INDEX({"Monday","Tuesday","Wednesday","Thursday","Friday","Saturday","Sunday"},1,MOD(A196-1,7)+1)),"")</f>
        <v/>
      </c>
      <c r="C196" s="30" t="n"/>
      <c r="D196" s="31" t="n"/>
      <c r="E196" s="31" t="n"/>
      <c r="F196" s="32">
        <f>IFERROR(IF(A196="","",D196-E196),"")</f>
        <v/>
      </c>
      <c r="G196" s="31" t="n"/>
      <c r="H196" s="31" t="n"/>
      <c r="I196" s="58" t="n"/>
      <c r="J196" s="59">
        <f>IFERROR(IF(A196="","",G196/F196),"")</f>
        <v/>
      </c>
      <c r="K196" s="60">
        <f>IFERROR(IF(A196="","",I196/G196),"")</f>
        <v/>
      </c>
      <c r="L196" s="60">
        <f>IFERROR(IF(A196="","",I196/F196),"")</f>
        <v/>
      </c>
      <c r="M196" s="60">
        <f>IFERROR(IF(A196="","",K196-'Dashboard'!$B$9),"")</f>
        <v/>
      </c>
      <c r="N196" s="60">
        <f>IFERROR(IF(A196="","",L196-'Dashboard'!$B$10),"")</f>
        <v/>
      </c>
      <c r="O196" s="36">
        <f>IFERROR(IF(A196="","",IF(D196&lt;=0,"Check total rooms",IF(E196&lt;0,"Check out-of-order rooms",IF(E196&gt;D196,"Out-of-order exceeds total",IF(F196&lt;=0,"No sellable rooms",IF(G196&lt;0,"Check rooms sold",IF(G196&gt;F196,"Rooms sold exceed sellable",IF(H196&lt;0,"Check complimentary rooms",IF(H196&gt;G196,"Complimentary exceeds rooms sold",IF(I196&lt;0,"Check room revenue",IF(AND(G196&gt;0,I196=0),"Sold rooms with no revenue",IF(AND(G196=0,I196&gt;0),"Revenue with no rooms sold",IF(E196&gt;'Dashboard'!$B$11,"Review out-of-order rooms","OK"))))))))))))),"")</f>
        <v/>
      </c>
      <c r="P196" s="37" t="n"/>
      <c r="Q196" s="37" t="n"/>
    </row>
    <row r="197">
      <c r="A197" s="57" t="n"/>
      <c r="B197" s="29">
        <f>IFERROR(IF(A197="","",INDEX({"Monday","Tuesday","Wednesday","Thursday","Friday","Saturday","Sunday"},1,MOD(A197-1,7)+1)),"")</f>
        <v/>
      </c>
      <c r="C197" s="30" t="n"/>
      <c r="D197" s="31" t="n"/>
      <c r="E197" s="31" t="n"/>
      <c r="F197" s="32">
        <f>IFERROR(IF(A197="","",D197-E197),"")</f>
        <v/>
      </c>
      <c r="G197" s="31" t="n"/>
      <c r="H197" s="31" t="n"/>
      <c r="I197" s="58" t="n"/>
      <c r="J197" s="59">
        <f>IFERROR(IF(A197="","",G197/F197),"")</f>
        <v/>
      </c>
      <c r="K197" s="60">
        <f>IFERROR(IF(A197="","",I197/G197),"")</f>
        <v/>
      </c>
      <c r="L197" s="60">
        <f>IFERROR(IF(A197="","",I197/F197),"")</f>
        <v/>
      </c>
      <c r="M197" s="60">
        <f>IFERROR(IF(A197="","",K197-'Dashboard'!$B$9),"")</f>
        <v/>
      </c>
      <c r="N197" s="60">
        <f>IFERROR(IF(A197="","",L197-'Dashboard'!$B$10),"")</f>
        <v/>
      </c>
      <c r="O197" s="36">
        <f>IFERROR(IF(A197="","",IF(D197&lt;=0,"Check total rooms",IF(E197&lt;0,"Check out-of-order rooms",IF(E197&gt;D197,"Out-of-order exceeds total",IF(F197&lt;=0,"No sellable rooms",IF(G197&lt;0,"Check rooms sold",IF(G197&gt;F197,"Rooms sold exceed sellable",IF(H197&lt;0,"Check complimentary rooms",IF(H197&gt;G197,"Complimentary exceeds rooms sold",IF(I197&lt;0,"Check room revenue",IF(AND(G197&gt;0,I197=0),"Sold rooms with no revenue",IF(AND(G197=0,I197&gt;0),"Revenue with no rooms sold",IF(E197&gt;'Dashboard'!$B$11,"Review out-of-order rooms","OK"))))))))))))),"")</f>
        <v/>
      </c>
      <c r="P197" s="37" t="n"/>
      <c r="Q197" s="37" t="n"/>
    </row>
    <row r="198">
      <c r="A198" s="57" t="n"/>
      <c r="B198" s="29">
        <f>IFERROR(IF(A198="","",INDEX({"Monday","Tuesday","Wednesday","Thursday","Friday","Saturday","Sunday"},1,MOD(A198-1,7)+1)),"")</f>
        <v/>
      </c>
      <c r="C198" s="30" t="n"/>
      <c r="D198" s="31" t="n"/>
      <c r="E198" s="31" t="n"/>
      <c r="F198" s="32">
        <f>IFERROR(IF(A198="","",D198-E198),"")</f>
        <v/>
      </c>
      <c r="G198" s="31" t="n"/>
      <c r="H198" s="31" t="n"/>
      <c r="I198" s="58" t="n"/>
      <c r="J198" s="59">
        <f>IFERROR(IF(A198="","",G198/F198),"")</f>
        <v/>
      </c>
      <c r="K198" s="60">
        <f>IFERROR(IF(A198="","",I198/G198),"")</f>
        <v/>
      </c>
      <c r="L198" s="60">
        <f>IFERROR(IF(A198="","",I198/F198),"")</f>
        <v/>
      </c>
      <c r="M198" s="60">
        <f>IFERROR(IF(A198="","",K198-'Dashboard'!$B$9),"")</f>
        <v/>
      </c>
      <c r="N198" s="60">
        <f>IFERROR(IF(A198="","",L198-'Dashboard'!$B$10),"")</f>
        <v/>
      </c>
      <c r="O198" s="36">
        <f>IFERROR(IF(A198="","",IF(D198&lt;=0,"Check total rooms",IF(E198&lt;0,"Check out-of-order rooms",IF(E198&gt;D198,"Out-of-order exceeds total",IF(F198&lt;=0,"No sellable rooms",IF(G198&lt;0,"Check rooms sold",IF(G198&gt;F198,"Rooms sold exceed sellable",IF(H198&lt;0,"Check complimentary rooms",IF(H198&gt;G198,"Complimentary exceeds rooms sold",IF(I198&lt;0,"Check room revenue",IF(AND(G198&gt;0,I198=0),"Sold rooms with no revenue",IF(AND(G198=0,I198&gt;0),"Revenue with no rooms sold",IF(E198&gt;'Dashboard'!$B$11,"Review out-of-order rooms","OK"))))))))))))),"")</f>
        <v/>
      </c>
      <c r="P198" s="37" t="n"/>
      <c r="Q198" s="37" t="n"/>
    </row>
    <row r="199">
      <c r="A199" s="57" t="n"/>
      <c r="B199" s="29">
        <f>IFERROR(IF(A199="","",INDEX({"Monday","Tuesday","Wednesday","Thursday","Friday","Saturday","Sunday"},1,MOD(A199-1,7)+1)),"")</f>
        <v/>
      </c>
      <c r="C199" s="30" t="n"/>
      <c r="D199" s="31" t="n"/>
      <c r="E199" s="31" t="n"/>
      <c r="F199" s="32">
        <f>IFERROR(IF(A199="","",D199-E199),"")</f>
        <v/>
      </c>
      <c r="G199" s="31" t="n"/>
      <c r="H199" s="31" t="n"/>
      <c r="I199" s="58" t="n"/>
      <c r="J199" s="59">
        <f>IFERROR(IF(A199="","",G199/F199),"")</f>
        <v/>
      </c>
      <c r="K199" s="60">
        <f>IFERROR(IF(A199="","",I199/G199),"")</f>
        <v/>
      </c>
      <c r="L199" s="60">
        <f>IFERROR(IF(A199="","",I199/F199),"")</f>
        <v/>
      </c>
      <c r="M199" s="60">
        <f>IFERROR(IF(A199="","",K199-'Dashboard'!$B$9),"")</f>
        <v/>
      </c>
      <c r="N199" s="60">
        <f>IFERROR(IF(A199="","",L199-'Dashboard'!$B$10),"")</f>
        <v/>
      </c>
      <c r="O199" s="36">
        <f>IFERROR(IF(A199="","",IF(D199&lt;=0,"Check total rooms",IF(E199&lt;0,"Check out-of-order rooms",IF(E199&gt;D199,"Out-of-order exceeds total",IF(F199&lt;=0,"No sellable rooms",IF(G199&lt;0,"Check rooms sold",IF(G199&gt;F199,"Rooms sold exceed sellable",IF(H199&lt;0,"Check complimentary rooms",IF(H199&gt;G199,"Complimentary exceeds rooms sold",IF(I199&lt;0,"Check room revenue",IF(AND(G199&gt;0,I199=0),"Sold rooms with no revenue",IF(AND(G199=0,I199&gt;0),"Revenue with no rooms sold",IF(E199&gt;'Dashboard'!$B$11,"Review out-of-order rooms","OK"))))))))))))),"")</f>
        <v/>
      </c>
      <c r="P199" s="37" t="n"/>
      <c r="Q199" s="37" t="n"/>
    </row>
    <row r="200">
      <c r="A200" s="57" t="n"/>
      <c r="B200" s="29">
        <f>IFERROR(IF(A200="","",INDEX({"Monday","Tuesday","Wednesday","Thursday","Friday","Saturday","Sunday"},1,MOD(A200-1,7)+1)),"")</f>
        <v/>
      </c>
      <c r="C200" s="30" t="n"/>
      <c r="D200" s="31" t="n"/>
      <c r="E200" s="31" t="n"/>
      <c r="F200" s="32">
        <f>IFERROR(IF(A200="","",D200-E200),"")</f>
        <v/>
      </c>
      <c r="G200" s="31" t="n"/>
      <c r="H200" s="31" t="n"/>
      <c r="I200" s="58" t="n"/>
      <c r="J200" s="59">
        <f>IFERROR(IF(A200="","",G200/F200),"")</f>
        <v/>
      </c>
      <c r="K200" s="60">
        <f>IFERROR(IF(A200="","",I200/G200),"")</f>
        <v/>
      </c>
      <c r="L200" s="60">
        <f>IFERROR(IF(A200="","",I200/F200),"")</f>
        <v/>
      </c>
      <c r="M200" s="60">
        <f>IFERROR(IF(A200="","",K200-'Dashboard'!$B$9),"")</f>
        <v/>
      </c>
      <c r="N200" s="60">
        <f>IFERROR(IF(A200="","",L200-'Dashboard'!$B$10),"")</f>
        <v/>
      </c>
      <c r="O200" s="36">
        <f>IFERROR(IF(A200="","",IF(D200&lt;=0,"Check total rooms",IF(E200&lt;0,"Check out-of-order rooms",IF(E200&gt;D200,"Out-of-order exceeds total",IF(F200&lt;=0,"No sellable rooms",IF(G200&lt;0,"Check rooms sold",IF(G200&gt;F200,"Rooms sold exceed sellable",IF(H200&lt;0,"Check complimentary rooms",IF(H200&gt;G200,"Complimentary exceeds rooms sold",IF(I200&lt;0,"Check room revenue",IF(AND(G200&gt;0,I200=0),"Sold rooms with no revenue",IF(AND(G200=0,I200&gt;0),"Revenue with no rooms sold",IF(E200&gt;'Dashboard'!$B$11,"Review out-of-order rooms","OK"))))))))))))),"")</f>
        <v/>
      </c>
      <c r="P200" s="37" t="n"/>
      <c r="Q200" s="37" t="n"/>
    </row>
    <row r="201">
      <c r="A201" s="57" t="n"/>
      <c r="B201" s="29">
        <f>IFERROR(IF(A201="","",INDEX({"Monday","Tuesday","Wednesday","Thursday","Friday","Saturday","Sunday"},1,MOD(A201-1,7)+1)),"")</f>
        <v/>
      </c>
      <c r="C201" s="30" t="n"/>
      <c r="D201" s="31" t="n"/>
      <c r="E201" s="31" t="n"/>
      <c r="F201" s="32">
        <f>IFERROR(IF(A201="","",D201-E201),"")</f>
        <v/>
      </c>
      <c r="G201" s="31" t="n"/>
      <c r="H201" s="31" t="n"/>
      <c r="I201" s="58" t="n"/>
      <c r="J201" s="59">
        <f>IFERROR(IF(A201="","",G201/F201),"")</f>
        <v/>
      </c>
      <c r="K201" s="60">
        <f>IFERROR(IF(A201="","",I201/G201),"")</f>
        <v/>
      </c>
      <c r="L201" s="60">
        <f>IFERROR(IF(A201="","",I201/F201),"")</f>
        <v/>
      </c>
      <c r="M201" s="60">
        <f>IFERROR(IF(A201="","",K201-'Dashboard'!$B$9),"")</f>
        <v/>
      </c>
      <c r="N201" s="60">
        <f>IFERROR(IF(A201="","",L201-'Dashboard'!$B$10),"")</f>
        <v/>
      </c>
      <c r="O201" s="36">
        <f>IFERROR(IF(A201="","",IF(D201&lt;=0,"Check total rooms",IF(E201&lt;0,"Check out-of-order rooms",IF(E201&gt;D201,"Out-of-order exceeds total",IF(F201&lt;=0,"No sellable rooms",IF(G201&lt;0,"Check rooms sold",IF(G201&gt;F201,"Rooms sold exceed sellable",IF(H201&lt;0,"Check complimentary rooms",IF(H201&gt;G201,"Complimentary exceeds rooms sold",IF(I201&lt;0,"Check room revenue",IF(AND(G201&gt;0,I201=0),"Sold rooms with no revenue",IF(AND(G201=0,I201&gt;0),"Revenue with no rooms sold",IF(E201&gt;'Dashboard'!$B$11,"Review out-of-order rooms","OK"))))))))))))),"")</f>
        <v/>
      </c>
      <c r="P201" s="37" t="n"/>
      <c r="Q201" s="37" t="n"/>
    </row>
    <row r="202">
      <c r="A202" s="57" t="n"/>
      <c r="B202" s="29">
        <f>IFERROR(IF(A202="","",INDEX({"Monday","Tuesday","Wednesday","Thursday","Friday","Saturday","Sunday"},1,MOD(A202-1,7)+1)),"")</f>
        <v/>
      </c>
      <c r="C202" s="30" t="n"/>
      <c r="D202" s="31" t="n"/>
      <c r="E202" s="31" t="n"/>
      <c r="F202" s="32">
        <f>IFERROR(IF(A202="","",D202-E202),"")</f>
        <v/>
      </c>
      <c r="G202" s="31" t="n"/>
      <c r="H202" s="31" t="n"/>
      <c r="I202" s="58" t="n"/>
      <c r="J202" s="59">
        <f>IFERROR(IF(A202="","",G202/F202),"")</f>
        <v/>
      </c>
      <c r="K202" s="60">
        <f>IFERROR(IF(A202="","",I202/G202),"")</f>
        <v/>
      </c>
      <c r="L202" s="60">
        <f>IFERROR(IF(A202="","",I202/F202),"")</f>
        <v/>
      </c>
      <c r="M202" s="60">
        <f>IFERROR(IF(A202="","",K202-'Dashboard'!$B$9),"")</f>
        <v/>
      </c>
      <c r="N202" s="60">
        <f>IFERROR(IF(A202="","",L202-'Dashboard'!$B$10),"")</f>
        <v/>
      </c>
      <c r="O202" s="36">
        <f>IFERROR(IF(A202="","",IF(D202&lt;=0,"Check total rooms",IF(E202&lt;0,"Check out-of-order rooms",IF(E202&gt;D202,"Out-of-order exceeds total",IF(F202&lt;=0,"No sellable rooms",IF(G202&lt;0,"Check rooms sold",IF(G202&gt;F202,"Rooms sold exceed sellable",IF(H202&lt;0,"Check complimentary rooms",IF(H202&gt;G202,"Complimentary exceeds rooms sold",IF(I202&lt;0,"Check room revenue",IF(AND(G202&gt;0,I202=0),"Sold rooms with no revenue",IF(AND(G202=0,I202&gt;0),"Revenue with no rooms sold",IF(E202&gt;'Dashboard'!$B$11,"Review out-of-order rooms","OK"))))))))))))),"")</f>
        <v/>
      </c>
      <c r="P202" s="37" t="n"/>
      <c r="Q202" s="37" t="n"/>
    </row>
    <row r="203">
      <c r="A203" s="57" t="n"/>
      <c r="B203" s="29">
        <f>IFERROR(IF(A203="","",INDEX({"Monday","Tuesday","Wednesday","Thursday","Friday","Saturday","Sunday"},1,MOD(A203-1,7)+1)),"")</f>
        <v/>
      </c>
      <c r="C203" s="30" t="n"/>
      <c r="D203" s="31" t="n"/>
      <c r="E203" s="31" t="n"/>
      <c r="F203" s="32">
        <f>IFERROR(IF(A203="","",D203-E203),"")</f>
        <v/>
      </c>
      <c r="G203" s="31" t="n"/>
      <c r="H203" s="31" t="n"/>
      <c r="I203" s="58" t="n"/>
      <c r="J203" s="59">
        <f>IFERROR(IF(A203="","",G203/F203),"")</f>
        <v/>
      </c>
      <c r="K203" s="60">
        <f>IFERROR(IF(A203="","",I203/G203),"")</f>
        <v/>
      </c>
      <c r="L203" s="60">
        <f>IFERROR(IF(A203="","",I203/F203),"")</f>
        <v/>
      </c>
      <c r="M203" s="60">
        <f>IFERROR(IF(A203="","",K203-'Dashboard'!$B$9),"")</f>
        <v/>
      </c>
      <c r="N203" s="60">
        <f>IFERROR(IF(A203="","",L203-'Dashboard'!$B$10),"")</f>
        <v/>
      </c>
      <c r="O203" s="36">
        <f>IFERROR(IF(A203="","",IF(D203&lt;=0,"Check total rooms",IF(E203&lt;0,"Check out-of-order rooms",IF(E203&gt;D203,"Out-of-order exceeds total",IF(F203&lt;=0,"No sellable rooms",IF(G203&lt;0,"Check rooms sold",IF(G203&gt;F203,"Rooms sold exceed sellable",IF(H203&lt;0,"Check complimentary rooms",IF(H203&gt;G203,"Complimentary exceeds rooms sold",IF(I203&lt;0,"Check room revenue",IF(AND(G203&gt;0,I203=0),"Sold rooms with no revenue",IF(AND(G203=0,I203&gt;0),"Revenue with no rooms sold",IF(E203&gt;'Dashboard'!$B$11,"Review out-of-order rooms","OK"))))))))))))),"")</f>
        <v/>
      </c>
      <c r="P203" s="37" t="n"/>
      <c r="Q203" s="37" t="n"/>
    </row>
    <row r="204">
      <c r="A204" s="57" t="n"/>
      <c r="B204" s="29">
        <f>IFERROR(IF(A204="","",INDEX({"Monday","Tuesday","Wednesday","Thursday","Friday","Saturday","Sunday"},1,MOD(A204-1,7)+1)),"")</f>
        <v/>
      </c>
      <c r="C204" s="30" t="n"/>
      <c r="D204" s="31" t="n"/>
      <c r="E204" s="31" t="n"/>
      <c r="F204" s="32">
        <f>IFERROR(IF(A204="","",D204-E204),"")</f>
        <v/>
      </c>
      <c r="G204" s="31" t="n"/>
      <c r="H204" s="31" t="n"/>
      <c r="I204" s="58" t="n"/>
      <c r="J204" s="59">
        <f>IFERROR(IF(A204="","",G204/F204),"")</f>
        <v/>
      </c>
      <c r="K204" s="60">
        <f>IFERROR(IF(A204="","",I204/G204),"")</f>
        <v/>
      </c>
      <c r="L204" s="60">
        <f>IFERROR(IF(A204="","",I204/F204),"")</f>
        <v/>
      </c>
      <c r="M204" s="60">
        <f>IFERROR(IF(A204="","",K204-'Dashboard'!$B$9),"")</f>
        <v/>
      </c>
      <c r="N204" s="60">
        <f>IFERROR(IF(A204="","",L204-'Dashboard'!$B$10),"")</f>
        <v/>
      </c>
      <c r="O204" s="36">
        <f>IFERROR(IF(A204="","",IF(D204&lt;=0,"Check total rooms",IF(E204&lt;0,"Check out-of-order rooms",IF(E204&gt;D204,"Out-of-order exceeds total",IF(F204&lt;=0,"No sellable rooms",IF(G204&lt;0,"Check rooms sold",IF(G204&gt;F204,"Rooms sold exceed sellable",IF(H204&lt;0,"Check complimentary rooms",IF(H204&gt;G204,"Complimentary exceeds rooms sold",IF(I204&lt;0,"Check room revenue",IF(AND(G204&gt;0,I204=0),"Sold rooms with no revenue",IF(AND(G204=0,I204&gt;0),"Revenue with no rooms sold",IF(E204&gt;'Dashboard'!$B$11,"Review out-of-order rooms","OK"))))))))))))),"")</f>
        <v/>
      </c>
      <c r="P204" s="37" t="n"/>
      <c r="Q204" s="37" t="n"/>
    </row>
    <row r="205">
      <c r="A205" s="57" t="n"/>
      <c r="B205" s="29">
        <f>IFERROR(IF(A205="","",INDEX({"Monday","Tuesday","Wednesday","Thursday","Friday","Saturday","Sunday"},1,MOD(A205-1,7)+1)),"")</f>
        <v/>
      </c>
      <c r="C205" s="30" t="n"/>
      <c r="D205" s="31" t="n"/>
      <c r="E205" s="31" t="n"/>
      <c r="F205" s="32">
        <f>IFERROR(IF(A205="","",D205-E205),"")</f>
        <v/>
      </c>
      <c r="G205" s="31" t="n"/>
      <c r="H205" s="31" t="n"/>
      <c r="I205" s="58" t="n"/>
      <c r="J205" s="59">
        <f>IFERROR(IF(A205="","",G205/F205),"")</f>
        <v/>
      </c>
      <c r="K205" s="60">
        <f>IFERROR(IF(A205="","",I205/G205),"")</f>
        <v/>
      </c>
      <c r="L205" s="60">
        <f>IFERROR(IF(A205="","",I205/F205),"")</f>
        <v/>
      </c>
      <c r="M205" s="60">
        <f>IFERROR(IF(A205="","",K205-'Dashboard'!$B$9),"")</f>
        <v/>
      </c>
      <c r="N205" s="60">
        <f>IFERROR(IF(A205="","",L205-'Dashboard'!$B$10),"")</f>
        <v/>
      </c>
      <c r="O205" s="36">
        <f>IFERROR(IF(A205="","",IF(D205&lt;=0,"Check total rooms",IF(E205&lt;0,"Check out-of-order rooms",IF(E205&gt;D205,"Out-of-order exceeds total",IF(F205&lt;=0,"No sellable rooms",IF(G205&lt;0,"Check rooms sold",IF(G205&gt;F205,"Rooms sold exceed sellable",IF(H205&lt;0,"Check complimentary rooms",IF(H205&gt;G205,"Complimentary exceeds rooms sold",IF(I205&lt;0,"Check room revenue",IF(AND(G205&gt;0,I205=0),"Sold rooms with no revenue",IF(AND(G205=0,I205&gt;0),"Revenue with no rooms sold",IF(E205&gt;'Dashboard'!$B$11,"Review out-of-order rooms","OK"))))))))))))),"")</f>
        <v/>
      </c>
      <c r="P205" s="37" t="n"/>
      <c r="Q205" s="37" t="n"/>
    </row>
    <row r="206">
      <c r="A206" s="57" t="n"/>
      <c r="B206" s="29">
        <f>IFERROR(IF(A206="","",INDEX({"Monday","Tuesday","Wednesday","Thursday","Friday","Saturday","Sunday"},1,MOD(A206-1,7)+1)),"")</f>
        <v/>
      </c>
      <c r="C206" s="30" t="n"/>
      <c r="D206" s="31" t="n"/>
      <c r="E206" s="31" t="n"/>
      <c r="F206" s="32">
        <f>IFERROR(IF(A206="","",D206-E206),"")</f>
        <v/>
      </c>
      <c r="G206" s="31" t="n"/>
      <c r="H206" s="31" t="n"/>
      <c r="I206" s="58" t="n"/>
      <c r="J206" s="59">
        <f>IFERROR(IF(A206="","",G206/F206),"")</f>
        <v/>
      </c>
      <c r="K206" s="60">
        <f>IFERROR(IF(A206="","",I206/G206),"")</f>
        <v/>
      </c>
      <c r="L206" s="60">
        <f>IFERROR(IF(A206="","",I206/F206),"")</f>
        <v/>
      </c>
      <c r="M206" s="60">
        <f>IFERROR(IF(A206="","",K206-'Dashboard'!$B$9),"")</f>
        <v/>
      </c>
      <c r="N206" s="60">
        <f>IFERROR(IF(A206="","",L206-'Dashboard'!$B$10),"")</f>
        <v/>
      </c>
      <c r="O206" s="36">
        <f>IFERROR(IF(A206="","",IF(D206&lt;=0,"Check total rooms",IF(E206&lt;0,"Check out-of-order rooms",IF(E206&gt;D206,"Out-of-order exceeds total",IF(F206&lt;=0,"No sellable rooms",IF(G206&lt;0,"Check rooms sold",IF(G206&gt;F206,"Rooms sold exceed sellable",IF(H206&lt;0,"Check complimentary rooms",IF(H206&gt;G206,"Complimentary exceeds rooms sold",IF(I206&lt;0,"Check room revenue",IF(AND(G206&gt;0,I206=0),"Sold rooms with no revenue",IF(AND(G206=0,I206&gt;0),"Revenue with no rooms sold",IF(E206&gt;'Dashboard'!$B$11,"Review out-of-order rooms","OK"))))))))))))),"")</f>
        <v/>
      </c>
      <c r="P206" s="37" t="n"/>
      <c r="Q206" s="37" t="n"/>
    </row>
    <row r="207">
      <c r="A207" s="57" t="n"/>
      <c r="B207" s="29">
        <f>IFERROR(IF(A207="","",INDEX({"Monday","Tuesday","Wednesday","Thursday","Friday","Saturday","Sunday"},1,MOD(A207-1,7)+1)),"")</f>
        <v/>
      </c>
      <c r="C207" s="30" t="n"/>
      <c r="D207" s="31" t="n"/>
      <c r="E207" s="31" t="n"/>
      <c r="F207" s="32">
        <f>IFERROR(IF(A207="","",D207-E207),"")</f>
        <v/>
      </c>
      <c r="G207" s="31" t="n"/>
      <c r="H207" s="31" t="n"/>
      <c r="I207" s="58" t="n"/>
      <c r="J207" s="59">
        <f>IFERROR(IF(A207="","",G207/F207),"")</f>
        <v/>
      </c>
      <c r="K207" s="60">
        <f>IFERROR(IF(A207="","",I207/G207),"")</f>
        <v/>
      </c>
      <c r="L207" s="60">
        <f>IFERROR(IF(A207="","",I207/F207),"")</f>
        <v/>
      </c>
      <c r="M207" s="60">
        <f>IFERROR(IF(A207="","",K207-'Dashboard'!$B$9),"")</f>
        <v/>
      </c>
      <c r="N207" s="60">
        <f>IFERROR(IF(A207="","",L207-'Dashboard'!$B$10),"")</f>
        <v/>
      </c>
      <c r="O207" s="36">
        <f>IFERROR(IF(A207="","",IF(D207&lt;=0,"Check total rooms",IF(E207&lt;0,"Check out-of-order rooms",IF(E207&gt;D207,"Out-of-order exceeds total",IF(F207&lt;=0,"No sellable rooms",IF(G207&lt;0,"Check rooms sold",IF(G207&gt;F207,"Rooms sold exceed sellable",IF(H207&lt;0,"Check complimentary rooms",IF(H207&gt;G207,"Complimentary exceeds rooms sold",IF(I207&lt;0,"Check room revenue",IF(AND(G207&gt;0,I207=0),"Sold rooms with no revenue",IF(AND(G207=0,I207&gt;0),"Revenue with no rooms sold",IF(E207&gt;'Dashboard'!$B$11,"Review out-of-order rooms","OK"))))))))))))),"")</f>
        <v/>
      </c>
      <c r="P207" s="37" t="n"/>
      <c r="Q207" s="37" t="n"/>
    </row>
    <row r="208">
      <c r="A208" s="57" t="n"/>
      <c r="B208" s="29">
        <f>IFERROR(IF(A208="","",INDEX({"Monday","Tuesday","Wednesday","Thursday","Friday","Saturday","Sunday"},1,MOD(A208-1,7)+1)),"")</f>
        <v/>
      </c>
      <c r="C208" s="30" t="n"/>
      <c r="D208" s="31" t="n"/>
      <c r="E208" s="31" t="n"/>
      <c r="F208" s="32">
        <f>IFERROR(IF(A208="","",D208-E208),"")</f>
        <v/>
      </c>
      <c r="G208" s="31" t="n"/>
      <c r="H208" s="31" t="n"/>
      <c r="I208" s="58" t="n"/>
      <c r="J208" s="59">
        <f>IFERROR(IF(A208="","",G208/F208),"")</f>
        <v/>
      </c>
      <c r="K208" s="60">
        <f>IFERROR(IF(A208="","",I208/G208),"")</f>
        <v/>
      </c>
      <c r="L208" s="60">
        <f>IFERROR(IF(A208="","",I208/F208),"")</f>
        <v/>
      </c>
      <c r="M208" s="60">
        <f>IFERROR(IF(A208="","",K208-'Dashboard'!$B$9),"")</f>
        <v/>
      </c>
      <c r="N208" s="60">
        <f>IFERROR(IF(A208="","",L208-'Dashboard'!$B$10),"")</f>
        <v/>
      </c>
      <c r="O208" s="36">
        <f>IFERROR(IF(A208="","",IF(D208&lt;=0,"Check total rooms",IF(E208&lt;0,"Check out-of-order rooms",IF(E208&gt;D208,"Out-of-order exceeds total",IF(F208&lt;=0,"No sellable rooms",IF(G208&lt;0,"Check rooms sold",IF(G208&gt;F208,"Rooms sold exceed sellable",IF(H208&lt;0,"Check complimentary rooms",IF(H208&gt;G208,"Complimentary exceeds rooms sold",IF(I208&lt;0,"Check room revenue",IF(AND(G208&gt;0,I208=0),"Sold rooms with no revenue",IF(AND(G208=0,I208&gt;0),"Revenue with no rooms sold",IF(E208&gt;'Dashboard'!$B$11,"Review out-of-order rooms","OK"))))))))))))),"")</f>
        <v/>
      </c>
      <c r="P208" s="37" t="n"/>
      <c r="Q208" s="37" t="n"/>
    </row>
    <row r="209">
      <c r="A209" s="57" t="n"/>
      <c r="B209" s="29">
        <f>IFERROR(IF(A209="","",INDEX({"Monday","Tuesday","Wednesday","Thursday","Friday","Saturday","Sunday"},1,MOD(A209-1,7)+1)),"")</f>
        <v/>
      </c>
      <c r="C209" s="30" t="n"/>
      <c r="D209" s="31" t="n"/>
      <c r="E209" s="31" t="n"/>
      <c r="F209" s="32">
        <f>IFERROR(IF(A209="","",D209-E209),"")</f>
        <v/>
      </c>
      <c r="G209" s="31" t="n"/>
      <c r="H209" s="31" t="n"/>
      <c r="I209" s="58" t="n"/>
      <c r="J209" s="59">
        <f>IFERROR(IF(A209="","",G209/F209),"")</f>
        <v/>
      </c>
      <c r="K209" s="60">
        <f>IFERROR(IF(A209="","",I209/G209),"")</f>
        <v/>
      </c>
      <c r="L209" s="60">
        <f>IFERROR(IF(A209="","",I209/F209),"")</f>
        <v/>
      </c>
      <c r="M209" s="60">
        <f>IFERROR(IF(A209="","",K209-'Dashboard'!$B$9),"")</f>
        <v/>
      </c>
      <c r="N209" s="60">
        <f>IFERROR(IF(A209="","",L209-'Dashboard'!$B$10),"")</f>
        <v/>
      </c>
      <c r="O209" s="36">
        <f>IFERROR(IF(A209="","",IF(D209&lt;=0,"Check total rooms",IF(E209&lt;0,"Check out-of-order rooms",IF(E209&gt;D209,"Out-of-order exceeds total",IF(F209&lt;=0,"No sellable rooms",IF(G209&lt;0,"Check rooms sold",IF(G209&gt;F209,"Rooms sold exceed sellable",IF(H209&lt;0,"Check complimentary rooms",IF(H209&gt;G209,"Complimentary exceeds rooms sold",IF(I209&lt;0,"Check room revenue",IF(AND(G209&gt;0,I209=0),"Sold rooms with no revenue",IF(AND(G209=0,I209&gt;0),"Revenue with no rooms sold",IF(E209&gt;'Dashboard'!$B$11,"Review out-of-order rooms","OK"))))))))))))),"")</f>
        <v/>
      </c>
      <c r="P209" s="37" t="n"/>
      <c r="Q209" s="37" t="n"/>
    </row>
    <row r="210">
      <c r="A210" s="57" t="n"/>
      <c r="B210" s="29">
        <f>IFERROR(IF(A210="","",INDEX({"Monday","Tuesday","Wednesday","Thursday","Friday","Saturday","Sunday"},1,MOD(A210-1,7)+1)),"")</f>
        <v/>
      </c>
      <c r="C210" s="30" t="n"/>
      <c r="D210" s="31" t="n"/>
      <c r="E210" s="31" t="n"/>
      <c r="F210" s="32">
        <f>IFERROR(IF(A210="","",D210-E210),"")</f>
        <v/>
      </c>
      <c r="G210" s="31" t="n"/>
      <c r="H210" s="31" t="n"/>
      <c r="I210" s="58" t="n"/>
      <c r="J210" s="59">
        <f>IFERROR(IF(A210="","",G210/F210),"")</f>
        <v/>
      </c>
      <c r="K210" s="60">
        <f>IFERROR(IF(A210="","",I210/G210),"")</f>
        <v/>
      </c>
      <c r="L210" s="60">
        <f>IFERROR(IF(A210="","",I210/F210),"")</f>
        <v/>
      </c>
      <c r="M210" s="60">
        <f>IFERROR(IF(A210="","",K210-'Dashboard'!$B$9),"")</f>
        <v/>
      </c>
      <c r="N210" s="60">
        <f>IFERROR(IF(A210="","",L210-'Dashboard'!$B$10),"")</f>
        <v/>
      </c>
      <c r="O210" s="36">
        <f>IFERROR(IF(A210="","",IF(D210&lt;=0,"Check total rooms",IF(E210&lt;0,"Check out-of-order rooms",IF(E210&gt;D210,"Out-of-order exceeds total",IF(F210&lt;=0,"No sellable rooms",IF(G210&lt;0,"Check rooms sold",IF(G210&gt;F210,"Rooms sold exceed sellable",IF(H210&lt;0,"Check complimentary rooms",IF(H210&gt;G210,"Complimentary exceeds rooms sold",IF(I210&lt;0,"Check room revenue",IF(AND(G210&gt;0,I210=0),"Sold rooms with no revenue",IF(AND(G210=0,I210&gt;0),"Revenue with no rooms sold",IF(E210&gt;'Dashboard'!$B$11,"Review out-of-order rooms","OK"))))))))))))),"")</f>
        <v/>
      </c>
      <c r="P210" s="37" t="n"/>
      <c r="Q210" s="37" t="n"/>
    </row>
    <row r="211">
      <c r="A211" s="57" t="n"/>
      <c r="B211" s="29">
        <f>IFERROR(IF(A211="","",INDEX({"Monday","Tuesday","Wednesday","Thursday","Friday","Saturday","Sunday"},1,MOD(A211-1,7)+1)),"")</f>
        <v/>
      </c>
      <c r="C211" s="30" t="n"/>
      <c r="D211" s="31" t="n"/>
      <c r="E211" s="31" t="n"/>
      <c r="F211" s="32">
        <f>IFERROR(IF(A211="","",D211-E211),"")</f>
        <v/>
      </c>
      <c r="G211" s="31" t="n"/>
      <c r="H211" s="31" t="n"/>
      <c r="I211" s="58" t="n"/>
      <c r="J211" s="59">
        <f>IFERROR(IF(A211="","",G211/F211),"")</f>
        <v/>
      </c>
      <c r="K211" s="60">
        <f>IFERROR(IF(A211="","",I211/G211),"")</f>
        <v/>
      </c>
      <c r="L211" s="60">
        <f>IFERROR(IF(A211="","",I211/F211),"")</f>
        <v/>
      </c>
      <c r="M211" s="60">
        <f>IFERROR(IF(A211="","",K211-'Dashboard'!$B$9),"")</f>
        <v/>
      </c>
      <c r="N211" s="60">
        <f>IFERROR(IF(A211="","",L211-'Dashboard'!$B$10),"")</f>
        <v/>
      </c>
      <c r="O211" s="36">
        <f>IFERROR(IF(A211="","",IF(D211&lt;=0,"Check total rooms",IF(E211&lt;0,"Check out-of-order rooms",IF(E211&gt;D211,"Out-of-order exceeds total",IF(F211&lt;=0,"No sellable rooms",IF(G211&lt;0,"Check rooms sold",IF(G211&gt;F211,"Rooms sold exceed sellable",IF(H211&lt;0,"Check complimentary rooms",IF(H211&gt;G211,"Complimentary exceeds rooms sold",IF(I211&lt;0,"Check room revenue",IF(AND(G211&gt;0,I211=0),"Sold rooms with no revenue",IF(AND(G211=0,I211&gt;0),"Revenue with no rooms sold",IF(E211&gt;'Dashboard'!$B$11,"Review out-of-order rooms","OK"))))))))))))),"")</f>
        <v/>
      </c>
      <c r="P211" s="37" t="n"/>
      <c r="Q211" s="37" t="n"/>
    </row>
    <row r="212">
      <c r="A212" s="57" t="n"/>
      <c r="B212" s="29">
        <f>IFERROR(IF(A212="","",INDEX({"Monday","Tuesday","Wednesday","Thursday","Friday","Saturday","Sunday"},1,MOD(A212-1,7)+1)),"")</f>
        <v/>
      </c>
      <c r="C212" s="30" t="n"/>
      <c r="D212" s="31" t="n"/>
      <c r="E212" s="31" t="n"/>
      <c r="F212" s="32">
        <f>IFERROR(IF(A212="","",D212-E212),"")</f>
        <v/>
      </c>
      <c r="G212" s="31" t="n"/>
      <c r="H212" s="31" t="n"/>
      <c r="I212" s="58" t="n"/>
      <c r="J212" s="59">
        <f>IFERROR(IF(A212="","",G212/F212),"")</f>
        <v/>
      </c>
      <c r="K212" s="60">
        <f>IFERROR(IF(A212="","",I212/G212),"")</f>
        <v/>
      </c>
      <c r="L212" s="60">
        <f>IFERROR(IF(A212="","",I212/F212),"")</f>
        <v/>
      </c>
      <c r="M212" s="60">
        <f>IFERROR(IF(A212="","",K212-'Dashboard'!$B$9),"")</f>
        <v/>
      </c>
      <c r="N212" s="60">
        <f>IFERROR(IF(A212="","",L212-'Dashboard'!$B$10),"")</f>
        <v/>
      </c>
      <c r="O212" s="36">
        <f>IFERROR(IF(A212="","",IF(D212&lt;=0,"Check total rooms",IF(E212&lt;0,"Check out-of-order rooms",IF(E212&gt;D212,"Out-of-order exceeds total",IF(F212&lt;=0,"No sellable rooms",IF(G212&lt;0,"Check rooms sold",IF(G212&gt;F212,"Rooms sold exceed sellable",IF(H212&lt;0,"Check complimentary rooms",IF(H212&gt;G212,"Complimentary exceeds rooms sold",IF(I212&lt;0,"Check room revenue",IF(AND(G212&gt;0,I212=0),"Sold rooms with no revenue",IF(AND(G212=0,I212&gt;0),"Revenue with no rooms sold",IF(E212&gt;'Dashboard'!$B$11,"Review out-of-order rooms","OK"))))))))))))),"")</f>
        <v/>
      </c>
      <c r="P212" s="37" t="n"/>
      <c r="Q212" s="37" t="n"/>
    </row>
    <row r="213">
      <c r="A213" s="57" t="n"/>
      <c r="B213" s="29">
        <f>IFERROR(IF(A213="","",INDEX({"Monday","Tuesday","Wednesday","Thursday","Friday","Saturday","Sunday"},1,MOD(A213-1,7)+1)),"")</f>
        <v/>
      </c>
      <c r="C213" s="30" t="n"/>
      <c r="D213" s="31" t="n"/>
      <c r="E213" s="31" t="n"/>
      <c r="F213" s="32">
        <f>IFERROR(IF(A213="","",D213-E213),"")</f>
        <v/>
      </c>
      <c r="G213" s="31" t="n"/>
      <c r="H213" s="31" t="n"/>
      <c r="I213" s="58" t="n"/>
      <c r="J213" s="59">
        <f>IFERROR(IF(A213="","",G213/F213),"")</f>
        <v/>
      </c>
      <c r="K213" s="60">
        <f>IFERROR(IF(A213="","",I213/G213),"")</f>
        <v/>
      </c>
      <c r="L213" s="60">
        <f>IFERROR(IF(A213="","",I213/F213),"")</f>
        <v/>
      </c>
      <c r="M213" s="60">
        <f>IFERROR(IF(A213="","",K213-'Dashboard'!$B$9),"")</f>
        <v/>
      </c>
      <c r="N213" s="60">
        <f>IFERROR(IF(A213="","",L213-'Dashboard'!$B$10),"")</f>
        <v/>
      </c>
      <c r="O213" s="36">
        <f>IFERROR(IF(A213="","",IF(D213&lt;=0,"Check total rooms",IF(E213&lt;0,"Check out-of-order rooms",IF(E213&gt;D213,"Out-of-order exceeds total",IF(F213&lt;=0,"No sellable rooms",IF(G213&lt;0,"Check rooms sold",IF(G213&gt;F213,"Rooms sold exceed sellable",IF(H213&lt;0,"Check complimentary rooms",IF(H213&gt;G213,"Complimentary exceeds rooms sold",IF(I213&lt;0,"Check room revenue",IF(AND(G213&gt;0,I213=0),"Sold rooms with no revenue",IF(AND(G213=0,I213&gt;0),"Revenue with no rooms sold",IF(E213&gt;'Dashboard'!$B$11,"Review out-of-order rooms","OK"))))))))))))),"")</f>
        <v/>
      </c>
      <c r="P213" s="37" t="n"/>
      <c r="Q213" s="37" t="n"/>
    </row>
    <row r="214">
      <c r="A214" s="57" t="n"/>
      <c r="B214" s="29">
        <f>IFERROR(IF(A214="","",INDEX({"Monday","Tuesday","Wednesday","Thursday","Friday","Saturday","Sunday"},1,MOD(A214-1,7)+1)),"")</f>
        <v/>
      </c>
      <c r="C214" s="30" t="n"/>
      <c r="D214" s="31" t="n"/>
      <c r="E214" s="31" t="n"/>
      <c r="F214" s="32">
        <f>IFERROR(IF(A214="","",D214-E214),"")</f>
        <v/>
      </c>
      <c r="G214" s="31" t="n"/>
      <c r="H214" s="31" t="n"/>
      <c r="I214" s="58" t="n"/>
      <c r="J214" s="59">
        <f>IFERROR(IF(A214="","",G214/F214),"")</f>
        <v/>
      </c>
      <c r="K214" s="60">
        <f>IFERROR(IF(A214="","",I214/G214),"")</f>
        <v/>
      </c>
      <c r="L214" s="60">
        <f>IFERROR(IF(A214="","",I214/F214),"")</f>
        <v/>
      </c>
      <c r="M214" s="60">
        <f>IFERROR(IF(A214="","",K214-'Dashboard'!$B$9),"")</f>
        <v/>
      </c>
      <c r="N214" s="60">
        <f>IFERROR(IF(A214="","",L214-'Dashboard'!$B$10),"")</f>
        <v/>
      </c>
      <c r="O214" s="36">
        <f>IFERROR(IF(A214="","",IF(D214&lt;=0,"Check total rooms",IF(E214&lt;0,"Check out-of-order rooms",IF(E214&gt;D214,"Out-of-order exceeds total",IF(F214&lt;=0,"No sellable rooms",IF(G214&lt;0,"Check rooms sold",IF(G214&gt;F214,"Rooms sold exceed sellable",IF(H214&lt;0,"Check complimentary rooms",IF(H214&gt;G214,"Complimentary exceeds rooms sold",IF(I214&lt;0,"Check room revenue",IF(AND(G214&gt;0,I214=0),"Sold rooms with no revenue",IF(AND(G214=0,I214&gt;0),"Revenue with no rooms sold",IF(E214&gt;'Dashboard'!$B$11,"Review out-of-order rooms","OK"))))))))))))),"")</f>
        <v/>
      </c>
      <c r="P214" s="37" t="n"/>
      <c r="Q214" s="37" t="n"/>
    </row>
    <row r="215">
      <c r="A215" s="57" t="n"/>
      <c r="B215" s="29">
        <f>IFERROR(IF(A215="","",INDEX({"Monday","Tuesday","Wednesday","Thursday","Friday","Saturday","Sunday"},1,MOD(A215-1,7)+1)),"")</f>
        <v/>
      </c>
      <c r="C215" s="30" t="n"/>
      <c r="D215" s="31" t="n"/>
      <c r="E215" s="31" t="n"/>
      <c r="F215" s="32">
        <f>IFERROR(IF(A215="","",D215-E215),"")</f>
        <v/>
      </c>
      <c r="G215" s="31" t="n"/>
      <c r="H215" s="31" t="n"/>
      <c r="I215" s="58" t="n"/>
      <c r="J215" s="59">
        <f>IFERROR(IF(A215="","",G215/F215),"")</f>
        <v/>
      </c>
      <c r="K215" s="60">
        <f>IFERROR(IF(A215="","",I215/G215),"")</f>
        <v/>
      </c>
      <c r="L215" s="60">
        <f>IFERROR(IF(A215="","",I215/F215),"")</f>
        <v/>
      </c>
      <c r="M215" s="60">
        <f>IFERROR(IF(A215="","",K215-'Dashboard'!$B$9),"")</f>
        <v/>
      </c>
      <c r="N215" s="60">
        <f>IFERROR(IF(A215="","",L215-'Dashboard'!$B$10),"")</f>
        <v/>
      </c>
      <c r="O215" s="36">
        <f>IFERROR(IF(A215="","",IF(D215&lt;=0,"Check total rooms",IF(E215&lt;0,"Check out-of-order rooms",IF(E215&gt;D215,"Out-of-order exceeds total",IF(F215&lt;=0,"No sellable rooms",IF(G215&lt;0,"Check rooms sold",IF(G215&gt;F215,"Rooms sold exceed sellable",IF(H215&lt;0,"Check complimentary rooms",IF(H215&gt;G215,"Complimentary exceeds rooms sold",IF(I215&lt;0,"Check room revenue",IF(AND(G215&gt;0,I215=0),"Sold rooms with no revenue",IF(AND(G215=0,I215&gt;0),"Revenue with no rooms sold",IF(E215&gt;'Dashboard'!$B$11,"Review out-of-order rooms","OK"))))))))))))),"")</f>
        <v/>
      </c>
      <c r="P215" s="37" t="n"/>
      <c r="Q215" s="37" t="n"/>
    </row>
    <row r="216">
      <c r="A216" s="57" t="n"/>
      <c r="B216" s="29">
        <f>IFERROR(IF(A216="","",INDEX({"Monday","Tuesday","Wednesday","Thursday","Friday","Saturday","Sunday"},1,MOD(A216-1,7)+1)),"")</f>
        <v/>
      </c>
      <c r="C216" s="30" t="n"/>
      <c r="D216" s="31" t="n"/>
      <c r="E216" s="31" t="n"/>
      <c r="F216" s="32">
        <f>IFERROR(IF(A216="","",D216-E216),"")</f>
        <v/>
      </c>
      <c r="G216" s="31" t="n"/>
      <c r="H216" s="31" t="n"/>
      <c r="I216" s="58" t="n"/>
      <c r="J216" s="59">
        <f>IFERROR(IF(A216="","",G216/F216),"")</f>
        <v/>
      </c>
      <c r="K216" s="60">
        <f>IFERROR(IF(A216="","",I216/G216),"")</f>
        <v/>
      </c>
      <c r="L216" s="60">
        <f>IFERROR(IF(A216="","",I216/F216),"")</f>
        <v/>
      </c>
      <c r="M216" s="60">
        <f>IFERROR(IF(A216="","",K216-'Dashboard'!$B$9),"")</f>
        <v/>
      </c>
      <c r="N216" s="60">
        <f>IFERROR(IF(A216="","",L216-'Dashboard'!$B$10),"")</f>
        <v/>
      </c>
      <c r="O216" s="36">
        <f>IFERROR(IF(A216="","",IF(D216&lt;=0,"Check total rooms",IF(E216&lt;0,"Check out-of-order rooms",IF(E216&gt;D216,"Out-of-order exceeds total",IF(F216&lt;=0,"No sellable rooms",IF(G216&lt;0,"Check rooms sold",IF(G216&gt;F216,"Rooms sold exceed sellable",IF(H216&lt;0,"Check complimentary rooms",IF(H216&gt;G216,"Complimentary exceeds rooms sold",IF(I216&lt;0,"Check room revenue",IF(AND(G216&gt;0,I216=0),"Sold rooms with no revenue",IF(AND(G216=0,I216&gt;0),"Revenue with no rooms sold",IF(E216&gt;'Dashboard'!$B$11,"Review out-of-order rooms","OK"))))))))))))),"")</f>
        <v/>
      </c>
      <c r="P216" s="37" t="n"/>
      <c r="Q216" s="37" t="n"/>
    </row>
    <row r="217">
      <c r="A217" s="57" t="n"/>
      <c r="B217" s="29">
        <f>IFERROR(IF(A217="","",INDEX({"Monday","Tuesday","Wednesday","Thursday","Friday","Saturday","Sunday"},1,MOD(A217-1,7)+1)),"")</f>
        <v/>
      </c>
      <c r="C217" s="30" t="n"/>
      <c r="D217" s="31" t="n"/>
      <c r="E217" s="31" t="n"/>
      <c r="F217" s="32">
        <f>IFERROR(IF(A217="","",D217-E217),"")</f>
        <v/>
      </c>
      <c r="G217" s="31" t="n"/>
      <c r="H217" s="31" t="n"/>
      <c r="I217" s="58" t="n"/>
      <c r="J217" s="59">
        <f>IFERROR(IF(A217="","",G217/F217),"")</f>
        <v/>
      </c>
      <c r="K217" s="60">
        <f>IFERROR(IF(A217="","",I217/G217),"")</f>
        <v/>
      </c>
      <c r="L217" s="60">
        <f>IFERROR(IF(A217="","",I217/F217),"")</f>
        <v/>
      </c>
      <c r="M217" s="60">
        <f>IFERROR(IF(A217="","",K217-'Dashboard'!$B$9),"")</f>
        <v/>
      </c>
      <c r="N217" s="60">
        <f>IFERROR(IF(A217="","",L217-'Dashboard'!$B$10),"")</f>
        <v/>
      </c>
      <c r="O217" s="36">
        <f>IFERROR(IF(A217="","",IF(D217&lt;=0,"Check total rooms",IF(E217&lt;0,"Check out-of-order rooms",IF(E217&gt;D217,"Out-of-order exceeds total",IF(F217&lt;=0,"No sellable rooms",IF(G217&lt;0,"Check rooms sold",IF(G217&gt;F217,"Rooms sold exceed sellable",IF(H217&lt;0,"Check complimentary rooms",IF(H217&gt;G217,"Complimentary exceeds rooms sold",IF(I217&lt;0,"Check room revenue",IF(AND(G217&gt;0,I217=0),"Sold rooms with no revenue",IF(AND(G217=0,I217&gt;0),"Revenue with no rooms sold",IF(E217&gt;'Dashboard'!$B$11,"Review out-of-order rooms","OK"))))))))))))),"")</f>
        <v/>
      </c>
      <c r="P217" s="37" t="n"/>
      <c r="Q217" s="37" t="n"/>
    </row>
    <row r="218">
      <c r="A218" s="57" t="n"/>
      <c r="B218" s="29">
        <f>IFERROR(IF(A218="","",INDEX({"Monday","Tuesday","Wednesday","Thursday","Friday","Saturday","Sunday"},1,MOD(A218-1,7)+1)),"")</f>
        <v/>
      </c>
      <c r="C218" s="30" t="n"/>
      <c r="D218" s="31" t="n"/>
      <c r="E218" s="31" t="n"/>
      <c r="F218" s="32">
        <f>IFERROR(IF(A218="","",D218-E218),"")</f>
        <v/>
      </c>
      <c r="G218" s="31" t="n"/>
      <c r="H218" s="31" t="n"/>
      <c r="I218" s="58" t="n"/>
      <c r="J218" s="59">
        <f>IFERROR(IF(A218="","",G218/F218),"")</f>
        <v/>
      </c>
      <c r="K218" s="60">
        <f>IFERROR(IF(A218="","",I218/G218),"")</f>
        <v/>
      </c>
      <c r="L218" s="60">
        <f>IFERROR(IF(A218="","",I218/F218),"")</f>
        <v/>
      </c>
      <c r="M218" s="60">
        <f>IFERROR(IF(A218="","",K218-'Dashboard'!$B$9),"")</f>
        <v/>
      </c>
      <c r="N218" s="60">
        <f>IFERROR(IF(A218="","",L218-'Dashboard'!$B$10),"")</f>
        <v/>
      </c>
      <c r="O218" s="36">
        <f>IFERROR(IF(A218="","",IF(D218&lt;=0,"Check total rooms",IF(E218&lt;0,"Check out-of-order rooms",IF(E218&gt;D218,"Out-of-order exceeds total",IF(F218&lt;=0,"No sellable rooms",IF(G218&lt;0,"Check rooms sold",IF(G218&gt;F218,"Rooms sold exceed sellable",IF(H218&lt;0,"Check complimentary rooms",IF(H218&gt;G218,"Complimentary exceeds rooms sold",IF(I218&lt;0,"Check room revenue",IF(AND(G218&gt;0,I218=0),"Sold rooms with no revenue",IF(AND(G218=0,I218&gt;0),"Revenue with no rooms sold",IF(E218&gt;'Dashboard'!$B$11,"Review out-of-order rooms","OK"))))))))))))),"")</f>
        <v/>
      </c>
      <c r="P218" s="37" t="n"/>
      <c r="Q218" s="37" t="n"/>
    </row>
    <row r="219">
      <c r="A219" s="57" t="n"/>
      <c r="B219" s="29">
        <f>IFERROR(IF(A219="","",INDEX({"Monday","Tuesday","Wednesday","Thursday","Friday","Saturday","Sunday"},1,MOD(A219-1,7)+1)),"")</f>
        <v/>
      </c>
      <c r="C219" s="30" t="n"/>
      <c r="D219" s="31" t="n"/>
      <c r="E219" s="31" t="n"/>
      <c r="F219" s="32">
        <f>IFERROR(IF(A219="","",D219-E219),"")</f>
        <v/>
      </c>
      <c r="G219" s="31" t="n"/>
      <c r="H219" s="31" t="n"/>
      <c r="I219" s="58" t="n"/>
      <c r="J219" s="59">
        <f>IFERROR(IF(A219="","",G219/F219),"")</f>
        <v/>
      </c>
      <c r="K219" s="60">
        <f>IFERROR(IF(A219="","",I219/G219),"")</f>
        <v/>
      </c>
      <c r="L219" s="60">
        <f>IFERROR(IF(A219="","",I219/F219),"")</f>
        <v/>
      </c>
      <c r="M219" s="60">
        <f>IFERROR(IF(A219="","",K219-'Dashboard'!$B$9),"")</f>
        <v/>
      </c>
      <c r="N219" s="60">
        <f>IFERROR(IF(A219="","",L219-'Dashboard'!$B$10),"")</f>
        <v/>
      </c>
      <c r="O219" s="36">
        <f>IFERROR(IF(A219="","",IF(D219&lt;=0,"Check total rooms",IF(E219&lt;0,"Check out-of-order rooms",IF(E219&gt;D219,"Out-of-order exceeds total",IF(F219&lt;=0,"No sellable rooms",IF(G219&lt;0,"Check rooms sold",IF(G219&gt;F219,"Rooms sold exceed sellable",IF(H219&lt;0,"Check complimentary rooms",IF(H219&gt;G219,"Complimentary exceeds rooms sold",IF(I219&lt;0,"Check room revenue",IF(AND(G219&gt;0,I219=0),"Sold rooms with no revenue",IF(AND(G219=0,I219&gt;0),"Revenue with no rooms sold",IF(E219&gt;'Dashboard'!$B$11,"Review out-of-order rooms","OK"))))))))))))),"")</f>
        <v/>
      </c>
      <c r="P219" s="37" t="n"/>
      <c r="Q219" s="37" t="n"/>
    </row>
    <row r="220">
      <c r="A220" s="57" t="n"/>
      <c r="B220" s="29">
        <f>IFERROR(IF(A220="","",INDEX({"Monday","Tuesday","Wednesday","Thursday","Friday","Saturday","Sunday"},1,MOD(A220-1,7)+1)),"")</f>
        <v/>
      </c>
      <c r="C220" s="30" t="n"/>
      <c r="D220" s="31" t="n"/>
      <c r="E220" s="31" t="n"/>
      <c r="F220" s="32">
        <f>IFERROR(IF(A220="","",D220-E220),"")</f>
        <v/>
      </c>
      <c r="G220" s="31" t="n"/>
      <c r="H220" s="31" t="n"/>
      <c r="I220" s="58" t="n"/>
      <c r="J220" s="59">
        <f>IFERROR(IF(A220="","",G220/F220),"")</f>
        <v/>
      </c>
      <c r="K220" s="60">
        <f>IFERROR(IF(A220="","",I220/G220),"")</f>
        <v/>
      </c>
      <c r="L220" s="60">
        <f>IFERROR(IF(A220="","",I220/F220),"")</f>
        <v/>
      </c>
      <c r="M220" s="60">
        <f>IFERROR(IF(A220="","",K220-'Dashboard'!$B$9),"")</f>
        <v/>
      </c>
      <c r="N220" s="60">
        <f>IFERROR(IF(A220="","",L220-'Dashboard'!$B$10),"")</f>
        <v/>
      </c>
      <c r="O220" s="36">
        <f>IFERROR(IF(A220="","",IF(D220&lt;=0,"Check total rooms",IF(E220&lt;0,"Check out-of-order rooms",IF(E220&gt;D220,"Out-of-order exceeds total",IF(F220&lt;=0,"No sellable rooms",IF(G220&lt;0,"Check rooms sold",IF(G220&gt;F220,"Rooms sold exceed sellable",IF(H220&lt;0,"Check complimentary rooms",IF(H220&gt;G220,"Complimentary exceeds rooms sold",IF(I220&lt;0,"Check room revenue",IF(AND(G220&gt;0,I220=0),"Sold rooms with no revenue",IF(AND(G220=0,I220&gt;0),"Revenue with no rooms sold",IF(E220&gt;'Dashboard'!$B$11,"Review out-of-order rooms","OK"))))))))))))),"")</f>
        <v/>
      </c>
      <c r="P220" s="37" t="n"/>
      <c r="Q220" s="37" t="n"/>
    </row>
    <row r="221">
      <c r="A221" s="57" t="n"/>
      <c r="B221" s="29">
        <f>IFERROR(IF(A221="","",INDEX({"Monday","Tuesday","Wednesday","Thursday","Friday","Saturday","Sunday"},1,MOD(A221-1,7)+1)),"")</f>
        <v/>
      </c>
      <c r="C221" s="30" t="n"/>
      <c r="D221" s="31" t="n"/>
      <c r="E221" s="31" t="n"/>
      <c r="F221" s="32">
        <f>IFERROR(IF(A221="","",D221-E221),"")</f>
        <v/>
      </c>
      <c r="G221" s="31" t="n"/>
      <c r="H221" s="31" t="n"/>
      <c r="I221" s="58" t="n"/>
      <c r="J221" s="59">
        <f>IFERROR(IF(A221="","",G221/F221),"")</f>
        <v/>
      </c>
      <c r="K221" s="60">
        <f>IFERROR(IF(A221="","",I221/G221),"")</f>
        <v/>
      </c>
      <c r="L221" s="60">
        <f>IFERROR(IF(A221="","",I221/F221),"")</f>
        <v/>
      </c>
      <c r="M221" s="60">
        <f>IFERROR(IF(A221="","",K221-'Dashboard'!$B$9),"")</f>
        <v/>
      </c>
      <c r="N221" s="60">
        <f>IFERROR(IF(A221="","",L221-'Dashboard'!$B$10),"")</f>
        <v/>
      </c>
      <c r="O221" s="36">
        <f>IFERROR(IF(A221="","",IF(D221&lt;=0,"Check total rooms",IF(E221&lt;0,"Check out-of-order rooms",IF(E221&gt;D221,"Out-of-order exceeds total",IF(F221&lt;=0,"No sellable rooms",IF(G221&lt;0,"Check rooms sold",IF(G221&gt;F221,"Rooms sold exceed sellable",IF(H221&lt;0,"Check complimentary rooms",IF(H221&gt;G221,"Complimentary exceeds rooms sold",IF(I221&lt;0,"Check room revenue",IF(AND(G221&gt;0,I221=0),"Sold rooms with no revenue",IF(AND(G221=0,I221&gt;0),"Revenue with no rooms sold",IF(E221&gt;'Dashboard'!$B$11,"Review out-of-order rooms","OK"))))))))))))),"")</f>
        <v/>
      </c>
      <c r="P221" s="37" t="n"/>
      <c r="Q221" s="37" t="n"/>
    </row>
    <row r="222">
      <c r="A222" s="57" t="n"/>
      <c r="B222" s="29">
        <f>IFERROR(IF(A222="","",INDEX({"Monday","Tuesday","Wednesday","Thursday","Friday","Saturday","Sunday"},1,MOD(A222-1,7)+1)),"")</f>
        <v/>
      </c>
      <c r="C222" s="30" t="n"/>
      <c r="D222" s="31" t="n"/>
      <c r="E222" s="31" t="n"/>
      <c r="F222" s="32">
        <f>IFERROR(IF(A222="","",D222-E222),"")</f>
        <v/>
      </c>
      <c r="G222" s="31" t="n"/>
      <c r="H222" s="31" t="n"/>
      <c r="I222" s="58" t="n"/>
      <c r="J222" s="59">
        <f>IFERROR(IF(A222="","",G222/F222),"")</f>
        <v/>
      </c>
      <c r="K222" s="60">
        <f>IFERROR(IF(A222="","",I222/G222),"")</f>
        <v/>
      </c>
      <c r="L222" s="60">
        <f>IFERROR(IF(A222="","",I222/F222),"")</f>
        <v/>
      </c>
      <c r="M222" s="60">
        <f>IFERROR(IF(A222="","",K222-'Dashboard'!$B$9),"")</f>
        <v/>
      </c>
      <c r="N222" s="60">
        <f>IFERROR(IF(A222="","",L222-'Dashboard'!$B$10),"")</f>
        <v/>
      </c>
      <c r="O222" s="36">
        <f>IFERROR(IF(A222="","",IF(D222&lt;=0,"Check total rooms",IF(E222&lt;0,"Check out-of-order rooms",IF(E222&gt;D222,"Out-of-order exceeds total",IF(F222&lt;=0,"No sellable rooms",IF(G222&lt;0,"Check rooms sold",IF(G222&gt;F222,"Rooms sold exceed sellable",IF(H222&lt;0,"Check complimentary rooms",IF(H222&gt;G222,"Complimentary exceeds rooms sold",IF(I222&lt;0,"Check room revenue",IF(AND(G222&gt;0,I222=0),"Sold rooms with no revenue",IF(AND(G222=0,I222&gt;0),"Revenue with no rooms sold",IF(E222&gt;'Dashboard'!$B$11,"Review out-of-order rooms","OK"))))))))))))),"")</f>
        <v/>
      </c>
      <c r="P222" s="37" t="n"/>
      <c r="Q222" s="37" t="n"/>
    </row>
    <row r="223">
      <c r="A223" s="57" t="n"/>
      <c r="B223" s="29">
        <f>IFERROR(IF(A223="","",INDEX({"Monday","Tuesday","Wednesday","Thursday","Friday","Saturday","Sunday"},1,MOD(A223-1,7)+1)),"")</f>
        <v/>
      </c>
      <c r="C223" s="30" t="n"/>
      <c r="D223" s="31" t="n"/>
      <c r="E223" s="31" t="n"/>
      <c r="F223" s="32">
        <f>IFERROR(IF(A223="","",D223-E223),"")</f>
        <v/>
      </c>
      <c r="G223" s="31" t="n"/>
      <c r="H223" s="31" t="n"/>
      <c r="I223" s="58" t="n"/>
      <c r="J223" s="59">
        <f>IFERROR(IF(A223="","",G223/F223),"")</f>
        <v/>
      </c>
      <c r="K223" s="60">
        <f>IFERROR(IF(A223="","",I223/G223),"")</f>
        <v/>
      </c>
      <c r="L223" s="60">
        <f>IFERROR(IF(A223="","",I223/F223),"")</f>
        <v/>
      </c>
      <c r="M223" s="60">
        <f>IFERROR(IF(A223="","",K223-'Dashboard'!$B$9),"")</f>
        <v/>
      </c>
      <c r="N223" s="60">
        <f>IFERROR(IF(A223="","",L223-'Dashboard'!$B$10),"")</f>
        <v/>
      </c>
      <c r="O223" s="36">
        <f>IFERROR(IF(A223="","",IF(D223&lt;=0,"Check total rooms",IF(E223&lt;0,"Check out-of-order rooms",IF(E223&gt;D223,"Out-of-order exceeds total",IF(F223&lt;=0,"No sellable rooms",IF(G223&lt;0,"Check rooms sold",IF(G223&gt;F223,"Rooms sold exceed sellable",IF(H223&lt;0,"Check complimentary rooms",IF(H223&gt;G223,"Complimentary exceeds rooms sold",IF(I223&lt;0,"Check room revenue",IF(AND(G223&gt;0,I223=0),"Sold rooms with no revenue",IF(AND(G223=0,I223&gt;0),"Revenue with no rooms sold",IF(E223&gt;'Dashboard'!$B$11,"Review out-of-order rooms","OK"))))))))))))),"")</f>
        <v/>
      </c>
      <c r="P223" s="37" t="n"/>
      <c r="Q223" s="37" t="n"/>
    </row>
    <row r="224">
      <c r="A224" s="57" t="n"/>
      <c r="B224" s="29">
        <f>IFERROR(IF(A224="","",INDEX({"Monday","Tuesday","Wednesday","Thursday","Friday","Saturday","Sunday"},1,MOD(A224-1,7)+1)),"")</f>
        <v/>
      </c>
      <c r="C224" s="30" t="n"/>
      <c r="D224" s="31" t="n"/>
      <c r="E224" s="31" t="n"/>
      <c r="F224" s="32">
        <f>IFERROR(IF(A224="","",D224-E224),"")</f>
        <v/>
      </c>
      <c r="G224" s="31" t="n"/>
      <c r="H224" s="31" t="n"/>
      <c r="I224" s="58" t="n"/>
      <c r="J224" s="59">
        <f>IFERROR(IF(A224="","",G224/F224),"")</f>
        <v/>
      </c>
      <c r="K224" s="60">
        <f>IFERROR(IF(A224="","",I224/G224),"")</f>
        <v/>
      </c>
      <c r="L224" s="60">
        <f>IFERROR(IF(A224="","",I224/F224),"")</f>
        <v/>
      </c>
      <c r="M224" s="60">
        <f>IFERROR(IF(A224="","",K224-'Dashboard'!$B$9),"")</f>
        <v/>
      </c>
      <c r="N224" s="60">
        <f>IFERROR(IF(A224="","",L224-'Dashboard'!$B$10),"")</f>
        <v/>
      </c>
      <c r="O224" s="36">
        <f>IFERROR(IF(A224="","",IF(D224&lt;=0,"Check total rooms",IF(E224&lt;0,"Check out-of-order rooms",IF(E224&gt;D224,"Out-of-order exceeds total",IF(F224&lt;=0,"No sellable rooms",IF(G224&lt;0,"Check rooms sold",IF(G224&gt;F224,"Rooms sold exceed sellable",IF(H224&lt;0,"Check complimentary rooms",IF(H224&gt;G224,"Complimentary exceeds rooms sold",IF(I224&lt;0,"Check room revenue",IF(AND(G224&gt;0,I224=0),"Sold rooms with no revenue",IF(AND(G224=0,I224&gt;0),"Revenue with no rooms sold",IF(E224&gt;'Dashboard'!$B$11,"Review out-of-order rooms","OK"))))))))))))),"")</f>
        <v/>
      </c>
      <c r="P224" s="37" t="n"/>
      <c r="Q224" s="37" t="n"/>
    </row>
    <row r="225">
      <c r="A225" s="57" t="n"/>
      <c r="B225" s="29">
        <f>IFERROR(IF(A225="","",INDEX({"Monday","Tuesday","Wednesday","Thursday","Friday","Saturday","Sunday"},1,MOD(A225-1,7)+1)),"")</f>
        <v/>
      </c>
      <c r="C225" s="30" t="n"/>
      <c r="D225" s="31" t="n"/>
      <c r="E225" s="31" t="n"/>
      <c r="F225" s="32">
        <f>IFERROR(IF(A225="","",D225-E225),"")</f>
        <v/>
      </c>
      <c r="G225" s="31" t="n"/>
      <c r="H225" s="31" t="n"/>
      <c r="I225" s="58" t="n"/>
      <c r="J225" s="59">
        <f>IFERROR(IF(A225="","",G225/F225),"")</f>
        <v/>
      </c>
      <c r="K225" s="60">
        <f>IFERROR(IF(A225="","",I225/G225),"")</f>
        <v/>
      </c>
      <c r="L225" s="60">
        <f>IFERROR(IF(A225="","",I225/F225),"")</f>
        <v/>
      </c>
      <c r="M225" s="60">
        <f>IFERROR(IF(A225="","",K225-'Dashboard'!$B$9),"")</f>
        <v/>
      </c>
      <c r="N225" s="60">
        <f>IFERROR(IF(A225="","",L225-'Dashboard'!$B$10),"")</f>
        <v/>
      </c>
      <c r="O225" s="36">
        <f>IFERROR(IF(A225="","",IF(D225&lt;=0,"Check total rooms",IF(E225&lt;0,"Check out-of-order rooms",IF(E225&gt;D225,"Out-of-order exceeds total",IF(F225&lt;=0,"No sellable rooms",IF(G225&lt;0,"Check rooms sold",IF(G225&gt;F225,"Rooms sold exceed sellable",IF(H225&lt;0,"Check complimentary rooms",IF(H225&gt;G225,"Complimentary exceeds rooms sold",IF(I225&lt;0,"Check room revenue",IF(AND(G225&gt;0,I225=0),"Sold rooms with no revenue",IF(AND(G225=0,I225&gt;0),"Revenue with no rooms sold",IF(E225&gt;'Dashboard'!$B$11,"Review out-of-order rooms","OK"))))))))))))),"")</f>
        <v/>
      </c>
      <c r="P225" s="37" t="n"/>
      <c r="Q225" s="37" t="n"/>
    </row>
    <row r="226">
      <c r="A226" s="57" t="n"/>
      <c r="B226" s="29">
        <f>IFERROR(IF(A226="","",INDEX({"Monday","Tuesday","Wednesday","Thursday","Friday","Saturday","Sunday"},1,MOD(A226-1,7)+1)),"")</f>
        <v/>
      </c>
      <c r="C226" s="30" t="n"/>
      <c r="D226" s="31" t="n"/>
      <c r="E226" s="31" t="n"/>
      <c r="F226" s="32">
        <f>IFERROR(IF(A226="","",D226-E226),"")</f>
        <v/>
      </c>
      <c r="G226" s="31" t="n"/>
      <c r="H226" s="31" t="n"/>
      <c r="I226" s="58" t="n"/>
      <c r="J226" s="59">
        <f>IFERROR(IF(A226="","",G226/F226),"")</f>
        <v/>
      </c>
      <c r="K226" s="60">
        <f>IFERROR(IF(A226="","",I226/G226),"")</f>
        <v/>
      </c>
      <c r="L226" s="60">
        <f>IFERROR(IF(A226="","",I226/F226),"")</f>
        <v/>
      </c>
      <c r="M226" s="60">
        <f>IFERROR(IF(A226="","",K226-'Dashboard'!$B$9),"")</f>
        <v/>
      </c>
      <c r="N226" s="60">
        <f>IFERROR(IF(A226="","",L226-'Dashboard'!$B$10),"")</f>
        <v/>
      </c>
      <c r="O226" s="36">
        <f>IFERROR(IF(A226="","",IF(D226&lt;=0,"Check total rooms",IF(E226&lt;0,"Check out-of-order rooms",IF(E226&gt;D226,"Out-of-order exceeds total",IF(F226&lt;=0,"No sellable rooms",IF(G226&lt;0,"Check rooms sold",IF(G226&gt;F226,"Rooms sold exceed sellable",IF(H226&lt;0,"Check complimentary rooms",IF(H226&gt;G226,"Complimentary exceeds rooms sold",IF(I226&lt;0,"Check room revenue",IF(AND(G226&gt;0,I226=0),"Sold rooms with no revenue",IF(AND(G226=0,I226&gt;0),"Revenue with no rooms sold",IF(E226&gt;'Dashboard'!$B$11,"Review out-of-order rooms","OK"))))))))))))),"")</f>
        <v/>
      </c>
      <c r="P226" s="37" t="n"/>
      <c r="Q226" s="37" t="n"/>
    </row>
    <row r="227">
      <c r="A227" s="57" t="n"/>
      <c r="B227" s="29">
        <f>IFERROR(IF(A227="","",INDEX({"Monday","Tuesday","Wednesday","Thursday","Friday","Saturday","Sunday"},1,MOD(A227-1,7)+1)),"")</f>
        <v/>
      </c>
      <c r="C227" s="30" t="n"/>
      <c r="D227" s="31" t="n"/>
      <c r="E227" s="31" t="n"/>
      <c r="F227" s="32">
        <f>IFERROR(IF(A227="","",D227-E227),"")</f>
        <v/>
      </c>
      <c r="G227" s="31" t="n"/>
      <c r="H227" s="31" t="n"/>
      <c r="I227" s="58" t="n"/>
      <c r="J227" s="59">
        <f>IFERROR(IF(A227="","",G227/F227),"")</f>
        <v/>
      </c>
      <c r="K227" s="60">
        <f>IFERROR(IF(A227="","",I227/G227),"")</f>
        <v/>
      </c>
      <c r="L227" s="60">
        <f>IFERROR(IF(A227="","",I227/F227),"")</f>
        <v/>
      </c>
      <c r="M227" s="60">
        <f>IFERROR(IF(A227="","",K227-'Dashboard'!$B$9),"")</f>
        <v/>
      </c>
      <c r="N227" s="60">
        <f>IFERROR(IF(A227="","",L227-'Dashboard'!$B$10),"")</f>
        <v/>
      </c>
      <c r="O227" s="36">
        <f>IFERROR(IF(A227="","",IF(D227&lt;=0,"Check total rooms",IF(E227&lt;0,"Check out-of-order rooms",IF(E227&gt;D227,"Out-of-order exceeds total",IF(F227&lt;=0,"No sellable rooms",IF(G227&lt;0,"Check rooms sold",IF(G227&gt;F227,"Rooms sold exceed sellable",IF(H227&lt;0,"Check complimentary rooms",IF(H227&gt;G227,"Complimentary exceeds rooms sold",IF(I227&lt;0,"Check room revenue",IF(AND(G227&gt;0,I227=0),"Sold rooms with no revenue",IF(AND(G227=0,I227&gt;0),"Revenue with no rooms sold",IF(E227&gt;'Dashboard'!$B$11,"Review out-of-order rooms","OK"))))))))))))),"")</f>
        <v/>
      </c>
      <c r="P227" s="37" t="n"/>
      <c r="Q227" s="37" t="n"/>
    </row>
    <row r="228">
      <c r="A228" s="57" t="n"/>
      <c r="B228" s="29">
        <f>IFERROR(IF(A228="","",INDEX({"Monday","Tuesday","Wednesday","Thursday","Friday","Saturday","Sunday"},1,MOD(A228-1,7)+1)),"")</f>
        <v/>
      </c>
      <c r="C228" s="30" t="n"/>
      <c r="D228" s="31" t="n"/>
      <c r="E228" s="31" t="n"/>
      <c r="F228" s="32">
        <f>IFERROR(IF(A228="","",D228-E228),"")</f>
        <v/>
      </c>
      <c r="G228" s="31" t="n"/>
      <c r="H228" s="31" t="n"/>
      <c r="I228" s="58" t="n"/>
      <c r="J228" s="59">
        <f>IFERROR(IF(A228="","",G228/F228),"")</f>
        <v/>
      </c>
      <c r="K228" s="60">
        <f>IFERROR(IF(A228="","",I228/G228),"")</f>
        <v/>
      </c>
      <c r="L228" s="60">
        <f>IFERROR(IF(A228="","",I228/F228),"")</f>
        <v/>
      </c>
      <c r="M228" s="60">
        <f>IFERROR(IF(A228="","",K228-'Dashboard'!$B$9),"")</f>
        <v/>
      </c>
      <c r="N228" s="60">
        <f>IFERROR(IF(A228="","",L228-'Dashboard'!$B$10),"")</f>
        <v/>
      </c>
      <c r="O228" s="36">
        <f>IFERROR(IF(A228="","",IF(D228&lt;=0,"Check total rooms",IF(E228&lt;0,"Check out-of-order rooms",IF(E228&gt;D228,"Out-of-order exceeds total",IF(F228&lt;=0,"No sellable rooms",IF(G228&lt;0,"Check rooms sold",IF(G228&gt;F228,"Rooms sold exceed sellable",IF(H228&lt;0,"Check complimentary rooms",IF(H228&gt;G228,"Complimentary exceeds rooms sold",IF(I228&lt;0,"Check room revenue",IF(AND(G228&gt;0,I228=0),"Sold rooms with no revenue",IF(AND(G228=0,I228&gt;0),"Revenue with no rooms sold",IF(E228&gt;'Dashboard'!$B$11,"Review out-of-order rooms","OK"))))))))))))),"")</f>
        <v/>
      </c>
      <c r="P228" s="37" t="n"/>
      <c r="Q228" s="37" t="n"/>
    </row>
    <row r="229">
      <c r="A229" s="57" t="n"/>
      <c r="B229" s="29">
        <f>IFERROR(IF(A229="","",INDEX({"Monday","Tuesday","Wednesday","Thursday","Friday","Saturday","Sunday"},1,MOD(A229-1,7)+1)),"")</f>
        <v/>
      </c>
      <c r="C229" s="30" t="n"/>
      <c r="D229" s="31" t="n"/>
      <c r="E229" s="31" t="n"/>
      <c r="F229" s="32">
        <f>IFERROR(IF(A229="","",D229-E229),"")</f>
        <v/>
      </c>
      <c r="G229" s="31" t="n"/>
      <c r="H229" s="31" t="n"/>
      <c r="I229" s="58" t="n"/>
      <c r="J229" s="59">
        <f>IFERROR(IF(A229="","",G229/F229),"")</f>
        <v/>
      </c>
      <c r="K229" s="60">
        <f>IFERROR(IF(A229="","",I229/G229),"")</f>
        <v/>
      </c>
      <c r="L229" s="60">
        <f>IFERROR(IF(A229="","",I229/F229),"")</f>
        <v/>
      </c>
      <c r="M229" s="60">
        <f>IFERROR(IF(A229="","",K229-'Dashboard'!$B$9),"")</f>
        <v/>
      </c>
      <c r="N229" s="60">
        <f>IFERROR(IF(A229="","",L229-'Dashboard'!$B$10),"")</f>
        <v/>
      </c>
      <c r="O229" s="36">
        <f>IFERROR(IF(A229="","",IF(D229&lt;=0,"Check total rooms",IF(E229&lt;0,"Check out-of-order rooms",IF(E229&gt;D229,"Out-of-order exceeds total",IF(F229&lt;=0,"No sellable rooms",IF(G229&lt;0,"Check rooms sold",IF(G229&gt;F229,"Rooms sold exceed sellable",IF(H229&lt;0,"Check complimentary rooms",IF(H229&gt;G229,"Complimentary exceeds rooms sold",IF(I229&lt;0,"Check room revenue",IF(AND(G229&gt;0,I229=0),"Sold rooms with no revenue",IF(AND(G229=0,I229&gt;0),"Revenue with no rooms sold",IF(E229&gt;'Dashboard'!$B$11,"Review out-of-order rooms","OK"))))))))))))),"")</f>
        <v/>
      </c>
      <c r="P229" s="37" t="n"/>
      <c r="Q229" s="37" t="n"/>
    </row>
    <row r="230">
      <c r="A230" s="57" t="n"/>
      <c r="B230" s="29">
        <f>IFERROR(IF(A230="","",INDEX({"Monday","Tuesday","Wednesday","Thursday","Friday","Saturday","Sunday"},1,MOD(A230-1,7)+1)),"")</f>
        <v/>
      </c>
      <c r="C230" s="30" t="n"/>
      <c r="D230" s="31" t="n"/>
      <c r="E230" s="31" t="n"/>
      <c r="F230" s="32">
        <f>IFERROR(IF(A230="","",D230-E230),"")</f>
        <v/>
      </c>
      <c r="G230" s="31" t="n"/>
      <c r="H230" s="31" t="n"/>
      <c r="I230" s="58" t="n"/>
      <c r="J230" s="59">
        <f>IFERROR(IF(A230="","",G230/F230),"")</f>
        <v/>
      </c>
      <c r="K230" s="60">
        <f>IFERROR(IF(A230="","",I230/G230),"")</f>
        <v/>
      </c>
      <c r="L230" s="60">
        <f>IFERROR(IF(A230="","",I230/F230),"")</f>
        <v/>
      </c>
      <c r="M230" s="60">
        <f>IFERROR(IF(A230="","",K230-'Dashboard'!$B$9),"")</f>
        <v/>
      </c>
      <c r="N230" s="60">
        <f>IFERROR(IF(A230="","",L230-'Dashboard'!$B$10),"")</f>
        <v/>
      </c>
      <c r="O230" s="36">
        <f>IFERROR(IF(A230="","",IF(D230&lt;=0,"Check total rooms",IF(E230&lt;0,"Check out-of-order rooms",IF(E230&gt;D230,"Out-of-order exceeds total",IF(F230&lt;=0,"No sellable rooms",IF(G230&lt;0,"Check rooms sold",IF(G230&gt;F230,"Rooms sold exceed sellable",IF(H230&lt;0,"Check complimentary rooms",IF(H230&gt;G230,"Complimentary exceeds rooms sold",IF(I230&lt;0,"Check room revenue",IF(AND(G230&gt;0,I230=0),"Sold rooms with no revenue",IF(AND(G230=0,I230&gt;0),"Revenue with no rooms sold",IF(E230&gt;'Dashboard'!$B$11,"Review out-of-order rooms","OK"))))))))))))),"")</f>
        <v/>
      </c>
      <c r="P230" s="37" t="n"/>
      <c r="Q230" s="37" t="n"/>
    </row>
    <row r="231">
      <c r="A231" s="57" t="n"/>
      <c r="B231" s="29">
        <f>IFERROR(IF(A231="","",INDEX({"Monday","Tuesday","Wednesday","Thursday","Friday","Saturday","Sunday"},1,MOD(A231-1,7)+1)),"")</f>
        <v/>
      </c>
      <c r="C231" s="30" t="n"/>
      <c r="D231" s="31" t="n"/>
      <c r="E231" s="31" t="n"/>
      <c r="F231" s="32">
        <f>IFERROR(IF(A231="","",D231-E231),"")</f>
        <v/>
      </c>
      <c r="G231" s="31" t="n"/>
      <c r="H231" s="31" t="n"/>
      <c r="I231" s="58" t="n"/>
      <c r="J231" s="59">
        <f>IFERROR(IF(A231="","",G231/F231),"")</f>
        <v/>
      </c>
      <c r="K231" s="60">
        <f>IFERROR(IF(A231="","",I231/G231),"")</f>
        <v/>
      </c>
      <c r="L231" s="60">
        <f>IFERROR(IF(A231="","",I231/F231),"")</f>
        <v/>
      </c>
      <c r="M231" s="60">
        <f>IFERROR(IF(A231="","",K231-'Dashboard'!$B$9),"")</f>
        <v/>
      </c>
      <c r="N231" s="60">
        <f>IFERROR(IF(A231="","",L231-'Dashboard'!$B$10),"")</f>
        <v/>
      </c>
      <c r="O231" s="36">
        <f>IFERROR(IF(A231="","",IF(D231&lt;=0,"Check total rooms",IF(E231&lt;0,"Check out-of-order rooms",IF(E231&gt;D231,"Out-of-order exceeds total",IF(F231&lt;=0,"No sellable rooms",IF(G231&lt;0,"Check rooms sold",IF(G231&gt;F231,"Rooms sold exceed sellable",IF(H231&lt;0,"Check complimentary rooms",IF(H231&gt;G231,"Complimentary exceeds rooms sold",IF(I231&lt;0,"Check room revenue",IF(AND(G231&gt;0,I231=0),"Sold rooms with no revenue",IF(AND(G231=0,I231&gt;0),"Revenue with no rooms sold",IF(E231&gt;'Dashboard'!$B$11,"Review out-of-order rooms","OK"))))))))))))),"")</f>
        <v/>
      </c>
      <c r="P231" s="37" t="n"/>
      <c r="Q231" s="37" t="n"/>
    </row>
    <row r="232">
      <c r="A232" s="57" t="n"/>
      <c r="B232" s="29">
        <f>IFERROR(IF(A232="","",INDEX({"Monday","Tuesday","Wednesday","Thursday","Friday","Saturday","Sunday"},1,MOD(A232-1,7)+1)),"")</f>
        <v/>
      </c>
      <c r="C232" s="30" t="n"/>
      <c r="D232" s="31" t="n"/>
      <c r="E232" s="31" t="n"/>
      <c r="F232" s="32">
        <f>IFERROR(IF(A232="","",D232-E232),"")</f>
        <v/>
      </c>
      <c r="G232" s="31" t="n"/>
      <c r="H232" s="31" t="n"/>
      <c r="I232" s="58" t="n"/>
      <c r="J232" s="59">
        <f>IFERROR(IF(A232="","",G232/F232),"")</f>
        <v/>
      </c>
      <c r="K232" s="60">
        <f>IFERROR(IF(A232="","",I232/G232),"")</f>
        <v/>
      </c>
      <c r="L232" s="60">
        <f>IFERROR(IF(A232="","",I232/F232),"")</f>
        <v/>
      </c>
      <c r="M232" s="60">
        <f>IFERROR(IF(A232="","",K232-'Dashboard'!$B$9),"")</f>
        <v/>
      </c>
      <c r="N232" s="60">
        <f>IFERROR(IF(A232="","",L232-'Dashboard'!$B$10),"")</f>
        <v/>
      </c>
      <c r="O232" s="36">
        <f>IFERROR(IF(A232="","",IF(D232&lt;=0,"Check total rooms",IF(E232&lt;0,"Check out-of-order rooms",IF(E232&gt;D232,"Out-of-order exceeds total",IF(F232&lt;=0,"No sellable rooms",IF(G232&lt;0,"Check rooms sold",IF(G232&gt;F232,"Rooms sold exceed sellable",IF(H232&lt;0,"Check complimentary rooms",IF(H232&gt;G232,"Complimentary exceeds rooms sold",IF(I232&lt;0,"Check room revenue",IF(AND(G232&gt;0,I232=0),"Sold rooms with no revenue",IF(AND(G232=0,I232&gt;0),"Revenue with no rooms sold",IF(E232&gt;'Dashboard'!$B$11,"Review out-of-order rooms","OK"))))))))))))),"")</f>
        <v/>
      </c>
      <c r="P232" s="37" t="n"/>
      <c r="Q232" s="37" t="n"/>
    </row>
    <row r="233">
      <c r="A233" s="57" t="n"/>
      <c r="B233" s="29">
        <f>IFERROR(IF(A233="","",INDEX({"Monday","Tuesday","Wednesday","Thursday","Friday","Saturday","Sunday"},1,MOD(A233-1,7)+1)),"")</f>
        <v/>
      </c>
      <c r="C233" s="30" t="n"/>
      <c r="D233" s="31" t="n"/>
      <c r="E233" s="31" t="n"/>
      <c r="F233" s="32">
        <f>IFERROR(IF(A233="","",D233-E233),"")</f>
        <v/>
      </c>
      <c r="G233" s="31" t="n"/>
      <c r="H233" s="31" t="n"/>
      <c r="I233" s="58" t="n"/>
      <c r="J233" s="59">
        <f>IFERROR(IF(A233="","",G233/F233),"")</f>
        <v/>
      </c>
      <c r="K233" s="60">
        <f>IFERROR(IF(A233="","",I233/G233),"")</f>
        <v/>
      </c>
      <c r="L233" s="60">
        <f>IFERROR(IF(A233="","",I233/F233),"")</f>
        <v/>
      </c>
      <c r="M233" s="60">
        <f>IFERROR(IF(A233="","",K233-'Dashboard'!$B$9),"")</f>
        <v/>
      </c>
      <c r="N233" s="60">
        <f>IFERROR(IF(A233="","",L233-'Dashboard'!$B$10),"")</f>
        <v/>
      </c>
      <c r="O233" s="36">
        <f>IFERROR(IF(A233="","",IF(D233&lt;=0,"Check total rooms",IF(E233&lt;0,"Check out-of-order rooms",IF(E233&gt;D233,"Out-of-order exceeds total",IF(F233&lt;=0,"No sellable rooms",IF(G233&lt;0,"Check rooms sold",IF(G233&gt;F233,"Rooms sold exceed sellable",IF(H233&lt;0,"Check complimentary rooms",IF(H233&gt;G233,"Complimentary exceeds rooms sold",IF(I233&lt;0,"Check room revenue",IF(AND(G233&gt;0,I233=0),"Sold rooms with no revenue",IF(AND(G233=0,I233&gt;0),"Revenue with no rooms sold",IF(E233&gt;'Dashboard'!$B$11,"Review out-of-order rooms","OK"))))))))))))),"")</f>
        <v/>
      </c>
      <c r="P233" s="37" t="n"/>
      <c r="Q233" s="37" t="n"/>
    </row>
    <row r="234">
      <c r="A234" s="57" t="n"/>
      <c r="B234" s="29">
        <f>IFERROR(IF(A234="","",INDEX({"Monday","Tuesday","Wednesday","Thursday","Friday","Saturday","Sunday"},1,MOD(A234-1,7)+1)),"")</f>
        <v/>
      </c>
      <c r="C234" s="30" t="n"/>
      <c r="D234" s="31" t="n"/>
      <c r="E234" s="31" t="n"/>
      <c r="F234" s="32">
        <f>IFERROR(IF(A234="","",D234-E234),"")</f>
        <v/>
      </c>
      <c r="G234" s="31" t="n"/>
      <c r="H234" s="31" t="n"/>
      <c r="I234" s="58" t="n"/>
      <c r="J234" s="59">
        <f>IFERROR(IF(A234="","",G234/F234),"")</f>
        <v/>
      </c>
      <c r="K234" s="60">
        <f>IFERROR(IF(A234="","",I234/G234),"")</f>
        <v/>
      </c>
      <c r="L234" s="60">
        <f>IFERROR(IF(A234="","",I234/F234),"")</f>
        <v/>
      </c>
      <c r="M234" s="60">
        <f>IFERROR(IF(A234="","",K234-'Dashboard'!$B$9),"")</f>
        <v/>
      </c>
      <c r="N234" s="60">
        <f>IFERROR(IF(A234="","",L234-'Dashboard'!$B$10),"")</f>
        <v/>
      </c>
      <c r="O234" s="36">
        <f>IFERROR(IF(A234="","",IF(D234&lt;=0,"Check total rooms",IF(E234&lt;0,"Check out-of-order rooms",IF(E234&gt;D234,"Out-of-order exceeds total",IF(F234&lt;=0,"No sellable rooms",IF(G234&lt;0,"Check rooms sold",IF(G234&gt;F234,"Rooms sold exceed sellable",IF(H234&lt;0,"Check complimentary rooms",IF(H234&gt;G234,"Complimentary exceeds rooms sold",IF(I234&lt;0,"Check room revenue",IF(AND(G234&gt;0,I234=0),"Sold rooms with no revenue",IF(AND(G234=0,I234&gt;0),"Revenue with no rooms sold",IF(E234&gt;'Dashboard'!$B$11,"Review out-of-order rooms","OK"))))))))))))),"")</f>
        <v/>
      </c>
      <c r="P234" s="37" t="n"/>
      <c r="Q234" s="37" t="n"/>
    </row>
    <row r="235">
      <c r="A235" s="57" t="n"/>
      <c r="B235" s="29">
        <f>IFERROR(IF(A235="","",INDEX({"Monday","Tuesday","Wednesday","Thursday","Friday","Saturday","Sunday"},1,MOD(A235-1,7)+1)),"")</f>
        <v/>
      </c>
      <c r="C235" s="30" t="n"/>
      <c r="D235" s="31" t="n"/>
      <c r="E235" s="31" t="n"/>
      <c r="F235" s="32">
        <f>IFERROR(IF(A235="","",D235-E235),"")</f>
        <v/>
      </c>
      <c r="G235" s="31" t="n"/>
      <c r="H235" s="31" t="n"/>
      <c r="I235" s="58" t="n"/>
      <c r="J235" s="59">
        <f>IFERROR(IF(A235="","",G235/F235),"")</f>
        <v/>
      </c>
      <c r="K235" s="60">
        <f>IFERROR(IF(A235="","",I235/G235),"")</f>
        <v/>
      </c>
      <c r="L235" s="60">
        <f>IFERROR(IF(A235="","",I235/F235),"")</f>
        <v/>
      </c>
      <c r="M235" s="60">
        <f>IFERROR(IF(A235="","",K235-'Dashboard'!$B$9),"")</f>
        <v/>
      </c>
      <c r="N235" s="60">
        <f>IFERROR(IF(A235="","",L235-'Dashboard'!$B$10),"")</f>
        <v/>
      </c>
      <c r="O235" s="36">
        <f>IFERROR(IF(A235="","",IF(D235&lt;=0,"Check total rooms",IF(E235&lt;0,"Check out-of-order rooms",IF(E235&gt;D235,"Out-of-order exceeds total",IF(F235&lt;=0,"No sellable rooms",IF(G235&lt;0,"Check rooms sold",IF(G235&gt;F235,"Rooms sold exceed sellable",IF(H235&lt;0,"Check complimentary rooms",IF(H235&gt;G235,"Complimentary exceeds rooms sold",IF(I235&lt;0,"Check room revenue",IF(AND(G235&gt;0,I235=0),"Sold rooms with no revenue",IF(AND(G235=0,I235&gt;0),"Revenue with no rooms sold",IF(E235&gt;'Dashboard'!$B$11,"Review out-of-order rooms","OK"))))))))))))),"")</f>
        <v/>
      </c>
      <c r="P235" s="37" t="n"/>
      <c r="Q235" s="37" t="n"/>
    </row>
    <row r="236">
      <c r="A236" s="57" t="n"/>
      <c r="B236" s="29">
        <f>IFERROR(IF(A236="","",INDEX({"Monday","Tuesday","Wednesday","Thursday","Friday","Saturday","Sunday"},1,MOD(A236-1,7)+1)),"")</f>
        <v/>
      </c>
      <c r="C236" s="30" t="n"/>
      <c r="D236" s="31" t="n"/>
      <c r="E236" s="31" t="n"/>
      <c r="F236" s="32">
        <f>IFERROR(IF(A236="","",D236-E236),"")</f>
        <v/>
      </c>
      <c r="G236" s="31" t="n"/>
      <c r="H236" s="31" t="n"/>
      <c r="I236" s="58" t="n"/>
      <c r="J236" s="59">
        <f>IFERROR(IF(A236="","",G236/F236),"")</f>
        <v/>
      </c>
      <c r="K236" s="60">
        <f>IFERROR(IF(A236="","",I236/G236),"")</f>
        <v/>
      </c>
      <c r="L236" s="60">
        <f>IFERROR(IF(A236="","",I236/F236),"")</f>
        <v/>
      </c>
      <c r="M236" s="60">
        <f>IFERROR(IF(A236="","",K236-'Dashboard'!$B$9),"")</f>
        <v/>
      </c>
      <c r="N236" s="60">
        <f>IFERROR(IF(A236="","",L236-'Dashboard'!$B$10),"")</f>
        <v/>
      </c>
      <c r="O236" s="36">
        <f>IFERROR(IF(A236="","",IF(D236&lt;=0,"Check total rooms",IF(E236&lt;0,"Check out-of-order rooms",IF(E236&gt;D236,"Out-of-order exceeds total",IF(F236&lt;=0,"No sellable rooms",IF(G236&lt;0,"Check rooms sold",IF(G236&gt;F236,"Rooms sold exceed sellable",IF(H236&lt;0,"Check complimentary rooms",IF(H236&gt;G236,"Complimentary exceeds rooms sold",IF(I236&lt;0,"Check room revenue",IF(AND(G236&gt;0,I236=0),"Sold rooms with no revenue",IF(AND(G236=0,I236&gt;0),"Revenue with no rooms sold",IF(E236&gt;'Dashboard'!$B$11,"Review out-of-order rooms","OK"))))))))))))),"")</f>
        <v/>
      </c>
      <c r="P236" s="37" t="n"/>
      <c r="Q236" s="37" t="n"/>
    </row>
    <row r="237">
      <c r="A237" s="57" t="n"/>
      <c r="B237" s="29">
        <f>IFERROR(IF(A237="","",INDEX({"Monday","Tuesday","Wednesday","Thursday","Friday","Saturday","Sunday"},1,MOD(A237-1,7)+1)),"")</f>
        <v/>
      </c>
      <c r="C237" s="30" t="n"/>
      <c r="D237" s="31" t="n"/>
      <c r="E237" s="31" t="n"/>
      <c r="F237" s="32">
        <f>IFERROR(IF(A237="","",D237-E237),"")</f>
        <v/>
      </c>
      <c r="G237" s="31" t="n"/>
      <c r="H237" s="31" t="n"/>
      <c r="I237" s="58" t="n"/>
      <c r="J237" s="59">
        <f>IFERROR(IF(A237="","",G237/F237),"")</f>
        <v/>
      </c>
      <c r="K237" s="60">
        <f>IFERROR(IF(A237="","",I237/G237),"")</f>
        <v/>
      </c>
      <c r="L237" s="60">
        <f>IFERROR(IF(A237="","",I237/F237),"")</f>
        <v/>
      </c>
      <c r="M237" s="60">
        <f>IFERROR(IF(A237="","",K237-'Dashboard'!$B$9),"")</f>
        <v/>
      </c>
      <c r="N237" s="60">
        <f>IFERROR(IF(A237="","",L237-'Dashboard'!$B$10),"")</f>
        <v/>
      </c>
      <c r="O237" s="36">
        <f>IFERROR(IF(A237="","",IF(D237&lt;=0,"Check total rooms",IF(E237&lt;0,"Check out-of-order rooms",IF(E237&gt;D237,"Out-of-order exceeds total",IF(F237&lt;=0,"No sellable rooms",IF(G237&lt;0,"Check rooms sold",IF(G237&gt;F237,"Rooms sold exceed sellable",IF(H237&lt;0,"Check complimentary rooms",IF(H237&gt;G237,"Complimentary exceeds rooms sold",IF(I237&lt;0,"Check room revenue",IF(AND(G237&gt;0,I237=0),"Sold rooms with no revenue",IF(AND(G237=0,I237&gt;0),"Revenue with no rooms sold",IF(E237&gt;'Dashboard'!$B$11,"Review out-of-order rooms","OK"))))))))))))),"")</f>
        <v/>
      </c>
      <c r="P237" s="37" t="n"/>
      <c r="Q237" s="37" t="n"/>
    </row>
    <row r="238">
      <c r="A238" s="57" t="n"/>
      <c r="B238" s="29">
        <f>IFERROR(IF(A238="","",INDEX({"Monday","Tuesday","Wednesday","Thursday","Friday","Saturday","Sunday"},1,MOD(A238-1,7)+1)),"")</f>
        <v/>
      </c>
      <c r="C238" s="30" t="n"/>
      <c r="D238" s="31" t="n"/>
      <c r="E238" s="31" t="n"/>
      <c r="F238" s="32">
        <f>IFERROR(IF(A238="","",D238-E238),"")</f>
        <v/>
      </c>
      <c r="G238" s="31" t="n"/>
      <c r="H238" s="31" t="n"/>
      <c r="I238" s="58" t="n"/>
      <c r="J238" s="59">
        <f>IFERROR(IF(A238="","",G238/F238),"")</f>
        <v/>
      </c>
      <c r="K238" s="60">
        <f>IFERROR(IF(A238="","",I238/G238),"")</f>
        <v/>
      </c>
      <c r="L238" s="60">
        <f>IFERROR(IF(A238="","",I238/F238),"")</f>
        <v/>
      </c>
      <c r="M238" s="60">
        <f>IFERROR(IF(A238="","",K238-'Dashboard'!$B$9),"")</f>
        <v/>
      </c>
      <c r="N238" s="60">
        <f>IFERROR(IF(A238="","",L238-'Dashboard'!$B$10),"")</f>
        <v/>
      </c>
      <c r="O238" s="36">
        <f>IFERROR(IF(A238="","",IF(D238&lt;=0,"Check total rooms",IF(E238&lt;0,"Check out-of-order rooms",IF(E238&gt;D238,"Out-of-order exceeds total",IF(F238&lt;=0,"No sellable rooms",IF(G238&lt;0,"Check rooms sold",IF(G238&gt;F238,"Rooms sold exceed sellable",IF(H238&lt;0,"Check complimentary rooms",IF(H238&gt;G238,"Complimentary exceeds rooms sold",IF(I238&lt;0,"Check room revenue",IF(AND(G238&gt;0,I238=0),"Sold rooms with no revenue",IF(AND(G238=0,I238&gt;0),"Revenue with no rooms sold",IF(E238&gt;'Dashboard'!$B$11,"Review out-of-order rooms","OK"))))))))))))),"")</f>
        <v/>
      </c>
      <c r="P238" s="37" t="n"/>
      <c r="Q238" s="37" t="n"/>
    </row>
    <row r="239">
      <c r="A239" s="57" t="n"/>
      <c r="B239" s="29">
        <f>IFERROR(IF(A239="","",INDEX({"Monday","Tuesday","Wednesday","Thursday","Friday","Saturday","Sunday"},1,MOD(A239-1,7)+1)),"")</f>
        <v/>
      </c>
      <c r="C239" s="30" t="n"/>
      <c r="D239" s="31" t="n"/>
      <c r="E239" s="31" t="n"/>
      <c r="F239" s="32">
        <f>IFERROR(IF(A239="","",D239-E239),"")</f>
        <v/>
      </c>
      <c r="G239" s="31" t="n"/>
      <c r="H239" s="31" t="n"/>
      <c r="I239" s="58" t="n"/>
      <c r="J239" s="59">
        <f>IFERROR(IF(A239="","",G239/F239),"")</f>
        <v/>
      </c>
      <c r="K239" s="60">
        <f>IFERROR(IF(A239="","",I239/G239),"")</f>
        <v/>
      </c>
      <c r="L239" s="60">
        <f>IFERROR(IF(A239="","",I239/F239),"")</f>
        <v/>
      </c>
      <c r="M239" s="60">
        <f>IFERROR(IF(A239="","",K239-'Dashboard'!$B$9),"")</f>
        <v/>
      </c>
      <c r="N239" s="60">
        <f>IFERROR(IF(A239="","",L239-'Dashboard'!$B$10),"")</f>
        <v/>
      </c>
      <c r="O239" s="36">
        <f>IFERROR(IF(A239="","",IF(D239&lt;=0,"Check total rooms",IF(E239&lt;0,"Check out-of-order rooms",IF(E239&gt;D239,"Out-of-order exceeds total",IF(F239&lt;=0,"No sellable rooms",IF(G239&lt;0,"Check rooms sold",IF(G239&gt;F239,"Rooms sold exceed sellable",IF(H239&lt;0,"Check complimentary rooms",IF(H239&gt;G239,"Complimentary exceeds rooms sold",IF(I239&lt;0,"Check room revenue",IF(AND(G239&gt;0,I239=0),"Sold rooms with no revenue",IF(AND(G239=0,I239&gt;0),"Revenue with no rooms sold",IF(E239&gt;'Dashboard'!$B$11,"Review out-of-order rooms","OK"))))))))))))),"")</f>
        <v/>
      </c>
      <c r="P239" s="37" t="n"/>
      <c r="Q239" s="37" t="n"/>
    </row>
    <row r="240">
      <c r="A240" s="57" t="n"/>
      <c r="B240" s="29">
        <f>IFERROR(IF(A240="","",INDEX({"Monday","Tuesday","Wednesday","Thursday","Friday","Saturday","Sunday"},1,MOD(A240-1,7)+1)),"")</f>
        <v/>
      </c>
      <c r="C240" s="30" t="n"/>
      <c r="D240" s="31" t="n"/>
      <c r="E240" s="31" t="n"/>
      <c r="F240" s="32">
        <f>IFERROR(IF(A240="","",D240-E240),"")</f>
        <v/>
      </c>
      <c r="G240" s="31" t="n"/>
      <c r="H240" s="31" t="n"/>
      <c r="I240" s="58" t="n"/>
      <c r="J240" s="59">
        <f>IFERROR(IF(A240="","",G240/F240),"")</f>
        <v/>
      </c>
      <c r="K240" s="60">
        <f>IFERROR(IF(A240="","",I240/G240),"")</f>
        <v/>
      </c>
      <c r="L240" s="60">
        <f>IFERROR(IF(A240="","",I240/F240),"")</f>
        <v/>
      </c>
      <c r="M240" s="60">
        <f>IFERROR(IF(A240="","",K240-'Dashboard'!$B$9),"")</f>
        <v/>
      </c>
      <c r="N240" s="60">
        <f>IFERROR(IF(A240="","",L240-'Dashboard'!$B$10),"")</f>
        <v/>
      </c>
      <c r="O240" s="36">
        <f>IFERROR(IF(A240="","",IF(D240&lt;=0,"Check total rooms",IF(E240&lt;0,"Check out-of-order rooms",IF(E240&gt;D240,"Out-of-order exceeds total",IF(F240&lt;=0,"No sellable rooms",IF(G240&lt;0,"Check rooms sold",IF(G240&gt;F240,"Rooms sold exceed sellable",IF(H240&lt;0,"Check complimentary rooms",IF(H240&gt;G240,"Complimentary exceeds rooms sold",IF(I240&lt;0,"Check room revenue",IF(AND(G240&gt;0,I240=0),"Sold rooms with no revenue",IF(AND(G240=0,I240&gt;0),"Revenue with no rooms sold",IF(E240&gt;'Dashboard'!$B$11,"Review out-of-order rooms","OK"))))))))))))),"")</f>
        <v/>
      </c>
      <c r="P240" s="37" t="n"/>
      <c r="Q240" s="37" t="n"/>
    </row>
    <row r="241">
      <c r="A241" s="57" t="n"/>
      <c r="B241" s="29">
        <f>IFERROR(IF(A241="","",INDEX({"Monday","Tuesday","Wednesday","Thursday","Friday","Saturday","Sunday"},1,MOD(A241-1,7)+1)),"")</f>
        <v/>
      </c>
      <c r="C241" s="30" t="n"/>
      <c r="D241" s="31" t="n"/>
      <c r="E241" s="31" t="n"/>
      <c r="F241" s="32">
        <f>IFERROR(IF(A241="","",D241-E241),"")</f>
        <v/>
      </c>
      <c r="G241" s="31" t="n"/>
      <c r="H241" s="31" t="n"/>
      <c r="I241" s="58" t="n"/>
      <c r="J241" s="59">
        <f>IFERROR(IF(A241="","",G241/F241),"")</f>
        <v/>
      </c>
      <c r="K241" s="60">
        <f>IFERROR(IF(A241="","",I241/G241),"")</f>
        <v/>
      </c>
      <c r="L241" s="60">
        <f>IFERROR(IF(A241="","",I241/F241),"")</f>
        <v/>
      </c>
      <c r="M241" s="60">
        <f>IFERROR(IF(A241="","",K241-'Dashboard'!$B$9),"")</f>
        <v/>
      </c>
      <c r="N241" s="60">
        <f>IFERROR(IF(A241="","",L241-'Dashboard'!$B$10),"")</f>
        <v/>
      </c>
      <c r="O241" s="36">
        <f>IFERROR(IF(A241="","",IF(D241&lt;=0,"Check total rooms",IF(E241&lt;0,"Check out-of-order rooms",IF(E241&gt;D241,"Out-of-order exceeds total",IF(F241&lt;=0,"No sellable rooms",IF(G241&lt;0,"Check rooms sold",IF(G241&gt;F241,"Rooms sold exceed sellable",IF(H241&lt;0,"Check complimentary rooms",IF(H241&gt;G241,"Complimentary exceeds rooms sold",IF(I241&lt;0,"Check room revenue",IF(AND(G241&gt;0,I241=0),"Sold rooms with no revenue",IF(AND(G241=0,I241&gt;0),"Revenue with no rooms sold",IF(E241&gt;'Dashboard'!$B$11,"Review out-of-order rooms","OK"))))))))))))),"")</f>
        <v/>
      </c>
      <c r="P241" s="37" t="n"/>
      <c r="Q241" s="37" t="n"/>
    </row>
    <row r="242">
      <c r="A242" s="57" t="n"/>
      <c r="B242" s="29">
        <f>IFERROR(IF(A242="","",INDEX({"Monday","Tuesday","Wednesday","Thursday","Friday","Saturday","Sunday"},1,MOD(A242-1,7)+1)),"")</f>
        <v/>
      </c>
      <c r="C242" s="30" t="n"/>
      <c r="D242" s="31" t="n"/>
      <c r="E242" s="31" t="n"/>
      <c r="F242" s="32">
        <f>IFERROR(IF(A242="","",D242-E242),"")</f>
        <v/>
      </c>
      <c r="G242" s="31" t="n"/>
      <c r="H242" s="31" t="n"/>
      <c r="I242" s="58" t="n"/>
      <c r="J242" s="59">
        <f>IFERROR(IF(A242="","",G242/F242),"")</f>
        <v/>
      </c>
      <c r="K242" s="60">
        <f>IFERROR(IF(A242="","",I242/G242),"")</f>
        <v/>
      </c>
      <c r="L242" s="60">
        <f>IFERROR(IF(A242="","",I242/F242),"")</f>
        <v/>
      </c>
      <c r="M242" s="60">
        <f>IFERROR(IF(A242="","",K242-'Dashboard'!$B$9),"")</f>
        <v/>
      </c>
      <c r="N242" s="60">
        <f>IFERROR(IF(A242="","",L242-'Dashboard'!$B$10),"")</f>
        <v/>
      </c>
      <c r="O242" s="36">
        <f>IFERROR(IF(A242="","",IF(D242&lt;=0,"Check total rooms",IF(E242&lt;0,"Check out-of-order rooms",IF(E242&gt;D242,"Out-of-order exceeds total",IF(F242&lt;=0,"No sellable rooms",IF(G242&lt;0,"Check rooms sold",IF(G242&gt;F242,"Rooms sold exceed sellable",IF(H242&lt;0,"Check complimentary rooms",IF(H242&gt;G242,"Complimentary exceeds rooms sold",IF(I242&lt;0,"Check room revenue",IF(AND(G242&gt;0,I242=0),"Sold rooms with no revenue",IF(AND(G242=0,I242&gt;0),"Revenue with no rooms sold",IF(E242&gt;'Dashboard'!$B$11,"Review out-of-order rooms","OK"))))))))))))),"")</f>
        <v/>
      </c>
      <c r="P242" s="37" t="n"/>
      <c r="Q242" s="37" t="n"/>
    </row>
    <row r="243">
      <c r="A243" s="57" t="n"/>
      <c r="B243" s="29">
        <f>IFERROR(IF(A243="","",INDEX({"Monday","Tuesday","Wednesday","Thursday","Friday","Saturday","Sunday"},1,MOD(A243-1,7)+1)),"")</f>
        <v/>
      </c>
      <c r="C243" s="30" t="n"/>
      <c r="D243" s="31" t="n"/>
      <c r="E243" s="31" t="n"/>
      <c r="F243" s="32">
        <f>IFERROR(IF(A243="","",D243-E243),"")</f>
        <v/>
      </c>
      <c r="G243" s="31" t="n"/>
      <c r="H243" s="31" t="n"/>
      <c r="I243" s="58" t="n"/>
      <c r="J243" s="59">
        <f>IFERROR(IF(A243="","",G243/F243),"")</f>
        <v/>
      </c>
      <c r="K243" s="60">
        <f>IFERROR(IF(A243="","",I243/G243),"")</f>
        <v/>
      </c>
      <c r="L243" s="60">
        <f>IFERROR(IF(A243="","",I243/F243),"")</f>
        <v/>
      </c>
      <c r="M243" s="60">
        <f>IFERROR(IF(A243="","",K243-'Dashboard'!$B$9),"")</f>
        <v/>
      </c>
      <c r="N243" s="60">
        <f>IFERROR(IF(A243="","",L243-'Dashboard'!$B$10),"")</f>
        <v/>
      </c>
      <c r="O243" s="36">
        <f>IFERROR(IF(A243="","",IF(D243&lt;=0,"Check total rooms",IF(E243&lt;0,"Check out-of-order rooms",IF(E243&gt;D243,"Out-of-order exceeds total",IF(F243&lt;=0,"No sellable rooms",IF(G243&lt;0,"Check rooms sold",IF(G243&gt;F243,"Rooms sold exceed sellable",IF(H243&lt;0,"Check complimentary rooms",IF(H243&gt;G243,"Complimentary exceeds rooms sold",IF(I243&lt;0,"Check room revenue",IF(AND(G243&gt;0,I243=0),"Sold rooms with no revenue",IF(AND(G243=0,I243&gt;0),"Revenue with no rooms sold",IF(E243&gt;'Dashboard'!$B$11,"Review out-of-order rooms","OK"))))))))))))),"")</f>
        <v/>
      </c>
      <c r="P243" s="37" t="n"/>
      <c r="Q243" s="37" t="n"/>
    </row>
    <row r="244">
      <c r="A244" s="57" t="n"/>
      <c r="B244" s="29">
        <f>IFERROR(IF(A244="","",INDEX({"Monday","Tuesday","Wednesday","Thursday","Friday","Saturday","Sunday"},1,MOD(A244-1,7)+1)),"")</f>
        <v/>
      </c>
      <c r="C244" s="30" t="n"/>
      <c r="D244" s="31" t="n"/>
      <c r="E244" s="31" t="n"/>
      <c r="F244" s="32">
        <f>IFERROR(IF(A244="","",D244-E244),"")</f>
        <v/>
      </c>
      <c r="G244" s="31" t="n"/>
      <c r="H244" s="31" t="n"/>
      <c r="I244" s="58" t="n"/>
      <c r="J244" s="59">
        <f>IFERROR(IF(A244="","",G244/F244),"")</f>
        <v/>
      </c>
      <c r="K244" s="60">
        <f>IFERROR(IF(A244="","",I244/G244),"")</f>
        <v/>
      </c>
      <c r="L244" s="60">
        <f>IFERROR(IF(A244="","",I244/F244),"")</f>
        <v/>
      </c>
      <c r="M244" s="60">
        <f>IFERROR(IF(A244="","",K244-'Dashboard'!$B$9),"")</f>
        <v/>
      </c>
      <c r="N244" s="60">
        <f>IFERROR(IF(A244="","",L244-'Dashboard'!$B$10),"")</f>
        <v/>
      </c>
      <c r="O244" s="36">
        <f>IFERROR(IF(A244="","",IF(D244&lt;=0,"Check total rooms",IF(E244&lt;0,"Check out-of-order rooms",IF(E244&gt;D244,"Out-of-order exceeds total",IF(F244&lt;=0,"No sellable rooms",IF(G244&lt;0,"Check rooms sold",IF(G244&gt;F244,"Rooms sold exceed sellable",IF(H244&lt;0,"Check complimentary rooms",IF(H244&gt;G244,"Complimentary exceeds rooms sold",IF(I244&lt;0,"Check room revenue",IF(AND(G244&gt;0,I244=0),"Sold rooms with no revenue",IF(AND(G244=0,I244&gt;0),"Revenue with no rooms sold",IF(E244&gt;'Dashboard'!$B$11,"Review out-of-order rooms","OK"))))))))))))),"")</f>
        <v/>
      </c>
      <c r="P244" s="37" t="n"/>
      <c r="Q244" s="37" t="n"/>
    </row>
    <row r="245">
      <c r="A245" s="57" t="n"/>
      <c r="B245" s="29">
        <f>IFERROR(IF(A245="","",INDEX({"Monday","Tuesday","Wednesday","Thursday","Friday","Saturday","Sunday"},1,MOD(A245-1,7)+1)),"")</f>
        <v/>
      </c>
      <c r="C245" s="30" t="n"/>
      <c r="D245" s="31" t="n"/>
      <c r="E245" s="31" t="n"/>
      <c r="F245" s="32">
        <f>IFERROR(IF(A245="","",D245-E245),"")</f>
        <v/>
      </c>
      <c r="G245" s="31" t="n"/>
      <c r="H245" s="31" t="n"/>
      <c r="I245" s="58" t="n"/>
      <c r="J245" s="59">
        <f>IFERROR(IF(A245="","",G245/F245),"")</f>
        <v/>
      </c>
      <c r="K245" s="60">
        <f>IFERROR(IF(A245="","",I245/G245),"")</f>
        <v/>
      </c>
      <c r="L245" s="60">
        <f>IFERROR(IF(A245="","",I245/F245),"")</f>
        <v/>
      </c>
      <c r="M245" s="60">
        <f>IFERROR(IF(A245="","",K245-'Dashboard'!$B$9),"")</f>
        <v/>
      </c>
      <c r="N245" s="60">
        <f>IFERROR(IF(A245="","",L245-'Dashboard'!$B$10),"")</f>
        <v/>
      </c>
      <c r="O245" s="36">
        <f>IFERROR(IF(A245="","",IF(D245&lt;=0,"Check total rooms",IF(E245&lt;0,"Check out-of-order rooms",IF(E245&gt;D245,"Out-of-order exceeds total",IF(F245&lt;=0,"No sellable rooms",IF(G245&lt;0,"Check rooms sold",IF(G245&gt;F245,"Rooms sold exceed sellable",IF(H245&lt;0,"Check complimentary rooms",IF(H245&gt;G245,"Complimentary exceeds rooms sold",IF(I245&lt;0,"Check room revenue",IF(AND(G245&gt;0,I245=0),"Sold rooms with no revenue",IF(AND(G245=0,I245&gt;0),"Revenue with no rooms sold",IF(E245&gt;'Dashboard'!$B$11,"Review out-of-order rooms","OK"))))))))))))),"")</f>
        <v/>
      </c>
      <c r="P245" s="37" t="n"/>
      <c r="Q245" s="37" t="n"/>
    </row>
    <row r="246">
      <c r="A246" s="57" t="n"/>
      <c r="B246" s="29">
        <f>IFERROR(IF(A246="","",INDEX({"Monday","Tuesday","Wednesday","Thursday","Friday","Saturday","Sunday"},1,MOD(A246-1,7)+1)),"")</f>
        <v/>
      </c>
      <c r="C246" s="30" t="n"/>
      <c r="D246" s="31" t="n"/>
      <c r="E246" s="31" t="n"/>
      <c r="F246" s="32">
        <f>IFERROR(IF(A246="","",D246-E246),"")</f>
        <v/>
      </c>
      <c r="G246" s="31" t="n"/>
      <c r="H246" s="31" t="n"/>
      <c r="I246" s="58" t="n"/>
      <c r="J246" s="59">
        <f>IFERROR(IF(A246="","",G246/F246),"")</f>
        <v/>
      </c>
      <c r="K246" s="60">
        <f>IFERROR(IF(A246="","",I246/G246),"")</f>
        <v/>
      </c>
      <c r="L246" s="60">
        <f>IFERROR(IF(A246="","",I246/F246),"")</f>
        <v/>
      </c>
      <c r="M246" s="60">
        <f>IFERROR(IF(A246="","",K246-'Dashboard'!$B$9),"")</f>
        <v/>
      </c>
      <c r="N246" s="60">
        <f>IFERROR(IF(A246="","",L246-'Dashboard'!$B$10),"")</f>
        <v/>
      </c>
      <c r="O246" s="36">
        <f>IFERROR(IF(A246="","",IF(D246&lt;=0,"Check total rooms",IF(E246&lt;0,"Check out-of-order rooms",IF(E246&gt;D246,"Out-of-order exceeds total",IF(F246&lt;=0,"No sellable rooms",IF(G246&lt;0,"Check rooms sold",IF(G246&gt;F246,"Rooms sold exceed sellable",IF(H246&lt;0,"Check complimentary rooms",IF(H246&gt;G246,"Complimentary exceeds rooms sold",IF(I246&lt;0,"Check room revenue",IF(AND(G246&gt;0,I246=0),"Sold rooms with no revenue",IF(AND(G246=0,I246&gt;0),"Revenue with no rooms sold",IF(E246&gt;'Dashboard'!$B$11,"Review out-of-order rooms","OK"))))))))))))),"")</f>
        <v/>
      </c>
      <c r="P246" s="37" t="n"/>
      <c r="Q246" s="37" t="n"/>
    </row>
    <row r="247">
      <c r="A247" s="57" t="n"/>
      <c r="B247" s="29">
        <f>IFERROR(IF(A247="","",INDEX({"Monday","Tuesday","Wednesday","Thursday","Friday","Saturday","Sunday"},1,MOD(A247-1,7)+1)),"")</f>
        <v/>
      </c>
      <c r="C247" s="30" t="n"/>
      <c r="D247" s="31" t="n"/>
      <c r="E247" s="31" t="n"/>
      <c r="F247" s="32">
        <f>IFERROR(IF(A247="","",D247-E247),"")</f>
        <v/>
      </c>
      <c r="G247" s="31" t="n"/>
      <c r="H247" s="31" t="n"/>
      <c r="I247" s="58" t="n"/>
      <c r="J247" s="59">
        <f>IFERROR(IF(A247="","",G247/F247),"")</f>
        <v/>
      </c>
      <c r="K247" s="60">
        <f>IFERROR(IF(A247="","",I247/G247),"")</f>
        <v/>
      </c>
      <c r="L247" s="60">
        <f>IFERROR(IF(A247="","",I247/F247),"")</f>
        <v/>
      </c>
      <c r="M247" s="60">
        <f>IFERROR(IF(A247="","",K247-'Dashboard'!$B$9),"")</f>
        <v/>
      </c>
      <c r="N247" s="60">
        <f>IFERROR(IF(A247="","",L247-'Dashboard'!$B$10),"")</f>
        <v/>
      </c>
      <c r="O247" s="36">
        <f>IFERROR(IF(A247="","",IF(D247&lt;=0,"Check total rooms",IF(E247&lt;0,"Check out-of-order rooms",IF(E247&gt;D247,"Out-of-order exceeds total",IF(F247&lt;=0,"No sellable rooms",IF(G247&lt;0,"Check rooms sold",IF(G247&gt;F247,"Rooms sold exceed sellable",IF(H247&lt;0,"Check complimentary rooms",IF(H247&gt;G247,"Complimentary exceeds rooms sold",IF(I247&lt;0,"Check room revenue",IF(AND(G247&gt;0,I247=0),"Sold rooms with no revenue",IF(AND(G247=0,I247&gt;0),"Revenue with no rooms sold",IF(E247&gt;'Dashboard'!$B$11,"Review out-of-order rooms","OK"))))))))))))),"")</f>
        <v/>
      </c>
      <c r="P247" s="37" t="n"/>
      <c r="Q247" s="37" t="n"/>
    </row>
    <row r="248">
      <c r="A248" s="57" t="n"/>
      <c r="B248" s="29">
        <f>IFERROR(IF(A248="","",INDEX({"Monday","Tuesday","Wednesday","Thursday","Friday","Saturday","Sunday"},1,MOD(A248-1,7)+1)),"")</f>
        <v/>
      </c>
      <c r="C248" s="30" t="n"/>
      <c r="D248" s="31" t="n"/>
      <c r="E248" s="31" t="n"/>
      <c r="F248" s="32">
        <f>IFERROR(IF(A248="","",D248-E248),"")</f>
        <v/>
      </c>
      <c r="G248" s="31" t="n"/>
      <c r="H248" s="31" t="n"/>
      <c r="I248" s="58" t="n"/>
      <c r="J248" s="59">
        <f>IFERROR(IF(A248="","",G248/F248),"")</f>
        <v/>
      </c>
      <c r="K248" s="60">
        <f>IFERROR(IF(A248="","",I248/G248),"")</f>
        <v/>
      </c>
      <c r="L248" s="60">
        <f>IFERROR(IF(A248="","",I248/F248),"")</f>
        <v/>
      </c>
      <c r="M248" s="60">
        <f>IFERROR(IF(A248="","",K248-'Dashboard'!$B$9),"")</f>
        <v/>
      </c>
      <c r="N248" s="60">
        <f>IFERROR(IF(A248="","",L248-'Dashboard'!$B$10),"")</f>
        <v/>
      </c>
      <c r="O248" s="36">
        <f>IFERROR(IF(A248="","",IF(D248&lt;=0,"Check total rooms",IF(E248&lt;0,"Check out-of-order rooms",IF(E248&gt;D248,"Out-of-order exceeds total",IF(F248&lt;=0,"No sellable rooms",IF(G248&lt;0,"Check rooms sold",IF(G248&gt;F248,"Rooms sold exceed sellable",IF(H248&lt;0,"Check complimentary rooms",IF(H248&gt;G248,"Complimentary exceeds rooms sold",IF(I248&lt;0,"Check room revenue",IF(AND(G248&gt;0,I248=0),"Sold rooms with no revenue",IF(AND(G248=0,I248&gt;0),"Revenue with no rooms sold",IF(E248&gt;'Dashboard'!$B$11,"Review out-of-order rooms","OK"))))))))))))),"")</f>
        <v/>
      </c>
      <c r="P248" s="37" t="n"/>
      <c r="Q248" s="37" t="n"/>
    </row>
    <row r="249">
      <c r="A249" s="57" t="n"/>
      <c r="B249" s="29">
        <f>IFERROR(IF(A249="","",INDEX({"Monday","Tuesday","Wednesday","Thursday","Friday","Saturday","Sunday"},1,MOD(A249-1,7)+1)),"")</f>
        <v/>
      </c>
      <c r="C249" s="30" t="n"/>
      <c r="D249" s="31" t="n"/>
      <c r="E249" s="31" t="n"/>
      <c r="F249" s="32">
        <f>IFERROR(IF(A249="","",D249-E249),"")</f>
        <v/>
      </c>
      <c r="G249" s="31" t="n"/>
      <c r="H249" s="31" t="n"/>
      <c r="I249" s="58" t="n"/>
      <c r="J249" s="59">
        <f>IFERROR(IF(A249="","",G249/F249),"")</f>
        <v/>
      </c>
      <c r="K249" s="60">
        <f>IFERROR(IF(A249="","",I249/G249),"")</f>
        <v/>
      </c>
      <c r="L249" s="60">
        <f>IFERROR(IF(A249="","",I249/F249),"")</f>
        <v/>
      </c>
      <c r="M249" s="60">
        <f>IFERROR(IF(A249="","",K249-'Dashboard'!$B$9),"")</f>
        <v/>
      </c>
      <c r="N249" s="60">
        <f>IFERROR(IF(A249="","",L249-'Dashboard'!$B$10),"")</f>
        <v/>
      </c>
      <c r="O249" s="36">
        <f>IFERROR(IF(A249="","",IF(D249&lt;=0,"Check total rooms",IF(E249&lt;0,"Check out-of-order rooms",IF(E249&gt;D249,"Out-of-order exceeds total",IF(F249&lt;=0,"No sellable rooms",IF(G249&lt;0,"Check rooms sold",IF(G249&gt;F249,"Rooms sold exceed sellable",IF(H249&lt;0,"Check complimentary rooms",IF(H249&gt;G249,"Complimentary exceeds rooms sold",IF(I249&lt;0,"Check room revenue",IF(AND(G249&gt;0,I249=0),"Sold rooms with no revenue",IF(AND(G249=0,I249&gt;0),"Revenue with no rooms sold",IF(E249&gt;'Dashboard'!$B$11,"Review out-of-order rooms","OK"))))))))))))),"")</f>
        <v/>
      </c>
      <c r="P249" s="37" t="n"/>
      <c r="Q249" s="37" t="n"/>
    </row>
    <row r="250">
      <c r="A250" s="57" t="n"/>
      <c r="B250" s="29">
        <f>IFERROR(IF(A250="","",INDEX({"Monday","Tuesday","Wednesday","Thursday","Friday","Saturday","Sunday"},1,MOD(A250-1,7)+1)),"")</f>
        <v/>
      </c>
      <c r="C250" s="30" t="n"/>
      <c r="D250" s="31" t="n"/>
      <c r="E250" s="31" t="n"/>
      <c r="F250" s="32">
        <f>IFERROR(IF(A250="","",D250-E250),"")</f>
        <v/>
      </c>
      <c r="G250" s="31" t="n"/>
      <c r="H250" s="31" t="n"/>
      <c r="I250" s="58" t="n"/>
      <c r="J250" s="59">
        <f>IFERROR(IF(A250="","",G250/F250),"")</f>
        <v/>
      </c>
      <c r="K250" s="60">
        <f>IFERROR(IF(A250="","",I250/G250),"")</f>
        <v/>
      </c>
      <c r="L250" s="60">
        <f>IFERROR(IF(A250="","",I250/F250),"")</f>
        <v/>
      </c>
      <c r="M250" s="60">
        <f>IFERROR(IF(A250="","",K250-'Dashboard'!$B$9),"")</f>
        <v/>
      </c>
      <c r="N250" s="60">
        <f>IFERROR(IF(A250="","",L250-'Dashboard'!$B$10),"")</f>
        <v/>
      </c>
      <c r="O250" s="36">
        <f>IFERROR(IF(A250="","",IF(D250&lt;=0,"Check total rooms",IF(E250&lt;0,"Check out-of-order rooms",IF(E250&gt;D250,"Out-of-order exceeds total",IF(F250&lt;=0,"No sellable rooms",IF(G250&lt;0,"Check rooms sold",IF(G250&gt;F250,"Rooms sold exceed sellable",IF(H250&lt;0,"Check complimentary rooms",IF(H250&gt;G250,"Complimentary exceeds rooms sold",IF(I250&lt;0,"Check room revenue",IF(AND(G250&gt;0,I250=0),"Sold rooms with no revenue",IF(AND(G250=0,I250&gt;0),"Revenue with no rooms sold",IF(E250&gt;'Dashboard'!$B$11,"Review out-of-order rooms","OK"))))))))))))),"")</f>
        <v/>
      </c>
      <c r="P250" s="37" t="n"/>
      <c r="Q250" s="37" t="n"/>
    </row>
    <row r="251">
      <c r="A251" s="57" t="n"/>
      <c r="B251" s="29">
        <f>IFERROR(IF(A251="","",INDEX({"Monday","Tuesday","Wednesday","Thursday","Friday","Saturday","Sunday"},1,MOD(A251-1,7)+1)),"")</f>
        <v/>
      </c>
      <c r="C251" s="30" t="n"/>
      <c r="D251" s="31" t="n"/>
      <c r="E251" s="31" t="n"/>
      <c r="F251" s="32">
        <f>IFERROR(IF(A251="","",D251-E251),"")</f>
        <v/>
      </c>
      <c r="G251" s="31" t="n"/>
      <c r="H251" s="31" t="n"/>
      <c r="I251" s="58" t="n"/>
      <c r="J251" s="59">
        <f>IFERROR(IF(A251="","",G251/F251),"")</f>
        <v/>
      </c>
      <c r="K251" s="60">
        <f>IFERROR(IF(A251="","",I251/G251),"")</f>
        <v/>
      </c>
      <c r="L251" s="60">
        <f>IFERROR(IF(A251="","",I251/F251),"")</f>
        <v/>
      </c>
      <c r="M251" s="60">
        <f>IFERROR(IF(A251="","",K251-'Dashboard'!$B$9),"")</f>
        <v/>
      </c>
      <c r="N251" s="60">
        <f>IFERROR(IF(A251="","",L251-'Dashboard'!$B$10),"")</f>
        <v/>
      </c>
      <c r="O251" s="36">
        <f>IFERROR(IF(A251="","",IF(D251&lt;=0,"Check total rooms",IF(E251&lt;0,"Check out-of-order rooms",IF(E251&gt;D251,"Out-of-order exceeds total",IF(F251&lt;=0,"No sellable rooms",IF(G251&lt;0,"Check rooms sold",IF(G251&gt;F251,"Rooms sold exceed sellable",IF(H251&lt;0,"Check complimentary rooms",IF(H251&gt;G251,"Complimentary exceeds rooms sold",IF(I251&lt;0,"Check room revenue",IF(AND(G251&gt;0,I251=0),"Sold rooms with no revenue",IF(AND(G251=0,I251&gt;0),"Revenue with no rooms sold",IF(E251&gt;'Dashboard'!$B$11,"Review out-of-order rooms","OK"))))))))))))),"")</f>
        <v/>
      </c>
      <c r="P251" s="37" t="n"/>
      <c r="Q251" s="37" t="n"/>
    </row>
    <row r="252">
      <c r="A252" s="57" t="n"/>
      <c r="B252" s="29">
        <f>IFERROR(IF(A252="","",INDEX({"Monday","Tuesday","Wednesday","Thursday","Friday","Saturday","Sunday"},1,MOD(A252-1,7)+1)),"")</f>
        <v/>
      </c>
      <c r="C252" s="30" t="n"/>
      <c r="D252" s="31" t="n"/>
      <c r="E252" s="31" t="n"/>
      <c r="F252" s="32">
        <f>IFERROR(IF(A252="","",D252-E252),"")</f>
        <v/>
      </c>
      <c r="G252" s="31" t="n"/>
      <c r="H252" s="31" t="n"/>
      <c r="I252" s="58" t="n"/>
      <c r="J252" s="59">
        <f>IFERROR(IF(A252="","",G252/F252),"")</f>
        <v/>
      </c>
      <c r="K252" s="60">
        <f>IFERROR(IF(A252="","",I252/G252),"")</f>
        <v/>
      </c>
      <c r="L252" s="60">
        <f>IFERROR(IF(A252="","",I252/F252),"")</f>
        <v/>
      </c>
      <c r="M252" s="60">
        <f>IFERROR(IF(A252="","",K252-'Dashboard'!$B$9),"")</f>
        <v/>
      </c>
      <c r="N252" s="60">
        <f>IFERROR(IF(A252="","",L252-'Dashboard'!$B$10),"")</f>
        <v/>
      </c>
      <c r="O252" s="36">
        <f>IFERROR(IF(A252="","",IF(D252&lt;=0,"Check total rooms",IF(E252&lt;0,"Check out-of-order rooms",IF(E252&gt;D252,"Out-of-order exceeds total",IF(F252&lt;=0,"No sellable rooms",IF(G252&lt;0,"Check rooms sold",IF(G252&gt;F252,"Rooms sold exceed sellable",IF(H252&lt;0,"Check complimentary rooms",IF(H252&gt;G252,"Complimentary exceeds rooms sold",IF(I252&lt;0,"Check room revenue",IF(AND(G252&gt;0,I252=0),"Sold rooms with no revenue",IF(AND(G252=0,I252&gt;0),"Revenue with no rooms sold",IF(E252&gt;'Dashboard'!$B$11,"Review out-of-order rooms","OK"))))))))))))),"")</f>
        <v/>
      </c>
      <c r="P252" s="37" t="n"/>
      <c r="Q252" s="37" t="n"/>
    </row>
    <row r="253">
      <c r="A253" s="57" t="n"/>
      <c r="B253" s="29">
        <f>IFERROR(IF(A253="","",INDEX({"Monday","Tuesday","Wednesday","Thursday","Friday","Saturday","Sunday"},1,MOD(A253-1,7)+1)),"")</f>
        <v/>
      </c>
      <c r="C253" s="30" t="n"/>
      <c r="D253" s="31" t="n"/>
      <c r="E253" s="31" t="n"/>
      <c r="F253" s="32">
        <f>IFERROR(IF(A253="","",D253-E253),"")</f>
        <v/>
      </c>
      <c r="G253" s="31" t="n"/>
      <c r="H253" s="31" t="n"/>
      <c r="I253" s="58" t="n"/>
      <c r="J253" s="59">
        <f>IFERROR(IF(A253="","",G253/F253),"")</f>
        <v/>
      </c>
      <c r="K253" s="60">
        <f>IFERROR(IF(A253="","",I253/G253),"")</f>
        <v/>
      </c>
      <c r="L253" s="60">
        <f>IFERROR(IF(A253="","",I253/F253),"")</f>
        <v/>
      </c>
      <c r="M253" s="60">
        <f>IFERROR(IF(A253="","",K253-'Dashboard'!$B$9),"")</f>
        <v/>
      </c>
      <c r="N253" s="60">
        <f>IFERROR(IF(A253="","",L253-'Dashboard'!$B$10),"")</f>
        <v/>
      </c>
      <c r="O253" s="36">
        <f>IFERROR(IF(A253="","",IF(D253&lt;=0,"Check total rooms",IF(E253&lt;0,"Check out-of-order rooms",IF(E253&gt;D253,"Out-of-order exceeds total",IF(F253&lt;=0,"No sellable rooms",IF(G253&lt;0,"Check rooms sold",IF(G253&gt;F253,"Rooms sold exceed sellable",IF(H253&lt;0,"Check complimentary rooms",IF(H253&gt;G253,"Complimentary exceeds rooms sold",IF(I253&lt;0,"Check room revenue",IF(AND(G253&gt;0,I253=0),"Sold rooms with no revenue",IF(AND(G253=0,I253&gt;0),"Revenue with no rooms sold",IF(E253&gt;'Dashboard'!$B$11,"Review out-of-order rooms","OK"))))))))))))),"")</f>
        <v/>
      </c>
      <c r="P253" s="37" t="n"/>
      <c r="Q253" s="37" t="n"/>
    </row>
    <row r="254">
      <c r="A254" s="57" t="n"/>
      <c r="B254" s="29">
        <f>IFERROR(IF(A254="","",INDEX({"Monday","Tuesday","Wednesday","Thursday","Friday","Saturday","Sunday"},1,MOD(A254-1,7)+1)),"")</f>
        <v/>
      </c>
      <c r="C254" s="30" t="n"/>
      <c r="D254" s="31" t="n"/>
      <c r="E254" s="31" t="n"/>
      <c r="F254" s="32">
        <f>IFERROR(IF(A254="","",D254-E254),"")</f>
        <v/>
      </c>
      <c r="G254" s="31" t="n"/>
      <c r="H254" s="31" t="n"/>
      <c r="I254" s="58" t="n"/>
      <c r="J254" s="59">
        <f>IFERROR(IF(A254="","",G254/F254),"")</f>
        <v/>
      </c>
      <c r="K254" s="60">
        <f>IFERROR(IF(A254="","",I254/G254),"")</f>
        <v/>
      </c>
      <c r="L254" s="60">
        <f>IFERROR(IF(A254="","",I254/F254),"")</f>
        <v/>
      </c>
      <c r="M254" s="60">
        <f>IFERROR(IF(A254="","",K254-'Dashboard'!$B$9),"")</f>
        <v/>
      </c>
      <c r="N254" s="60">
        <f>IFERROR(IF(A254="","",L254-'Dashboard'!$B$10),"")</f>
        <v/>
      </c>
      <c r="O254" s="36">
        <f>IFERROR(IF(A254="","",IF(D254&lt;=0,"Check total rooms",IF(E254&lt;0,"Check out-of-order rooms",IF(E254&gt;D254,"Out-of-order exceeds total",IF(F254&lt;=0,"No sellable rooms",IF(G254&lt;0,"Check rooms sold",IF(G254&gt;F254,"Rooms sold exceed sellable",IF(H254&lt;0,"Check complimentary rooms",IF(H254&gt;G254,"Complimentary exceeds rooms sold",IF(I254&lt;0,"Check room revenue",IF(AND(G254&gt;0,I254=0),"Sold rooms with no revenue",IF(AND(G254=0,I254&gt;0),"Revenue with no rooms sold",IF(E254&gt;'Dashboard'!$B$11,"Review out-of-order rooms","OK"))))))))))))),"")</f>
        <v/>
      </c>
      <c r="P254" s="37" t="n"/>
      <c r="Q254" s="37" t="n"/>
    </row>
    <row r="255">
      <c r="A255" s="57" t="n"/>
      <c r="B255" s="29">
        <f>IFERROR(IF(A255="","",INDEX({"Monday","Tuesday","Wednesday","Thursday","Friday","Saturday","Sunday"},1,MOD(A255-1,7)+1)),"")</f>
        <v/>
      </c>
      <c r="C255" s="30" t="n"/>
      <c r="D255" s="31" t="n"/>
      <c r="E255" s="31" t="n"/>
      <c r="F255" s="32">
        <f>IFERROR(IF(A255="","",D255-E255),"")</f>
        <v/>
      </c>
      <c r="G255" s="31" t="n"/>
      <c r="H255" s="31" t="n"/>
      <c r="I255" s="58" t="n"/>
      <c r="J255" s="59">
        <f>IFERROR(IF(A255="","",G255/F255),"")</f>
        <v/>
      </c>
      <c r="K255" s="60">
        <f>IFERROR(IF(A255="","",I255/G255),"")</f>
        <v/>
      </c>
      <c r="L255" s="60">
        <f>IFERROR(IF(A255="","",I255/F255),"")</f>
        <v/>
      </c>
      <c r="M255" s="60">
        <f>IFERROR(IF(A255="","",K255-'Dashboard'!$B$9),"")</f>
        <v/>
      </c>
      <c r="N255" s="60">
        <f>IFERROR(IF(A255="","",L255-'Dashboard'!$B$10),"")</f>
        <v/>
      </c>
      <c r="O255" s="36">
        <f>IFERROR(IF(A255="","",IF(D255&lt;=0,"Check total rooms",IF(E255&lt;0,"Check out-of-order rooms",IF(E255&gt;D255,"Out-of-order exceeds total",IF(F255&lt;=0,"No sellable rooms",IF(G255&lt;0,"Check rooms sold",IF(G255&gt;F255,"Rooms sold exceed sellable",IF(H255&lt;0,"Check complimentary rooms",IF(H255&gt;G255,"Complimentary exceeds rooms sold",IF(I255&lt;0,"Check room revenue",IF(AND(G255&gt;0,I255=0),"Sold rooms with no revenue",IF(AND(G255=0,I255&gt;0),"Revenue with no rooms sold",IF(E255&gt;'Dashboard'!$B$11,"Review out-of-order rooms","OK"))))))))))))),"")</f>
        <v/>
      </c>
      <c r="P255" s="37" t="n"/>
      <c r="Q255" s="37" t="n"/>
    </row>
    <row r="256">
      <c r="A256" s="57" t="n"/>
      <c r="B256" s="29">
        <f>IFERROR(IF(A256="","",INDEX({"Monday","Tuesday","Wednesday","Thursday","Friday","Saturday","Sunday"},1,MOD(A256-1,7)+1)),"")</f>
        <v/>
      </c>
      <c r="C256" s="30" t="n"/>
      <c r="D256" s="31" t="n"/>
      <c r="E256" s="31" t="n"/>
      <c r="F256" s="32">
        <f>IFERROR(IF(A256="","",D256-E256),"")</f>
        <v/>
      </c>
      <c r="G256" s="31" t="n"/>
      <c r="H256" s="31" t="n"/>
      <c r="I256" s="58" t="n"/>
      <c r="J256" s="59">
        <f>IFERROR(IF(A256="","",G256/F256),"")</f>
        <v/>
      </c>
      <c r="K256" s="60">
        <f>IFERROR(IF(A256="","",I256/G256),"")</f>
        <v/>
      </c>
      <c r="L256" s="60">
        <f>IFERROR(IF(A256="","",I256/F256),"")</f>
        <v/>
      </c>
      <c r="M256" s="60">
        <f>IFERROR(IF(A256="","",K256-'Dashboard'!$B$9),"")</f>
        <v/>
      </c>
      <c r="N256" s="60">
        <f>IFERROR(IF(A256="","",L256-'Dashboard'!$B$10),"")</f>
        <v/>
      </c>
      <c r="O256" s="36">
        <f>IFERROR(IF(A256="","",IF(D256&lt;=0,"Check total rooms",IF(E256&lt;0,"Check out-of-order rooms",IF(E256&gt;D256,"Out-of-order exceeds total",IF(F256&lt;=0,"No sellable rooms",IF(G256&lt;0,"Check rooms sold",IF(G256&gt;F256,"Rooms sold exceed sellable",IF(H256&lt;0,"Check complimentary rooms",IF(H256&gt;G256,"Complimentary exceeds rooms sold",IF(I256&lt;0,"Check room revenue",IF(AND(G256&gt;0,I256=0),"Sold rooms with no revenue",IF(AND(G256=0,I256&gt;0),"Revenue with no rooms sold",IF(E256&gt;'Dashboard'!$B$11,"Review out-of-order rooms","OK"))))))))))))),"")</f>
        <v/>
      </c>
      <c r="P256" s="37" t="n"/>
      <c r="Q256" s="37" t="n"/>
    </row>
    <row r="257">
      <c r="A257" s="57" t="n"/>
      <c r="B257" s="29">
        <f>IFERROR(IF(A257="","",INDEX({"Monday","Tuesday","Wednesday","Thursday","Friday","Saturday","Sunday"},1,MOD(A257-1,7)+1)),"")</f>
        <v/>
      </c>
      <c r="C257" s="30" t="n"/>
      <c r="D257" s="31" t="n"/>
      <c r="E257" s="31" t="n"/>
      <c r="F257" s="32">
        <f>IFERROR(IF(A257="","",D257-E257),"")</f>
        <v/>
      </c>
      <c r="G257" s="31" t="n"/>
      <c r="H257" s="31" t="n"/>
      <c r="I257" s="58" t="n"/>
      <c r="J257" s="59">
        <f>IFERROR(IF(A257="","",G257/F257),"")</f>
        <v/>
      </c>
      <c r="K257" s="60">
        <f>IFERROR(IF(A257="","",I257/G257),"")</f>
        <v/>
      </c>
      <c r="L257" s="60">
        <f>IFERROR(IF(A257="","",I257/F257),"")</f>
        <v/>
      </c>
      <c r="M257" s="60">
        <f>IFERROR(IF(A257="","",K257-'Dashboard'!$B$9),"")</f>
        <v/>
      </c>
      <c r="N257" s="60">
        <f>IFERROR(IF(A257="","",L257-'Dashboard'!$B$10),"")</f>
        <v/>
      </c>
      <c r="O257" s="36">
        <f>IFERROR(IF(A257="","",IF(D257&lt;=0,"Check total rooms",IF(E257&lt;0,"Check out-of-order rooms",IF(E257&gt;D257,"Out-of-order exceeds total",IF(F257&lt;=0,"No sellable rooms",IF(G257&lt;0,"Check rooms sold",IF(G257&gt;F257,"Rooms sold exceed sellable",IF(H257&lt;0,"Check complimentary rooms",IF(H257&gt;G257,"Complimentary exceeds rooms sold",IF(I257&lt;0,"Check room revenue",IF(AND(G257&gt;0,I257=0),"Sold rooms with no revenue",IF(AND(G257=0,I257&gt;0),"Revenue with no rooms sold",IF(E257&gt;'Dashboard'!$B$11,"Review out-of-order rooms","OK"))))))))))))),"")</f>
        <v/>
      </c>
      <c r="P257" s="37" t="n"/>
      <c r="Q257" s="37" t="n"/>
    </row>
    <row r="258">
      <c r="A258" s="57" t="n"/>
      <c r="B258" s="29">
        <f>IFERROR(IF(A258="","",INDEX({"Monday","Tuesday","Wednesday","Thursday","Friday","Saturday","Sunday"},1,MOD(A258-1,7)+1)),"")</f>
        <v/>
      </c>
      <c r="C258" s="30" t="n"/>
      <c r="D258" s="31" t="n"/>
      <c r="E258" s="31" t="n"/>
      <c r="F258" s="32">
        <f>IFERROR(IF(A258="","",D258-E258),"")</f>
        <v/>
      </c>
      <c r="G258" s="31" t="n"/>
      <c r="H258" s="31" t="n"/>
      <c r="I258" s="58" t="n"/>
      <c r="J258" s="59">
        <f>IFERROR(IF(A258="","",G258/F258),"")</f>
        <v/>
      </c>
      <c r="K258" s="60">
        <f>IFERROR(IF(A258="","",I258/G258),"")</f>
        <v/>
      </c>
      <c r="L258" s="60">
        <f>IFERROR(IF(A258="","",I258/F258),"")</f>
        <v/>
      </c>
      <c r="M258" s="60">
        <f>IFERROR(IF(A258="","",K258-'Dashboard'!$B$9),"")</f>
        <v/>
      </c>
      <c r="N258" s="60">
        <f>IFERROR(IF(A258="","",L258-'Dashboard'!$B$10),"")</f>
        <v/>
      </c>
      <c r="O258" s="36">
        <f>IFERROR(IF(A258="","",IF(D258&lt;=0,"Check total rooms",IF(E258&lt;0,"Check out-of-order rooms",IF(E258&gt;D258,"Out-of-order exceeds total",IF(F258&lt;=0,"No sellable rooms",IF(G258&lt;0,"Check rooms sold",IF(G258&gt;F258,"Rooms sold exceed sellable",IF(H258&lt;0,"Check complimentary rooms",IF(H258&gt;G258,"Complimentary exceeds rooms sold",IF(I258&lt;0,"Check room revenue",IF(AND(G258&gt;0,I258=0),"Sold rooms with no revenue",IF(AND(G258=0,I258&gt;0),"Revenue with no rooms sold",IF(E258&gt;'Dashboard'!$B$11,"Review out-of-order rooms","OK"))))))))))))),"")</f>
        <v/>
      </c>
      <c r="P258" s="37" t="n"/>
      <c r="Q258" s="37" t="n"/>
    </row>
    <row r="259">
      <c r="A259" s="57" t="n"/>
      <c r="B259" s="29">
        <f>IFERROR(IF(A259="","",INDEX({"Monday","Tuesday","Wednesday","Thursday","Friday","Saturday","Sunday"},1,MOD(A259-1,7)+1)),"")</f>
        <v/>
      </c>
      <c r="C259" s="30" t="n"/>
      <c r="D259" s="31" t="n"/>
      <c r="E259" s="31" t="n"/>
      <c r="F259" s="32">
        <f>IFERROR(IF(A259="","",D259-E259),"")</f>
        <v/>
      </c>
      <c r="G259" s="31" t="n"/>
      <c r="H259" s="31" t="n"/>
      <c r="I259" s="58" t="n"/>
      <c r="J259" s="59">
        <f>IFERROR(IF(A259="","",G259/F259),"")</f>
        <v/>
      </c>
      <c r="K259" s="60">
        <f>IFERROR(IF(A259="","",I259/G259),"")</f>
        <v/>
      </c>
      <c r="L259" s="60">
        <f>IFERROR(IF(A259="","",I259/F259),"")</f>
        <v/>
      </c>
      <c r="M259" s="60">
        <f>IFERROR(IF(A259="","",K259-'Dashboard'!$B$9),"")</f>
        <v/>
      </c>
      <c r="N259" s="60">
        <f>IFERROR(IF(A259="","",L259-'Dashboard'!$B$10),"")</f>
        <v/>
      </c>
      <c r="O259" s="36">
        <f>IFERROR(IF(A259="","",IF(D259&lt;=0,"Check total rooms",IF(E259&lt;0,"Check out-of-order rooms",IF(E259&gt;D259,"Out-of-order exceeds total",IF(F259&lt;=0,"No sellable rooms",IF(G259&lt;0,"Check rooms sold",IF(G259&gt;F259,"Rooms sold exceed sellable",IF(H259&lt;0,"Check complimentary rooms",IF(H259&gt;G259,"Complimentary exceeds rooms sold",IF(I259&lt;0,"Check room revenue",IF(AND(G259&gt;0,I259=0),"Sold rooms with no revenue",IF(AND(G259=0,I259&gt;0),"Revenue with no rooms sold",IF(E259&gt;'Dashboard'!$B$11,"Review out-of-order rooms","OK"))))))))))))),"")</f>
        <v/>
      </c>
      <c r="P259" s="37" t="n"/>
      <c r="Q259" s="37" t="n"/>
    </row>
    <row r="260">
      <c r="A260" s="57" t="n"/>
      <c r="B260" s="29">
        <f>IFERROR(IF(A260="","",INDEX({"Monday","Tuesday","Wednesday","Thursday","Friday","Saturday","Sunday"},1,MOD(A260-1,7)+1)),"")</f>
        <v/>
      </c>
      <c r="C260" s="30" t="n"/>
      <c r="D260" s="31" t="n"/>
      <c r="E260" s="31" t="n"/>
      <c r="F260" s="32">
        <f>IFERROR(IF(A260="","",D260-E260),"")</f>
        <v/>
      </c>
      <c r="G260" s="31" t="n"/>
      <c r="H260" s="31" t="n"/>
      <c r="I260" s="58" t="n"/>
      <c r="J260" s="59">
        <f>IFERROR(IF(A260="","",G260/F260),"")</f>
        <v/>
      </c>
      <c r="K260" s="60">
        <f>IFERROR(IF(A260="","",I260/G260),"")</f>
        <v/>
      </c>
      <c r="L260" s="60">
        <f>IFERROR(IF(A260="","",I260/F260),"")</f>
        <v/>
      </c>
      <c r="M260" s="60">
        <f>IFERROR(IF(A260="","",K260-'Dashboard'!$B$9),"")</f>
        <v/>
      </c>
      <c r="N260" s="60">
        <f>IFERROR(IF(A260="","",L260-'Dashboard'!$B$10),"")</f>
        <v/>
      </c>
      <c r="O260" s="36">
        <f>IFERROR(IF(A260="","",IF(D260&lt;=0,"Check total rooms",IF(E260&lt;0,"Check out-of-order rooms",IF(E260&gt;D260,"Out-of-order exceeds total",IF(F260&lt;=0,"No sellable rooms",IF(G260&lt;0,"Check rooms sold",IF(G260&gt;F260,"Rooms sold exceed sellable",IF(H260&lt;0,"Check complimentary rooms",IF(H260&gt;G260,"Complimentary exceeds rooms sold",IF(I260&lt;0,"Check room revenue",IF(AND(G260&gt;0,I260=0),"Sold rooms with no revenue",IF(AND(G260=0,I260&gt;0),"Revenue with no rooms sold",IF(E260&gt;'Dashboard'!$B$11,"Review out-of-order rooms","OK"))))))))))))),"")</f>
        <v/>
      </c>
      <c r="P260" s="37" t="n"/>
      <c r="Q260" s="37" t="n"/>
    </row>
    <row r="261">
      <c r="A261" s="57" t="n"/>
      <c r="B261" s="29">
        <f>IFERROR(IF(A261="","",INDEX({"Monday","Tuesday","Wednesday","Thursday","Friday","Saturday","Sunday"},1,MOD(A261-1,7)+1)),"")</f>
        <v/>
      </c>
      <c r="C261" s="30" t="n"/>
      <c r="D261" s="31" t="n"/>
      <c r="E261" s="31" t="n"/>
      <c r="F261" s="32">
        <f>IFERROR(IF(A261="","",D261-E261),"")</f>
        <v/>
      </c>
      <c r="G261" s="31" t="n"/>
      <c r="H261" s="31" t="n"/>
      <c r="I261" s="58" t="n"/>
      <c r="J261" s="59">
        <f>IFERROR(IF(A261="","",G261/F261),"")</f>
        <v/>
      </c>
      <c r="K261" s="60">
        <f>IFERROR(IF(A261="","",I261/G261),"")</f>
        <v/>
      </c>
      <c r="L261" s="60">
        <f>IFERROR(IF(A261="","",I261/F261),"")</f>
        <v/>
      </c>
      <c r="M261" s="60">
        <f>IFERROR(IF(A261="","",K261-'Dashboard'!$B$9),"")</f>
        <v/>
      </c>
      <c r="N261" s="60">
        <f>IFERROR(IF(A261="","",L261-'Dashboard'!$B$10),"")</f>
        <v/>
      </c>
      <c r="O261" s="36">
        <f>IFERROR(IF(A261="","",IF(D261&lt;=0,"Check total rooms",IF(E261&lt;0,"Check out-of-order rooms",IF(E261&gt;D261,"Out-of-order exceeds total",IF(F261&lt;=0,"No sellable rooms",IF(G261&lt;0,"Check rooms sold",IF(G261&gt;F261,"Rooms sold exceed sellable",IF(H261&lt;0,"Check complimentary rooms",IF(H261&gt;G261,"Complimentary exceeds rooms sold",IF(I261&lt;0,"Check room revenue",IF(AND(G261&gt;0,I261=0),"Sold rooms with no revenue",IF(AND(G261=0,I261&gt;0),"Revenue with no rooms sold",IF(E261&gt;'Dashboard'!$B$11,"Review out-of-order rooms","OK"))))))))))))),"")</f>
        <v/>
      </c>
      <c r="P261" s="37" t="n"/>
      <c r="Q261" s="37" t="n"/>
    </row>
    <row r="262">
      <c r="A262" s="57" t="n"/>
      <c r="B262" s="29">
        <f>IFERROR(IF(A262="","",INDEX({"Monday","Tuesday","Wednesday","Thursday","Friday","Saturday","Sunday"},1,MOD(A262-1,7)+1)),"")</f>
        <v/>
      </c>
      <c r="C262" s="30" t="n"/>
      <c r="D262" s="31" t="n"/>
      <c r="E262" s="31" t="n"/>
      <c r="F262" s="32">
        <f>IFERROR(IF(A262="","",D262-E262),"")</f>
        <v/>
      </c>
      <c r="G262" s="31" t="n"/>
      <c r="H262" s="31" t="n"/>
      <c r="I262" s="58" t="n"/>
      <c r="J262" s="59">
        <f>IFERROR(IF(A262="","",G262/F262),"")</f>
        <v/>
      </c>
      <c r="K262" s="60">
        <f>IFERROR(IF(A262="","",I262/G262),"")</f>
        <v/>
      </c>
      <c r="L262" s="60">
        <f>IFERROR(IF(A262="","",I262/F262),"")</f>
        <v/>
      </c>
      <c r="M262" s="60">
        <f>IFERROR(IF(A262="","",K262-'Dashboard'!$B$9),"")</f>
        <v/>
      </c>
      <c r="N262" s="60">
        <f>IFERROR(IF(A262="","",L262-'Dashboard'!$B$10),"")</f>
        <v/>
      </c>
      <c r="O262" s="36">
        <f>IFERROR(IF(A262="","",IF(D262&lt;=0,"Check total rooms",IF(E262&lt;0,"Check out-of-order rooms",IF(E262&gt;D262,"Out-of-order exceeds total",IF(F262&lt;=0,"No sellable rooms",IF(G262&lt;0,"Check rooms sold",IF(G262&gt;F262,"Rooms sold exceed sellable",IF(H262&lt;0,"Check complimentary rooms",IF(H262&gt;G262,"Complimentary exceeds rooms sold",IF(I262&lt;0,"Check room revenue",IF(AND(G262&gt;0,I262=0),"Sold rooms with no revenue",IF(AND(G262=0,I262&gt;0),"Revenue with no rooms sold",IF(E262&gt;'Dashboard'!$B$11,"Review out-of-order rooms","OK"))))))))))))),"")</f>
        <v/>
      </c>
      <c r="P262" s="37" t="n"/>
      <c r="Q262" s="37" t="n"/>
    </row>
    <row r="263">
      <c r="A263" s="57" t="n"/>
      <c r="B263" s="29">
        <f>IFERROR(IF(A263="","",INDEX({"Monday","Tuesday","Wednesday","Thursday","Friday","Saturday","Sunday"},1,MOD(A263-1,7)+1)),"")</f>
        <v/>
      </c>
      <c r="C263" s="30" t="n"/>
      <c r="D263" s="31" t="n"/>
      <c r="E263" s="31" t="n"/>
      <c r="F263" s="32">
        <f>IFERROR(IF(A263="","",D263-E263),"")</f>
        <v/>
      </c>
      <c r="G263" s="31" t="n"/>
      <c r="H263" s="31" t="n"/>
      <c r="I263" s="58" t="n"/>
      <c r="J263" s="59">
        <f>IFERROR(IF(A263="","",G263/F263),"")</f>
        <v/>
      </c>
      <c r="K263" s="60">
        <f>IFERROR(IF(A263="","",I263/G263),"")</f>
        <v/>
      </c>
      <c r="L263" s="60">
        <f>IFERROR(IF(A263="","",I263/F263),"")</f>
        <v/>
      </c>
      <c r="M263" s="60">
        <f>IFERROR(IF(A263="","",K263-'Dashboard'!$B$9),"")</f>
        <v/>
      </c>
      <c r="N263" s="60">
        <f>IFERROR(IF(A263="","",L263-'Dashboard'!$B$10),"")</f>
        <v/>
      </c>
      <c r="O263" s="36">
        <f>IFERROR(IF(A263="","",IF(D263&lt;=0,"Check total rooms",IF(E263&lt;0,"Check out-of-order rooms",IF(E263&gt;D263,"Out-of-order exceeds total",IF(F263&lt;=0,"No sellable rooms",IF(G263&lt;0,"Check rooms sold",IF(G263&gt;F263,"Rooms sold exceed sellable",IF(H263&lt;0,"Check complimentary rooms",IF(H263&gt;G263,"Complimentary exceeds rooms sold",IF(I263&lt;0,"Check room revenue",IF(AND(G263&gt;0,I263=0),"Sold rooms with no revenue",IF(AND(G263=0,I263&gt;0),"Revenue with no rooms sold",IF(E263&gt;'Dashboard'!$B$11,"Review out-of-order rooms","OK"))))))))))))),"")</f>
        <v/>
      </c>
      <c r="P263" s="37" t="n"/>
      <c r="Q263" s="37" t="n"/>
    </row>
    <row r="264">
      <c r="A264" s="57" t="n"/>
      <c r="B264" s="29">
        <f>IFERROR(IF(A264="","",INDEX({"Monday","Tuesday","Wednesday","Thursday","Friday","Saturday","Sunday"},1,MOD(A264-1,7)+1)),"")</f>
        <v/>
      </c>
      <c r="C264" s="30" t="n"/>
      <c r="D264" s="31" t="n"/>
      <c r="E264" s="31" t="n"/>
      <c r="F264" s="32">
        <f>IFERROR(IF(A264="","",D264-E264),"")</f>
        <v/>
      </c>
      <c r="G264" s="31" t="n"/>
      <c r="H264" s="31" t="n"/>
      <c r="I264" s="58" t="n"/>
      <c r="J264" s="59">
        <f>IFERROR(IF(A264="","",G264/F264),"")</f>
        <v/>
      </c>
      <c r="K264" s="60">
        <f>IFERROR(IF(A264="","",I264/G264),"")</f>
        <v/>
      </c>
      <c r="L264" s="60">
        <f>IFERROR(IF(A264="","",I264/F264),"")</f>
        <v/>
      </c>
      <c r="M264" s="60">
        <f>IFERROR(IF(A264="","",K264-'Dashboard'!$B$9),"")</f>
        <v/>
      </c>
      <c r="N264" s="60">
        <f>IFERROR(IF(A264="","",L264-'Dashboard'!$B$10),"")</f>
        <v/>
      </c>
      <c r="O264" s="36">
        <f>IFERROR(IF(A264="","",IF(D264&lt;=0,"Check total rooms",IF(E264&lt;0,"Check out-of-order rooms",IF(E264&gt;D264,"Out-of-order exceeds total",IF(F264&lt;=0,"No sellable rooms",IF(G264&lt;0,"Check rooms sold",IF(G264&gt;F264,"Rooms sold exceed sellable",IF(H264&lt;0,"Check complimentary rooms",IF(H264&gt;G264,"Complimentary exceeds rooms sold",IF(I264&lt;0,"Check room revenue",IF(AND(G264&gt;0,I264=0),"Sold rooms with no revenue",IF(AND(G264=0,I264&gt;0),"Revenue with no rooms sold",IF(E264&gt;'Dashboard'!$B$11,"Review out-of-order rooms","OK"))))))))))))),"")</f>
        <v/>
      </c>
      <c r="P264" s="37" t="n"/>
      <c r="Q264" s="37" t="n"/>
    </row>
    <row r="265">
      <c r="A265" s="57" t="n"/>
      <c r="B265" s="29">
        <f>IFERROR(IF(A265="","",INDEX({"Monday","Tuesday","Wednesday","Thursday","Friday","Saturday","Sunday"},1,MOD(A265-1,7)+1)),"")</f>
        <v/>
      </c>
      <c r="C265" s="30" t="n"/>
      <c r="D265" s="31" t="n"/>
      <c r="E265" s="31" t="n"/>
      <c r="F265" s="32">
        <f>IFERROR(IF(A265="","",D265-E265),"")</f>
        <v/>
      </c>
      <c r="G265" s="31" t="n"/>
      <c r="H265" s="31" t="n"/>
      <c r="I265" s="58" t="n"/>
      <c r="J265" s="59">
        <f>IFERROR(IF(A265="","",G265/F265),"")</f>
        <v/>
      </c>
      <c r="K265" s="60">
        <f>IFERROR(IF(A265="","",I265/G265),"")</f>
        <v/>
      </c>
      <c r="L265" s="60">
        <f>IFERROR(IF(A265="","",I265/F265),"")</f>
        <v/>
      </c>
      <c r="M265" s="60">
        <f>IFERROR(IF(A265="","",K265-'Dashboard'!$B$9),"")</f>
        <v/>
      </c>
      <c r="N265" s="60">
        <f>IFERROR(IF(A265="","",L265-'Dashboard'!$B$10),"")</f>
        <v/>
      </c>
      <c r="O265" s="36">
        <f>IFERROR(IF(A265="","",IF(D265&lt;=0,"Check total rooms",IF(E265&lt;0,"Check out-of-order rooms",IF(E265&gt;D265,"Out-of-order exceeds total",IF(F265&lt;=0,"No sellable rooms",IF(G265&lt;0,"Check rooms sold",IF(G265&gt;F265,"Rooms sold exceed sellable",IF(H265&lt;0,"Check complimentary rooms",IF(H265&gt;G265,"Complimentary exceeds rooms sold",IF(I265&lt;0,"Check room revenue",IF(AND(G265&gt;0,I265=0),"Sold rooms with no revenue",IF(AND(G265=0,I265&gt;0),"Revenue with no rooms sold",IF(E265&gt;'Dashboard'!$B$11,"Review out-of-order rooms","OK"))))))))))))),"")</f>
        <v/>
      </c>
      <c r="P265" s="37" t="n"/>
      <c r="Q265" s="37" t="n"/>
    </row>
    <row r="266">
      <c r="A266" s="57" t="n"/>
      <c r="B266" s="29">
        <f>IFERROR(IF(A266="","",INDEX({"Monday","Tuesday","Wednesday","Thursday","Friday","Saturday","Sunday"},1,MOD(A266-1,7)+1)),"")</f>
        <v/>
      </c>
      <c r="C266" s="30" t="n"/>
      <c r="D266" s="31" t="n"/>
      <c r="E266" s="31" t="n"/>
      <c r="F266" s="32">
        <f>IFERROR(IF(A266="","",D266-E266),"")</f>
        <v/>
      </c>
      <c r="G266" s="31" t="n"/>
      <c r="H266" s="31" t="n"/>
      <c r="I266" s="58" t="n"/>
      <c r="J266" s="59">
        <f>IFERROR(IF(A266="","",G266/F266),"")</f>
        <v/>
      </c>
      <c r="K266" s="60">
        <f>IFERROR(IF(A266="","",I266/G266),"")</f>
        <v/>
      </c>
      <c r="L266" s="60">
        <f>IFERROR(IF(A266="","",I266/F266),"")</f>
        <v/>
      </c>
      <c r="M266" s="60">
        <f>IFERROR(IF(A266="","",K266-'Dashboard'!$B$9),"")</f>
        <v/>
      </c>
      <c r="N266" s="60">
        <f>IFERROR(IF(A266="","",L266-'Dashboard'!$B$10),"")</f>
        <v/>
      </c>
      <c r="O266" s="36">
        <f>IFERROR(IF(A266="","",IF(D266&lt;=0,"Check total rooms",IF(E266&lt;0,"Check out-of-order rooms",IF(E266&gt;D266,"Out-of-order exceeds total",IF(F266&lt;=0,"No sellable rooms",IF(G266&lt;0,"Check rooms sold",IF(G266&gt;F266,"Rooms sold exceed sellable",IF(H266&lt;0,"Check complimentary rooms",IF(H266&gt;G266,"Complimentary exceeds rooms sold",IF(I266&lt;0,"Check room revenue",IF(AND(G266&gt;0,I266=0),"Sold rooms with no revenue",IF(AND(G266=0,I266&gt;0),"Revenue with no rooms sold",IF(E266&gt;'Dashboard'!$B$11,"Review out-of-order rooms","OK"))))))))))))),"")</f>
        <v/>
      </c>
      <c r="P266" s="37" t="n"/>
      <c r="Q266" s="37" t="n"/>
    </row>
    <row r="267">
      <c r="A267" s="57" t="n"/>
      <c r="B267" s="29">
        <f>IFERROR(IF(A267="","",INDEX({"Monday","Tuesday","Wednesday","Thursday","Friday","Saturday","Sunday"},1,MOD(A267-1,7)+1)),"")</f>
        <v/>
      </c>
      <c r="C267" s="30" t="n"/>
      <c r="D267" s="31" t="n"/>
      <c r="E267" s="31" t="n"/>
      <c r="F267" s="32">
        <f>IFERROR(IF(A267="","",D267-E267),"")</f>
        <v/>
      </c>
      <c r="G267" s="31" t="n"/>
      <c r="H267" s="31" t="n"/>
      <c r="I267" s="58" t="n"/>
      <c r="J267" s="59">
        <f>IFERROR(IF(A267="","",G267/F267),"")</f>
        <v/>
      </c>
      <c r="K267" s="60">
        <f>IFERROR(IF(A267="","",I267/G267),"")</f>
        <v/>
      </c>
      <c r="L267" s="60">
        <f>IFERROR(IF(A267="","",I267/F267),"")</f>
        <v/>
      </c>
      <c r="M267" s="60">
        <f>IFERROR(IF(A267="","",K267-'Dashboard'!$B$9),"")</f>
        <v/>
      </c>
      <c r="N267" s="60">
        <f>IFERROR(IF(A267="","",L267-'Dashboard'!$B$10),"")</f>
        <v/>
      </c>
      <c r="O267" s="36">
        <f>IFERROR(IF(A267="","",IF(D267&lt;=0,"Check total rooms",IF(E267&lt;0,"Check out-of-order rooms",IF(E267&gt;D267,"Out-of-order exceeds total",IF(F267&lt;=0,"No sellable rooms",IF(G267&lt;0,"Check rooms sold",IF(G267&gt;F267,"Rooms sold exceed sellable",IF(H267&lt;0,"Check complimentary rooms",IF(H267&gt;G267,"Complimentary exceeds rooms sold",IF(I267&lt;0,"Check room revenue",IF(AND(G267&gt;0,I267=0),"Sold rooms with no revenue",IF(AND(G267=0,I267&gt;0),"Revenue with no rooms sold",IF(E267&gt;'Dashboard'!$B$11,"Review out-of-order rooms","OK"))))))))))))),"")</f>
        <v/>
      </c>
      <c r="P267" s="37" t="n"/>
      <c r="Q267" s="37" t="n"/>
    </row>
    <row r="268">
      <c r="A268" s="57" t="n"/>
      <c r="B268" s="29">
        <f>IFERROR(IF(A268="","",INDEX({"Monday","Tuesday","Wednesday","Thursday","Friday","Saturday","Sunday"},1,MOD(A268-1,7)+1)),"")</f>
        <v/>
      </c>
      <c r="C268" s="30" t="n"/>
      <c r="D268" s="31" t="n"/>
      <c r="E268" s="31" t="n"/>
      <c r="F268" s="32">
        <f>IFERROR(IF(A268="","",D268-E268),"")</f>
        <v/>
      </c>
      <c r="G268" s="31" t="n"/>
      <c r="H268" s="31" t="n"/>
      <c r="I268" s="58" t="n"/>
      <c r="J268" s="59">
        <f>IFERROR(IF(A268="","",G268/F268),"")</f>
        <v/>
      </c>
      <c r="K268" s="60">
        <f>IFERROR(IF(A268="","",I268/G268),"")</f>
        <v/>
      </c>
      <c r="L268" s="60">
        <f>IFERROR(IF(A268="","",I268/F268),"")</f>
        <v/>
      </c>
      <c r="M268" s="60">
        <f>IFERROR(IF(A268="","",K268-'Dashboard'!$B$9),"")</f>
        <v/>
      </c>
      <c r="N268" s="60">
        <f>IFERROR(IF(A268="","",L268-'Dashboard'!$B$10),"")</f>
        <v/>
      </c>
      <c r="O268" s="36">
        <f>IFERROR(IF(A268="","",IF(D268&lt;=0,"Check total rooms",IF(E268&lt;0,"Check out-of-order rooms",IF(E268&gt;D268,"Out-of-order exceeds total",IF(F268&lt;=0,"No sellable rooms",IF(G268&lt;0,"Check rooms sold",IF(G268&gt;F268,"Rooms sold exceed sellable",IF(H268&lt;0,"Check complimentary rooms",IF(H268&gt;G268,"Complimentary exceeds rooms sold",IF(I268&lt;0,"Check room revenue",IF(AND(G268&gt;0,I268=0),"Sold rooms with no revenue",IF(AND(G268=0,I268&gt;0),"Revenue with no rooms sold",IF(E268&gt;'Dashboard'!$B$11,"Review out-of-order rooms","OK"))))))))))))),"")</f>
        <v/>
      </c>
      <c r="P268" s="37" t="n"/>
      <c r="Q268" s="37" t="n"/>
    </row>
    <row r="269">
      <c r="A269" s="57" t="n"/>
      <c r="B269" s="29">
        <f>IFERROR(IF(A269="","",INDEX({"Monday","Tuesday","Wednesday","Thursday","Friday","Saturday","Sunday"},1,MOD(A269-1,7)+1)),"")</f>
        <v/>
      </c>
      <c r="C269" s="30" t="n"/>
      <c r="D269" s="31" t="n"/>
      <c r="E269" s="31" t="n"/>
      <c r="F269" s="32">
        <f>IFERROR(IF(A269="","",D269-E269),"")</f>
        <v/>
      </c>
      <c r="G269" s="31" t="n"/>
      <c r="H269" s="31" t="n"/>
      <c r="I269" s="58" t="n"/>
      <c r="J269" s="59">
        <f>IFERROR(IF(A269="","",G269/F269),"")</f>
        <v/>
      </c>
      <c r="K269" s="60">
        <f>IFERROR(IF(A269="","",I269/G269),"")</f>
        <v/>
      </c>
      <c r="L269" s="60">
        <f>IFERROR(IF(A269="","",I269/F269),"")</f>
        <v/>
      </c>
      <c r="M269" s="60">
        <f>IFERROR(IF(A269="","",K269-'Dashboard'!$B$9),"")</f>
        <v/>
      </c>
      <c r="N269" s="60">
        <f>IFERROR(IF(A269="","",L269-'Dashboard'!$B$10),"")</f>
        <v/>
      </c>
      <c r="O269" s="36">
        <f>IFERROR(IF(A269="","",IF(D269&lt;=0,"Check total rooms",IF(E269&lt;0,"Check out-of-order rooms",IF(E269&gt;D269,"Out-of-order exceeds total",IF(F269&lt;=0,"No sellable rooms",IF(G269&lt;0,"Check rooms sold",IF(G269&gt;F269,"Rooms sold exceed sellable",IF(H269&lt;0,"Check complimentary rooms",IF(H269&gt;G269,"Complimentary exceeds rooms sold",IF(I269&lt;0,"Check room revenue",IF(AND(G269&gt;0,I269=0),"Sold rooms with no revenue",IF(AND(G269=0,I269&gt;0),"Revenue with no rooms sold",IF(E269&gt;'Dashboard'!$B$11,"Review out-of-order rooms","OK"))))))))))))),"")</f>
        <v/>
      </c>
      <c r="P269" s="37" t="n"/>
      <c r="Q269" s="37" t="n"/>
    </row>
    <row r="270">
      <c r="A270" s="57" t="n"/>
      <c r="B270" s="29">
        <f>IFERROR(IF(A270="","",INDEX({"Monday","Tuesday","Wednesday","Thursday","Friday","Saturday","Sunday"},1,MOD(A270-1,7)+1)),"")</f>
        <v/>
      </c>
      <c r="C270" s="30" t="n"/>
      <c r="D270" s="31" t="n"/>
      <c r="E270" s="31" t="n"/>
      <c r="F270" s="32">
        <f>IFERROR(IF(A270="","",D270-E270),"")</f>
        <v/>
      </c>
      <c r="G270" s="31" t="n"/>
      <c r="H270" s="31" t="n"/>
      <c r="I270" s="58" t="n"/>
      <c r="J270" s="59">
        <f>IFERROR(IF(A270="","",G270/F270),"")</f>
        <v/>
      </c>
      <c r="K270" s="60">
        <f>IFERROR(IF(A270="","",I270/G270),"")</f>
        <v/>
      </c>
      <c r="L270" s="60">
        <f>IFERROR(IF(A270="","",I270/F270),"")</f>
        <v/>
      </c>
      <c r="M270" s="60">
        <f>IFERROR(IF(A270="","",K270-'Dashboard'!$B$9),"")</f>
        <v/>
      </c>
      <c r="N270" s="60">
        <f>IFERROR(IF(A270="","",L270-'Dashboard'!$B$10),"")</f>
        <v/>
      </c>
      <c r="O270" s="36">
        <f>IFERROR(IF(A270="","",IF(D270&lt;=0,"Check total rooms",IF(E270&lt;0,"Check out-of-order rooms",IF(E270&gt;D270,"Out-of-order exceeds total",IF(F270&lt;=0,"No sellable rooms",IF(G270&lt;0,"Check rooms sold",IF(G270&gt;F270,"Rooms sold exceed sellable",IF(H270&lt;0,"Check complimentary rooms",IF(H270&gt;G270,"Complimentary exceeds rooms sold",IF(I270&lt;0,"Check room revenue",IF(AND(G270&gt;0,I270=0),"Sold rooms with no revenue",IF(AND(G270=0,I270&gt;0),"Revenue with no rooms sold",IF(E270&gt;'Dashboard'!$B$11,"Review out-of-order rooms","OK"))))))))))))),"")</f>
        <v/>
      </c>
      <c r="P270" s="37" t="n"/>
      <c r="Q270" s="37" t="n"/>
    </row>
    <row r="271">
      <c r="A271" s="57" t="n"/>
      <c r="B271" s="29">
        <f>IFERROR(IF(A271="","",INDEX({"Monday","Tuesday","Wednesday","Thursday","Friday","Saturday","Sunday"},1,MOD(A271-1,7)+1)),"")</f>
        <v/>
      </c>
      <c r="C271" s="30" t="n"/>
      <c r="D271" s="31" t="n"/>
      <c r="E271" s="31" t="n"/>
      <c r="F271" s="32">
        <f>IFERROR(IF(A271="","",D271-E271),"")</f>
        <v/>
      </c>
      <c r="G271" s="31" t="n"/>
      <c r="H271" s="31" t="n"/>
      <c r="I271" s="58" t="n"/>
      <c r="J271" s="59">
        <f>IFERROR(IF(A271="","",G271/F271),"")</f>
        <v/>
      </c>
      <c r="K271" s="60">
        <f>IFERROR(IF(A271="","",I271/G271),"")</f>
        <v/>
      </c>
      <c r="L271" s="60">
        <f>IFERROR(IF(A271="","",I271/F271),"")</f>
        <v/>
      </c>
      <c r="M271" s="60">
        <f>IFERROR(IF(A271="","",K271-'Dashboard'!$B$9),"")</f>
        <v/>
      </c>
      <c r="N271" s="60">
        <f>IFERROR(IF(A271="","",L271-'Dashboard'!$B$10),"")</f>
        <v/>
      </c>
      <c r="O271" s="36">
        <f>IFERROR(IF(A271="","",IF(D271&lt;=0,"Check total rooms",IF(E271&lt;0,"Check out-of-order rooms",IF(E271&gt;D271,"Out-of-order exceeds total",IF(F271&lt;=0,"No sellable rooms",IF(G271&lt;0,"Check rooms sold",IF(G271&gt;F271,"Rooms sold exceed sellable",IF(H271&lt;0,"Check complimentary rooms",IF(H271&gt;G271,"Complimentary exceeds rooms sold",IF(I271&lt;0,"Check room revenue",IF(AND(G271&gt;0,I271=0),"Sold rooms with no revenue",IF(AND(G271=0,I271&gt;0),"Revenue with no rooms sold",IF(E271&gt;'Dashboard'!$B$11,"Review out-of-order rooms","OK"))))))))))))),"")</f>
        <v/>
      </c>
      <c r="P271" s="37" t="n"/>
      <c r="Q271" s="37" t="n"/>
    </row>
    <row r="272">
      <c r="A272" s="57" t="n"/>
      <c r="B272" s="29">
        <f>IFERROR(IF(A272="","",INDEX({"Monday","Tuesday","Wednesday","Thursday","Friday","Saturday","Sunday"},1,MOD(A272-1,7)+1)),"")</f>
        <v/>
      </c>
      <c r="C272" s="30" t="n"/>
      <c r="D272" s="31" t="n"/>
      <c r="E272" s="31" t="n"/>
      <c r="F272" s="32">
        <f>IFERROR(IF(A272="","",D272-E272),"")</f>
        <v/>
      </c>
      <c r="G272" s="31" t="n"/>
      <c r="H272" s="31" t="n"/>
      <c r="I272" s="58" t="n"/>
      <c r="J272" s="59">
        <f>IFERROR(IF(A272="","",G272/F272),"")</f>
        <v/>
      </c>
      <c r="K272" s="60">
        <f>IFERROR(IF(A272="","",I272/G272),"")</f>
        <v/>
      </c>
      <c r="L272" s="60">
        <f>IFERROR(IF(A272="","",I272/F272),"")</f>
        <v/>
      </c>
      <c r="M272" s="60">
        <f>IFERROR(IF(A272="","",K272-'Dashboard'!$B$9),"")</f>
        <v/>
      </c>
      <c r="N272" s="60">
        <f>IFERROR(IF(A272="","",L272-'Dashboard'!$B$10),"")</f>
        <v/>
      </c>
      <c r="O272" s="36">
        <f>IFERROR(IF(A272="","",IF(D272&lt;=0,"Check total rooms",IF(E272&lt;0,"Check out-of-order rooms",IF(E272&gt;D272,"Out-of-order exceeds total",IF(F272&lt;=0,"No sellable rooms",IF(G272&lt;0,"Check rooms sold",IF(G272&gt;F272,"Rooms sold exceed sellable",IF(H272&lt;0,"Check complimentary rooms",IF(H272&gt;G272,"Complimentary exceeds rooms sold",IF(I272&lt;0,"Check room revenue",IF(AND(G272&gt;0,I272=0),"Sold rooms with no revenue",IF(AND(G272=0,I272&gt;0),"Revenue with no rooms sold",IF(E272&gt;'Dashboard'!$B$11,"Review out-of-order rooms","OK"))))))))))))),"")</f>
        <v/>
      </c>
      <c r="P272" s="37" t="n"/>
      <c r="Q272" s="37" t="n"/>
    </row>
    <row r="273">
      <c r="A273" s="57" t="n"/>
      <c r="B273" s="29">
        <f>IFERROR(IF(A273="","",INDEX({"Monday","Tuesday","Wednesday","Thursday","Friday","Saturday","Sunday"},1,MOD(A273-1,7)+1)),"")</f>
        <v/>
      </c>
      <c r="C273" s="30" t="n"/>
      <c r="D273" s="31" t="n"/>
      <c r="E273" s="31" t="n"/>
      <c r="F273" s="32">
        <f>IFERROR(IF(A273="","",D273-E273),"")</f>
        <v/>
      </c>
      <c r="G273" s="31" t="n"/>
      <c r="H273" s="31" t="n"/>
      <c r="I273" s="58" t="n"/>
      <c r="J273" s="59">
        <f>IFERROR(IF(A273="","",G273/F273),"")</f>
        <v/>
      </c>
      <c r="K273" s="60">
        <f>IFERROR(IF(A273="","",I273/G273),"")</f>
        <v/>
      </c>
      <c r="L273" s="60">
        <f>IFERROR(IF(A273="","",I273/F273),"")</f>
        <v/>
      </c>
      <c r="M273" s="60">
        <f>IFERROR(IF(A273="","",K273-'Dashboard'!$B$9),"")</f>
        <v/>
      </c>
      <c r="N273" s="60">
        <f>IFERROR(IF(A273="","",L273-'Dashboard'!$B$10),"")</f>
        <v/>
      </c>
      <c r="O273" s="36">
        <f>IFERROR(IF(A273="","",IF(D273&lt;=0,"Check total rooms",IF(E273&lt;0,"Check out-of-order rooms",IF(E273&gt;D273,"Out-of-order exceeds total",IF(F273&lt;=0,"No sellable rooms",IF(G273&lt;0,"Check rooms sold",IF(G273&gt;F273,"Rooms sold exceed sellable",IF(H273&lt;0,"Check complimentary rooms",IF(H273&gt;G273,"Complimentary exceeds rooms sold",IF(I273&lt;0,"Check room revenue",IF(AND(G273&gt;0,I273=0),"Sold rooms with no revenue",IF(AND(G273=0,I273&gt;0),"Revenue with no rooms sold",IF(E273&gt;'Dashboard'!$B$11,"Review out-of-order rooms","OK"))))))))))))),"")</f>
        <v/>
      </c>
      <c r="P273" s="37" t="n"/>
      <c r="Q273" s="37" t="n"/>
    </row>
    <row r="274">
      <c r="A274" s="57" t="n"/>
      <c r="B274" s="29">
        <f>IFERROR(IF(A274="","",INDEX({"Monday","Tuesday","Wednesday","Thursday","Friday","Saturday","Sunday"},1,MOD(A274-1,7)+1)),"")</f>
        <v/>
      </c>
      <c r="C274" s="30" t="n"/>
      <c r="D274" s="31" t="n"/>
      <c r="E274" s="31" t="n"/>
      <c r="F274" s="32">
        <f>IFERROR(IF(A274="","",D274-E274),"")</f>
        <v/>
      </c>
      <c r="G274" s="31" t="n"/>
      <c r="H274" s="31" t="n"/>
      <c r="I274" s="58" t="n"/>
      <c r="J274" s="59">
        <f>IFERROR(IF(A274="","",G274/F274),"")</f>
        <v/>
      </c>
      <c r="K274" s="60">
        <f>IFERROR(IF(A274="","",I274/G274),"")</f>
        <v/>
      </c>
      <c r="L274" s="60">
        <f>IFERROR(IF(A274="","",I274/F274),"")</f>
        <v/>
      </c>
      <c r="M274" s="60">
        <f>IFERROR(IF(A274="","",K274-'Dashboard'!$B$9),"")</f>
        <v/>
      </c>
      <c r="N274" s="60">
        <f>IFERROR(IF(A274="","",L274-'Dashboard'!$B$10),"")</f>
        <v/>
      </c>
      <c r="O274" s="36">
        <f>IFERROR(IF(A274="","",IF(D274&lt;=0,"Check total rooms",IF(E274&lt;0,"Check out-of-order rooms",IF(E274&gt;D274,"Out-of-order exceeds total",IF(F274&lt;=0,"No sellable rooms",IF(G274&lt;0,"Check rooms sold",IF(G274&gt;F274,"Rooms sold exceed sellable",IF(H274&lt;0,"Check complimentary rooms",IF(H274&gt;G274,"Complimentary exceeds rooms sold",IF(I274&lt;0,"Check room revenue",IF(AND(G274&gt;0,I274=0),"Sold rooms with no revenue",IF(AND(G274=0,I274&gt;0),"Revenue with no rooms sold",IF(E274&gt;'Dashboard'!$B$11,"Review out-of-order rooms","OK"))))))))))))),"")</f>
        <v/>
      </c>
      <c r="P274" s="37" t="n"/>
      <c r="Q274" s="37" t="n"/>
    </row>
    <row r="275">
      <c r="A275" s="57" t="n"/>
      <c r="B275" s="29">
        <f>IFERROR(IF(A275="","",INDEX({"Monday","Tuesday","Wednesday","Thursday","Friday","Saturday","Sunday"},1,MOD(A275-1,7)+1)),"")</f>
        <v/>
      </c>
      <c r="C275" s="30" t="n"/>
      <c r="D275" s="31" t="n"/>
      <c r="E275" s="31" t="n"/>
      <c r="F275" s="32">
        <f>IFERROR(IF(A275="","",D275-E275),"")</f>
        <v/>
      </c>
      <c r="G275" s="31" t="n"/>
      <c r="H275" s="31" t="n"/>
      <c r="I275" s="58" t="n"/>
      <c r="J275" s="59">
        <f>IFERROR(IF(A275="","",G275/F275),"")</f>
        <v/>
      </c>
      <c r="K275" s="60">
        <f>IFERROR(IF(A275="","",I275/G275),"")</f>
        <v/>
      </c>
      <c r="L275" s="60">
        <f>IFERROR(IF(A275="","",I275/F275),"")</f>
        <v/>
      </c>
      <c r="M275" s="60">
        <f>IFERROR(IF(A275="","",K275-'Dashboard'!$B$9),"")</f>
        <v/>
      </c>
      <c r="N275" s="60">
        <f>IFERROR(IF(A275="","",L275-'Dashboard'!$B$10),"")</f>
        <v/>
      </c>
      <c r="O275" s="36">
        <f>IFERROR(IF(A275="","",IF(D275&lt;=0,"Check total rooms",IF(E275&lt;0,"Check out-of-order rooms",IF(E275&gt;D275,"Out-of-order exceeds total",IF(F275&lt;=0,"No sellable rooms",IF(G275&lt;0,"Check rooms sold",IF(G275&gt;F275,"Rooms sold exceed sellable",IF(H275&lt;0,"Check complimentary rooms",IF(H275&gt;G275,"Complimentary exceeds rooms sold",IF(I275&lt;0,"Check room revenue",IF(AND(G275&gt;0,I275=0),"Sold rooms with no revenue",IF(AND(G275=0,I275&gt;0),"Revenue with no rooms sold",IF(E275&gt;'Dashboard'!$B$11,"Review out-of-order rooms","OK"))))))))))))),"")</f>
        <v/>
      </c>
      <c r="P275" s="37" t="n"/>
      <c r="Q275" s="37" t="n"/>
    </row>
    <row r="276">
      <c r="A276" s="57" t="n"/>
      <c r="B276" s="29">
        <f>IFERROR(IF(A276="","",INDEX({"Monday","Tuesday","Wednesday","Thursday","Friday","Saturday","Sunday"},1,MOD(A276-1,7)+1)),"")</f>
        <v/>
      </c>
      <c r="C276" s="30" t="n"/>
      <c r="D276" s="31" t="n"/>
      <c r="E276" s="31" t="n"/>
      <c r="F276" s="32">
        <f>IFERROR(IF(A276="","",D276-E276),"")</f>
        <v/>
      </c>
      <c r="G276" s="31" t="n"/>
      <c r="H276" s="31" t="n"/>
      <c r="I276" s="58" t="n"/>
      <c r="J276" s="59">
        <f>IFERROR(IF(A276="","",G276/F276),"")</f>
        <v/>
      </c>
      <c r="K276" s="60">
        <f>IFERROR(IF(A276="","",I276/G276),"")</f>
        <v/>
      </c>
      <c r="L276" s="60">
        <f>IFERROR(IF(A276="","",I276/F276),"")</f>
        <v/>
      </c>
      <c r="M276" s="60">
        <f>IFERROR(IF(A276="","",K276-'Dashboard'!$B$9),"")</f>
        <v/>
      </c>
      <c r="N276" s="60">
        <f>IFERROR(IF(A276="","",L276-'Dashboard'!$B$10),"")</f>
        <v/>
      </c>
      <c r="O276" s="36">
        <f>IFERROR(IF(A276="","",IF(D276&lt;=0,"Check total rooms",IF(E276&lt;0,"Check out-of-order rooms",IF(E276&gt;D276,"Out-of-order exceeds total",IF(F276&lt;=0,"No sellable rooms",IF(G276&lt;0,"Check rooms sold",IF(G276&gt;F276,"Rooms sold exceed sellable",IF(H276&lt;0,"Check complimentary rooms",IF(H276&gt;G276,"Complimentary exceeds rooms sold",IF(I276&lt;0,"Check room revenue",IF(AND(G276&gt;0,I276=0),"Sold rooms with no revenue",IF(AND(G276=0,I276&gt;0),"Revenue with no rooms sold",IF(E276&gt;'Dashboard'!$B$11,"Review out-of-order rooms","OK"))))))))))))),"")</f>
        <v/>
      </c>
      <c r="P276" s="37" t="n"/>
      <c r="Q276" s="37" t="n"/>
    </row>
    <row r="277">
      <c r="A277" s="57" t="n"/>
      <c r="B277" s="29">
        <f>IFERROR(IF(A277="","",INDEX({"Monday","Tuesday","Wednesday","Thursday","Friday","Saturday","Sunday"},1,MOD(A277-1,7)+1)),"")</f>
        <v/>
      </c>
      <c r="C277" s="30" t="n"/>
      <c r="D277" s="31" t="n"/>
      <c r="E277" s="31" t="n"/>
      <c r="F277" s="32">
        <f>IFERROR(IF(A277="","",D277-E277),"")</f>
        <v/>
      </c>
      <c r="G277" s="31" t="n"/>
      <c r="H277" s="31" t="n"/>
      <c r="I277" s="58" t="n"/>
      <c r="J277" s="59">
        <f>IFERROR(IF(A277="","",G277/F277),"")</f>
        <v/>
      </c>
      <c r="K277" s="60">
        <f>IFERROR(IF(A277="","",I277/G277),"")</f>
        <v/>
      </c>
      <c r="L277" s="60">
        <f>IFERROR(IF(A277="","",I277/F277),"")</f>
        <v/>
      </c>
      <c r="M277" s="60">
        <f>IFERROR(IF(A277="","",K277-'Dashboard'!$B$9),"")</f>
        <v/>
      </c>
      <c r="N277" s="60">
        <f>IFERROR(IF(A277="","",L277-'Dashboard'!$B$10),"")</f>
        <v/>
      </c>
      <c r="O277" s="36">
        <f>IFERROR(IF(A277="","",IF(D277&lt;=0,"Check total rooms",IF(E277&lt;0,"Check out-of-order rooms",IF(E277&gt;D277,"Out-of-order exceeds total",IF(F277&lt;=0,"No sellable rooms",IF(G277&lt;0,"Check rooms sold",IF(G277&gt;F277,"Rooms sold exceed sellable",IF(H277&lt;0,"Check complimentary rooms",IF(H277&gt;G277,"Complimentary exceeds rooms sold",IF(I277&lt;0,"Check room revenue",IF(AND(G277&gt;0,I277=0),"Sold rooms with no revenue",IF(AND(G277=0,I277&gt;0),"Revenue with no rooms sold",IF(E277&gt;'Dashboard'!$B$11,"Review out-of-order rooms","OK"))))))))))))),"")</f>
        <v/>
      </c>
      <c r="P277" s="37" t="n"/>
      <c r="Q277" s="37" t="n"/>
    </row>
    <row r="278">
      <c r="A278" s="57" t="n"/>
      <c r="B278" s="29">
        <f>IFERROR(IF(A278="","",INDEX({"Monday","Tuesday","Wednesday","Thursday","Friday","Saturday","Sunday"},1,MOD(A278-1,7)+1)),"")</f>
        <v/>
      </c>
      <c r="C278" s="30" t="n"/>
      <c r="D278" s="31" t="n"/>
      <c r="E278" s="31" t="n"/>
      <c r="F278" s="32">
        <f>IFERROR(IF(A278="","",D278-E278),"")</f>
        <v/>
      </c>
      <c r="G278" s="31" t="n"/>
      <c r="H278" s="31" t="n"/>
      <c r="I278" s="58" t="n"/>
      <c r="J278" s="59">
        <f>IFERROR(IF(A278="","",G278/F278),"")</f>
        <v/>
      </c>
      <c r="K278" s="60">
        <f>IFERROR(IF(A278="","",I278/G278),"")</f>
        <v/>
      </c>
      <c r="L278" s="60">
        <f>IFERROR(IF(A278="","",I278/F278),"")</f>
        <v/>
      </c>
      <c r="M278" s="60">
        <f>IFERROR(IF(A278="","",K278-'Dashboard'!$B$9),"")</f>
        <v/>
      </c>
      <c r="N278" s="60">
        <f>IFERROR(IF(A278="","",L278-'Dashboard'!$B$10),"")</f>
        <v/>
      </c>
      <c r="O278" s="36">
        <f>IFERROR(IF(A278="","",IF(D278&lt;=0,"Check total rooms",IF(E278&lt;0,"Check out-of-order rooms",IF(E278&gt;D278,"Out-of-order exceeds total",IF(F278&lt;=0,"No sellable rooms",IF(G278&lt;0,"Check rooms sold",IF(G278&gt;F278,"Rooms sold exceed sellable",IF(H278&lt;0,"Check complimentary rooms",IF(H278&gt;G278,"Complimentary exceeds rooms sold",IF(I278&lt;0,"Check room revenue",IF(AND(G278&gt;0,I278=0),"Sold rooms with no revenue",IF(AND(G278=0,I278&gt;0),"Revenue with no rooms sold",IF(E278&gt;'Dashboard'!$B$11,"Review out-of-order rooms","OK"))))))))))))),"")</f>
        <v/>
      </c>
      <c r="P278" s="37" t="n"/>
      <c r="Q278" s="37" t="n"/>
    </row>
    <row r="279">
      <c r="A279" s="57" t="n"/>
      <c r="B279" s="29">
        <f>IFERROR(IF(A279="","",INDEX({"Monday","Tuesday","Wednesday","Thursday","Friday","Saturday","Sunday"},1,MOD(A279-1,7)+1)),"")</f>
        <v/>
      </c>
      <c r="C279" s="30" t="n"/>
      <c r="D279" s="31" t="n"/>
      <c r="E279" s="31" t="n"/>
      <c r="F279" s="32">
        <f>IFERROR(IF(A279="","",D279-E279),"")</f>
        <v/>
      </c>
      <c r="G279" s="31" t="n"/>
      <c r="H279" s="31" t="n"/>
      <c r="I279" s="58" t="n"/>
      <c r="J279" s="59">
        <f>IFERROR(IF(A279="","",G279/F279),"")</f>
        <v/>
      </c>
      <c r="K279" s="60">
        <f>IFERROR(IF(A279="","",I279/G279),"")</f>
        <v/>
      </c>
      <c r="L279" s="60">
        <f>IFERROR(IF(A279="","",I279/F279),"")</f>
        <v/>
      </c>
      <c r="M279" s="60">
        <f>IFERROR(IF(A279="","",K279-'Dashboard'!$B$9),"")</f>
        <v/>
      </c>
      <c r="N279" s="60">
        <f>IFERROR(IF(A279="","",L279-'Dashboard'!$B$10),"")</f>
        <v/>
      </c>
      <c r="O279" s="36">
        <f>IFERROR(IF(A279="","",IF(D279&lt;=0,"Check total rooms",IF(E279&lt;0,"Check out-of-order rooms",IF(E279&gt;D279,"Out-of-order exceeds total",IF(F279&lt;=0,"No sellable rooms",IF(G279&lt;0,"Check rooms sold",IF(G279&gt;F279,"Rooms sold exceed sellable",IF(H279&lt;0,"Check complimentary rooms",IF(H279&gt;G279,"Complimentary exceeds rooms sold",IF(I279&lt;0,"Check room revenue",IF(AND(G279&gt;0,I279=0),"Sold rooms with no revenue",IF(AND(G279=0,I279&gt;0),"Revenue with no rooms sold",IF(E279&gt;'Dashboard'!$B$11,"Review out-of-order rooms","OK"))))))))))))),"")</f>
        <v/>
      </c>
      <c r="P279" s="37" t="n"/>
      <c r="Q279" s="37" t="n"/>
    </row>
    <row r="280">
      <c r="A280" s="57" t="n"/>
      <c r="B280" s="29">
        <f>IFERROR(IF(A280="","",INDEX({"Monday","Tuesday","Wednesday","Thursday","Friday","Saturday","Sunday"},1,MOD(A280-1,7)+1)),"")</f>
        <v/>
      </c>
      <c r="C280" s="30" t="n"/>
      <c r="D280" s="31" t="n"/>
      <c r="E280" s="31" t="n"/>
      <c r="F280" s="32">
        <f>IFERROR(IF(A280="","",D280-E280),"")</f>
        <v/>
      </c>
      <c r="G280" s="31" t="n"/>
      <c r="H280" s="31" t="n"/>
      <c r="I280" s="58" t="n"/>
      <c r="J280" s="59">
        <f>IFERROR(IF(A280="","",G280/F280),"")</f>
        <v/>
      </c>
      <c r="K280" s="60">
        <f>IFERROR(IF(A280="","",I280/G280),"")</f>
        <v/>
      </c>
      <c r="L280" s="60">
        <f>IFERROR(IF(A280="","",I280/F280),"")</f>
        <v/>
      </c>
      <c r="M280" s="60">
        <f>IFERROR(IF(A280="","",K280-'Dashboard'!$B$9),"")</f>
        <v/>
      </c>
      <c r="N280" s="60">
        <f>IFERROR(IF(A280="","",L280-'Dashboard'!$B$10),"")</f>
        <v/>
      </c>
      <c r="O280" s="36">
        <f>IFERROR(IF(A280="","",IF(D280&lt;=0,"Check total rooms",IF(E280&lt;0,"Check out-of-order rooms",IF(E280&gt;D280,"Out-of-order exceeds total",IF(F280&lt;=0,"No sellable rooms",IF(G280&lt;0,"Check rooms sold",IF(G280&gt;F280,"Rooms sold exceed sellable",IF(H280&lt;0,"Check complimentary rooms",IF(H280&gt;G280,"Complimentary exceeds rooms sold",IF(I280&lt;0,"Check room revenue",IF(AND(G280&gt;0,I280=0),"Sold rooms with no revenue",IF(AND(G280=0,I280&gt;0),"Revenue with no rooms sold",IF(E280&gt;'Dashboard'!$B$11,"Review out-of-order rooms","OK"))))))))))))),"")</f>
        <v/>
      </c>
      <c r="P280" s="37" t="n"/>
      <c r="Q280" s="37" t="n"/>
    </row>
    <row r="281">
      <c r="A281" s="57" t="n"/>
      <c r="B281" s="29">
        <f>IFERROR(IF(A281="","",INDEX({"Monday","Tuesday","Wednesday","Thursday","Friday","Saturday","Sunday"},1,MOD(A281-1,7)+1)),"")</f>
        <v/>
      </c>
      <c r="C281" s="30" t="n"/>
      <c r="D281" s="31" t="n"/>
      <c r="E281" s="31" t="n"/>
      <c r="F281" s="32">
        <f>IFERROR(IF(A281="","",D281-E281),"")</f>
        <v/>
      </c>
      <c r="G281" s="31" t="n"/>
      <c r="H281" s="31" t="n"/>
      <c r="I281" s="58" t="n"/>
      <c r="J281" s="59">
        <f>IFERROR(IF(A281="","",G281/F281),"")</f>
        <v/>
      </c>
      <c r="K281" s="60">
        <f>IFERROR(IF(A281="","",I281/G281),"")</f>
        <v/>
      </c>
      <c r="L281" s="60">
        <f>IFERROR(IF(A281="","",I281/F281),"")</f>
        <v/>
      </c>
      <c r="M281" s="60">
        <f>IFERROR(IF(A281="","",K281-'Dashboard'!$B$9),"")</f>
        <v/>
      </c>
      <c r="N281" s="60">
        <f>IFERROR(IF(A281="","",L281-'Dashboard'!$B$10),"")</f>
        <v/>
      </c>
      <c r="O281" s="36">
        <f>IFERROR(IF(A281="","",IF(D281&lt;=0,"Check total rooms",IF(E281&lt;0,"Check out-of-order rooms",IF(E281&gt;D281,"Out-of-order exceeds total",IF(F281&lt;=0,"No sellable rooms",IF(G281&lt;0,"Check rooms sold",IF(G281&gt;F281,"Rooms sold exceed sellable",IF(H281&lt;0,"Check complimentary rooms",IF(H281&gt;G281,"Complimentary exceeds rooms sold",IF(I281&lt;0,"Check room revenue",IF(AND(G281&gt;0,I281=0),"Sold rooms with no revenue",IF(AND(G281=0,I281&gt;0),"Revenue with no rooms sold",IF(E281&gt;'Dashboard'!$B$11,"Review out-of-order rooms","OK"))))))))))))),"")</f>
        <v/>
      </c>
      <c r="P281" s="37" t="n"/>
      <c r="Q281" s="37" t="n"/>
    </row>
    <row r="282">
      <c r="A282" s="57" t="n"/>
      <c r="B282" s="29">
        <f>IFERROR(IF(A282="","",INDEX({"Monday","Tuesday","Wednesday","Thursday","Friday","Saturday","Sunday"},1,MOD(A282-1,7)+1)),"")</f>
        <v/>
      </c>
      <c r="C282" s="30" t="n"/>
      <c r="D282" s="31" t="n"/>
      <c r="E282" s="31" t="n"/>
      <c r="F282" s="32">
        <f>IFERROR(IF(A282="","",D282-E282),"")</f>
        <v/>
      </c>
      <c r="G282" s="31" t="n"/>
      <c r="H282" s="31" t="n"/>
      <c r="I282" s="58" t="n"/>
      <c r="J282" s="59">
        <f>IFERROR(IF(A282="","",G282/F282),"")</f>
        <v/>
      </c>
      <c r="K282" s="60">
        <f>IFERROR(IF(A282="","",I282/G282),"")</f>
        <v/>
      </c>
      <c r="L282" s="60">
        <f>IFERROR(IF(A282="","",I282/F282),"")</f>
        <v/>
      </c>
      <c r="M282" s="60">
        <f>IFERROR(IF(A282="","",K282-'Dashboard'!$B$9),"")</f>
        <v/>
      </c>
      <c r="N282" s="60">
        <f>IFERROR(IF(A282="","",L282-'Dashboard'!$B$10),"")</f>
        <v/>
      </c>
      <c r="O282" s="36">
        <f>IFERROR(IF(A282="","",IF(D282&lt;=0,"Check total rooms",IF(E282&lt;0,"Check out-of-order rooms",IF(E282&gt;D282,"Out-of-order exceeds total",IF(F282&lt;=0,"No sellable rooms",IF(G282&lt;0,"Check rooms sold",IF(G282&gt;F282,"Rooms sold exceed sellable",IF(H282&lt;0,"Check complimentary rooms",IF(H282&gt;G282,"Complimentary exceeds rooms sold",IF(I282&lt;0,"Check room revenue",IF(AND(G282&gt;0,I282=0),"Sold rooms with no revenue",IF(AND(G282=0,I282&gt;0),"Revenue with no rooms sold",IF(E282&gt;'Dashboard'!$B$11,"Review out-of-order rooms","OK"))))))))))))),"")</f>
        <v/>
      </c>
      <c r="P282" s="37" t="n"/>
      <c r="Q282" s="37" t="n"/>
    </row>
    <row r="283">
      <c r="A283" s="57" t="n"/>
      <c r="B283" s="29">
        <f>IFERROR(IF(A283="","",INDEX({"Monday","Tuesday","Wednesday","Thursday","Friday","Saturday","Sunday"},1,MOD(A283-1,7)+1)),"")</f>
        <v/>
      </c>
      <c r="C283" s="30" t="n"/>
      <c r="D283" s="31" t="n"/>
      <c r="E283" s="31" t="n"/>
      <c r="F283" s="32">
        <f>IFERROR(IF(A283="","",D283-E283),"")</f>
        <v/>
      </c>
      <c r="G283" s="31" t="n"/>
      <c r="H283" s="31" t="n"/>
      <c r="I283" s="58" t="n"/>
      <c r="J283" s="59">
        <f>IFERROR(IF(A283="","",G283/F283),"")</f>
        <v/>
      </c>
      <c r="K283" s="60">
        <f>IFERROR(IF(A283="","",I283/G283),"")</f>
        <v/>
      </c>
      <c r="L283" s="60">
        <f>IFERROR(IF(A283="","",I283/F283),"")</f>
        <v/>
      </c>
      <c r="M283" s="60">
        <f>IFERROR(IF(A283="","",K283-'Dashboard'!$B$9),"")</f>
        <v/>
      </c>
      <c r="N283" s="60">
        <f>IFERROR(IF(A283="","",L283-'Dashboard'!$B$10),"")</f>
        <v/>
      </c>
      <c r="O283" s="36">
        <f>IFERROR(IF(A283="","",IF(D283&lt;=0,"Check total rooms",IF(E283&lt;0,"Check out-of-order rooms",IF(E283&gt;D283,"Out-of-order exceeds total",IF(F283&lt;=0,"No sellable rooms",IF(G283&lt;0,"Check rooms sold",IF(G283&gt;F283,"Rooms sold exceed sellable",IF(H283&lt;0,"Check complimentary rooms",IF(H283&gt;G283,"Complimentary exceeds rooms sold",IF(I283&lt;0,"Check room revenue",IF(AND(G283&gt;0,I283=0),"Sold rooms with no revenue",IF(AND(G283=0,I283&gt;0),"Revenue with no rooms sold",IF(E283&gt;'Dashboard'!$B$11,"Review out-of-order rooms","OK"))))))))))))),"")</f>
        <v/>
      </c>
      <c r="P283" s="37" t="n"/>
      <c r="Q283" s="37" t="n"/>
    </row>
    <row r="284">
      <c r="A284" s="57" t="n"/>
      <c r="B284" s="29">
        <f>IFERROR(IF(A284="","",INDEX({"Monday","Tuesday","Wednesday","Thursday","Friday","Saturday","Sunday"},1,MOD(A284-1,7)+1)),"")</f>
        <v/>
      </c>
      <c r="C284" s="30" t="n"/>
      <c r="D284" s="31" t="n"/>
      <c r="E284" s="31" t="n"/>
      <c r="F284" s="32">
        <f>IFERROR(IF(A284="","",D284-E284),"")</f>
        <v/>
      </c>
      <c r="G284" s="31" t="n"/>
      <c r="H284" s="31" t="n"/>
      <c r="I284" s="58" t="n"/>
      <c r="J284" s="59">
        <f>IFERROR(IF(A284="","",G284/F284),"")</f>
        <v/>
      </c>
      <c r="K284" s="60">
        <f>IFERROR(IF(A284="","",I284/G284),"")</f>
        <v/>
      </c>
      <c r="L284" s="60">
        <f>IFERROR(IF(A284="","",I284/F284),"")</f>
        <v/>
      </c>
      <c r="M284" s="60">
        <f>IFERROR(IF(A284="","",K284-'Dashboard'!$B$9),"")</f>
        <v/>
      </c>
      <c r="N284" s="60">
        <f>IFERROR(IF(A284="","",L284-'Dashboard'!$B$10),"")</f>
        <v/>
      </c>
      <c r="O284" s="36">
        <f>IFERROR(IF(A284="","",IF(D284&lt;=0,"Check total rooms",IF(E284&lt;0,"Check out-of-order rooms",IF(E284&gt;D284,"Out-of-order exceeds total",IF(F284&lt;=0,"No sellable rooms",IF(G284&lt;0,"Check rooms sold",IF(G284&gt;F284,"Rooms sold exceed sellable",IF(H284&lt;0,"Check complimentary rooms",IF(H284&gt;G284,"Complimentary exceeds rooms sold",IF(I284&lt;0,"Check room revenue",IF(AND(G284&gt;0,I284=0),"Sold rooms with no revenue",IF(AND(G284=0,I284&gt;0),"Revenue with no rooms sold",IF(E284&gt;'Dashboard'!$B$11,"Review out-of-order rooms","OK"))))))))))))),"")</f>
        <v/>
      </c>
      <c r="P284" s="37" t="n"/>
      <c r="Q284" s="37" t="n"/>
    </row>
    <row r="285">
      <c r="A285" s="57" t="n"/>
      <c r="B285" s="29">
        <f>IFERROR(IF(A285="","",INDEX({"Monday","Tuesday","Wednesday","Thursday","Friday","Saturday","Sunday"},1,MOD(A285-1,7)+1)),"")</f>
        <v/>
      </c>
      <c r="C285" s="30" t="n"/>
      <c r="D285" s="31" t="n"/>
      <c r="E285" s="31" t="n"/>
      <c r="F285" s="32">
        <f>IFERROR(IF(A285="","",D285-E285),"")</f>
        <v/>
      </c>
      <c r="G285" s="31" t="n"/>
      <c r="H285" s="31" t="n"/>
      <c r="I285" s="58" t="n"/>
      <c r="J285" s="59">
        <f>IFERROR(IF(A285="","",G285/F285),"")</f>
        <v/>
      </c>
      <c r="K285" s="60">
        <f>IFERROR(IF(A285="","",I285/G285),"")</f>
        <v/>
      </c>
      <c r="L285" s="60">
        <f>IFERROR(IF(A285="","",I285/F285),"")</f>
        <v/>
      </c>
      <c r="M285" s="60">
        <f>IFERROR(IF(A285="","",K285-'Dashboard'!$B$9),"")</f>
        <v/>
      </c>
      <c r="N285" s="60">
        <f>IFERROR(IF(A285="","",L285-'Dashboard'!$B$10),"")</f>
        <v/>
      </c>
      <c r="O285" s="36">
        <f>IFERROR(IF(A285="","",IF(D285&lt;=0,"Check total rooms",IF(E285&lt;0,"Check out-of-order rooms",IF(E285&gt;D285,"Out-of-order exceeds total",IF(F285&lt;=0,"No sellable rooms",IF(G285&lt;0,"Check rooms sold",IF(G285&gt;F285,"Rooms sold exceed sellable",IF(H285&lt;0,"Check complimentary rooms",IF(H285&gt;G285,"Complimentary exceeds rooms sold",IF(I285&lt;0,"Check room revenue",IF(AND(G285&gt;0,I285=0),"Sold rooms with no revenue",IF(AND(G285=0,I285&gt;0),"Revenue with no rooms sold",IF(E285&gt;'Dashboard'!$B$11,"Review out-of-order rooms","OK"))))))))))))),"")</f>
        <v/>
      </c>
      <c r="P285" s="37" t="n"/>
      <c r="Q285" s="37" t="n"/>
    </row>
    <row r="286">
      <c r="A286" s="57" t="n"/>
      <c r="B286" s="29">
        <f>IFERROR(IF(A286="","",INDEX({"Monday","Tuesday","Wednesday","Thursday","Friday","Saturday","Sunday"},1,MOD(A286-1,7)+1)),"")</f>
        <v/>
      </c>
      <c r="C286" s="30" t="n"/>
      <c r="D286" s="31" t="n"/>
      <c r="E286" s="31" t="n"/>
      <c r="F286" s="32">
        <f>IFERROR(IF(A286="","",D286-E286),"")</f>
        <v/>
      </c>
      <c r="G286" s="31" t="n"/>
      <c r="H286" s="31" t="n"/>
      <c r="I286" s="58" t="n"/>
      <c r="J286" s="59">
        <f>IFERROR(IF(A286="","",G286/F286),"")</f>
        <v/>
      </c>
      <c r="K286" s="60">
        <f>IFERROR(IF(A286="","",I286/G286),"")</f>
        <v/>
      </c>
      <c r="L286" s="60">
        <f>IFERROR(IF(A286="","",I286/F286),"")</f>
        <v/>
      </c>
      <c r="M286" s="60">
        <f>IFERROR(IF(A286="","",K286-'Dashboard'!$B$9),"")</f>
        <v/>
      </c>
      <c r="N286" s="60">
        <f>IFERROR(IF(A286="","",L286-'Dashboard'!$B$10),"")</f>
        <v/>
      </c>
      <c r="O286" s="36">
        <f>IFERROR(IF(A286="","",IF(D286&lt;=0,"Check total rooms",IF(E286&lt;0,"Check out-of-order rooms",IF(E286&gt;D286,"Out-of-order exceeds total",IF(F286&lt;=0,"No sellable rooms",IF(G286&lt;0,"Check rooms sold",IF(G286&gt;F286,"Rooms sold exceed sellable",IF(H286&lt;0,"Check complimentary rooms",IF(H286&gt;G286,"Complimentary exceeds rooms sold",IF(I286&lt;0,"Check room revenue",IF(AND(G286&gt;0,I286=0),"Sold rooms with no revenue",IF(AND(G286=0,I286&gt;0),"Revenue with no rooms sold",IF(E286&gt;'Dashboard'!$B$11,"Review out-of-order rooms","OK"))))))))))))),"")</f>
        <v/>
      </c>
      <c r="P286" s="37" t="n"/>
      <c r="Q286" s="37" t="n"/>
    </row>
    <row r="287">
      <c r="A287" s="57" t="n"/>
      <c r="B287" s="29">
        <f>IFERROR(IF(A287="","",INDEX({"Monday","Tuesday","Wednesday","Thursday","Friday","Saturday","Sunday"},1,MOD(A287-1,7)+1)),"")</f>
        <v/>
      </c>
      <c r="C287" s="30" t="n"/>
      <c r="D287" s="31" t="n"/>
      <c r="E287" s="31" t="n"/>
      <c r="F287" s="32">
        <f>IFERROR(IF(A287="","",D287-E287),"")</f>
        <v/>
      </c>
      <c r="G287" s="31" t="n"/>
      <c r="H287" s="31" t="n"/>
      <c r="I287" s="58" t="n"/>
      <c r="J287" s="59">
        <f>IFERROR(IF(A287="","",G287/F287),"")</f>
        <v/>
      </c>
      <c r="K287" s="60">
        <f>IFERROR(IF(A287="","",I287/G287),"")</f>
        <v/>
      </c>
      <c r="L287" s="60">
        <f>IFERROR(IF(A287="","",I287/F287),"")</f>
        <v/>
      </c>
      <c r="M287" s="60">
        <f>IFERROR(IF(A287="","",K287-'Dashboard'!$B$9),"")</f>
        <v/>
      </c>
      <c r="N287" s="60">
        <f>IFERROR(IF(A287="","",L287-'Dashboard'!$B$10),"")</f>
        <v/>
      </c>
      <c r="O287" s="36">
        <f>IFERROR(IF(A287="","",IF(D287&lt;=0,"Check total rooms",IF(E287&lt;0,"Check out-of-order rooms",IF(E287&gt;D287,"Out-of-order exceeds total",IF(F287&lt;=0,"No sellable rooms",IF(G287&lt;0,"Check rooms sold",IF(G287&gt;F287,"Rooms sold exceed sellable",IF(H287&lt;0,"Check complimentary rooms",IF(H287&gt;G287,"Complimentary exceeds rooms sold",IF(I287&lt;0,"Check room revenue",IF(AND(G287&gt;0,I287=0),"Sold rooms with no revenue",IF(AND(G287=0,I287&gt;0),"Revenue with no rooms sold",IF(E287&gt;'Dashboard'!$B$11,"Review out-of-order rooms","OK"))))))))))))),"")</f>
        <v/>
      </c>
      <c r="P287" s="37" t="n"/>
      <c r="Q287" s="37" t="n"/>
    </row>
    <row r="288">
      <c r="A288" s="57" t="n"/>
      <c r="B288" s="29">
        <f>IFERROR(IF(A288="","",INDEX({"Monday","Tuesday","Wednesday","Thursday","Friday","Saturday","Sunday"},1,MOD(A288-1,7)+1)),"")</f>
        <v/>
      </c>
      <c r="C288" s="30" t="n"/>
      <c r="D288" s="31" t="n"/>
      <c r="E288" s="31" t="n"/>
      <c r="F288" s="32">
        <f>IFERROR(IF(A288="","",D288-E288),"")</f>
        <v/>
      </c>
      <c r="G288" s="31" t="n"/>
      <c r="H288" s="31" t="n"/>
      <c r="I288" s="58" t="n"/>
      <c r="J288" s="59">
        <f>IFERROR(IF(A288="","",G288/F288),"")</f>
        <v/>
      </c>
      <c r="K288" s="60">
        <f>IFERROR(IF(A288="","",I288/G288),"")</f>
        <v/>
      </c>
      <c r="L288" s="60">
        <f>IFERROR(IF(A288="","",I288/F288),"")</f>
        <v/>
      </c>
      <c r="M288" s="60">
        <f>IFERROR(IF(A288="","",K288-'Dashboard'!$B$9),"")</f>
        <v/>
      </c>
      <c r="N288" s="60">
        <f>IFERROR(IF(A288="","",L288-'Dashboard'!$B$10),"")</f>
        <v/>
      </c>
      <c r="O288" s="36">
        <f>IFERROR(IF(A288="","",IF(D288&lt;=0,"Check total rooms",IF(E288&lt;0,"Check out-of-order rooms",IF(E288&gt;D288,"Out-of-order exceeds total",IF(F288&lt;=0,"No sellable rooms",IF(G288&lt;0,"Check rooms sold",IF(G288&gt;F288,"Rooms sold exceed sellable",IF(H288&lt;0,"Check complimentary rooms",IF(H288&gt;G288,"Complimentary exceeds rooms sold",IF(I288&lt;0,"Check room revenue",IF(AND(G288&gt;0,I288=0),"Sold rooms with no revenue",IF(AND(G288=0,I288&gt;0),"Revenue with no rooms sold",IF(E288&gt;'Dashboard'!$B$11,"Review out-of-order rooms","OK"))))))))))))),"")</f>
        <v/>
      </c>
      <c r="P288" s="37" t="n"/>
      <c r="Q288" s="37" t="n"/>
    </row>
    <row r="289">
      <c r="A289" s="57" t="n"/>
      <c r="B289" s="29">
        <f>IFERROR(IF(A289="","",INDEX({"Monday","Tuesday","Wednesday","Thursday","Friday","Saturday","Sunday"},1,MOD(A289-1,7)+1)),"")</f>
        <v/>
      </c>
      <c r="C289" s="30" t="n"/>
      <c r="D289" s="31" t="n"/>
      <c r="E289" s="31" t="n"/>
      <c r="F289" s="32">
        <f>IFERROR(IF(A289="","",D289-E289),"")</f>
        <v/>
      </c>
      <c r="G289" s="31" t="n"/>
      <c r="H289" s="31" t="n"/>
      <c r="I289" s="58" t="n"/>
      <c r="J289" s="59">
        <f>IFERROR(IF(A289="","",G289/F289),"")</f>
        <v/>
      </c>
      <c r="K289" s="60">
        <f>IFERROR(IF(A289="","",I289/G289),"")</f>
        <v/>
      </c>
      <c r="L289" s="60">
        <f>IFERROR(IF(A289="","",I289/F289),"")</f>
        <v/>
      </c>
      <c r="M289" s="60">
        <f>IFERROR(IF(A289="","",K289-'Dashboard'!$B$9),"")</f>
        <v/>
      </c>
      <c r="N289" s="60">
        <f>IFERROR(IF(A289="","",L289-'Dashboard'!$B$10),"")</f>
        <v/>
      </c>
      <c r="O289" s="36">
        <f>IFERROR(IF(A289="","",IF(D289&lt;=0,"Check total rooms",IF(E289&lt;0,"Check out-of-order rooms",IF(E289&gt;D289,"Out-of-order exceeds total",IF(F289&lt;=0,"No sellable rooms",IF(G289&lt;0,"Check rooms sold",IF(G289&gt;F289,"Rooms sold exceed sellable",IF(H289&lt;0,"Check complimentary rooms",IF(H289&gt;G289,"Complimentary exceeds rooms sold",IF(I289&lt;0,"Check room revenue",IF(AND(G289&gt;0,I289=0),"Sold rooms with no revenue",IF(AND(G289=0,I289&gt;0),"Revenue with no rooms sold",IF(E289&gt;'Dashboard'!$B$11,"Review out-of-order rooms","OK"))))))))))))),"")</f>
        <v/>
      </c>
      <c r="P289" s="37" t="n"/>
      <c r="Q289" s="37" t="n"/>
    </row>
    <row r="290">
      <c r="A290" s="57" t="n"/>
      <c r="B290" s="29">
        <f>IFERROR(IF(A290="","",INDEX({"Monday","Tuesday","Wednesday","Thursday","Friday","Saturday","Sunday"},1,MOD(A290-1,7)+1)),"")</f>
        <v/>
      </c>
      <c r="C290" s="30" t="n"/>
      <c r="D290" s="31" t="n"/>
      <c r="E290" s="31" t="n"/>
      <c r="F290" s="32">
        <f>IFERROR(IF(A290="","",D290-E290),"")</f>
        <v/>
      </c>
      <c r="G290" s="31" t="n"/>
      <c r="H290" s="31" t="n"/>
      <c r="I290" s="58" t="n"/>
      <c r="J290" s="59">
        <f>IFERROR(IF(A290="","",G290/F290),"")</f>
        <v/>
      </c>
      <c r="K290" s="60">
        <f>IFERROR(IF(A290="","",I290/G290),"")</f>
        <v/>
      </c>
      <c r="L290" s="60">
        <f>IFERROR(IF(A290="","",I290/F290),"")</f>
        <v/>
      </c>
      <c r="M290" s="60">
        <f>IFERROR(IF(A290="","",K290-'Dashboard'!$B$9),"")</f>
        <v/>
      </c>
      <c r="N290" s="60">
        <f>IFERROR(IF(A290="","",L290-'Dashboard'!$B$10),"")</f>
        <v/>
      </c>
      <c r="O290" s="36">
        <f>IFERROR(IF(A290="","",IF(D290&lt;=0,"Check total rooms",IF(E290&lt;0,"Check out-of-order rooms",IF(E290&gt;D290,"Out-of-order exceeds total",IF(F290&lt;=0,"No sellable rooms",IF(G290&lt;0,"Check rooms sold",IF(G290&gt;F290,"Rooms sold exceed sellable",IF(H290&lt;0,"Check complimentary rooms",IF(H290&gt;G290,"Complimentary exceeds rooms sold",IF(I290&lt;0,"Check room revenue",IF(AND(G290&gt;0,I290=0),"Sold rooms with no revenue",IF(AND(G290=0,I290&gt;0),"Revenue with no rooms sold",IF(E290&gt;'Dashboard'!$B$11,"Review out-of-order rooms","OK"))))))))))))),"")</f>
        <v/>
      </c>
      <c r="P290" s="37" t="n"/>
      <c r="Q290" s="37" t="n"/>
    </row>
    <row r="291">
      <c r="A291" s="57" t="n"/>
      <c r="B291" s="29">
        <f>IFERROR(IF(A291="","",INDEX({"Monday","Tuesday","Wednesday","Thursday","Friday","Saturday","Sunday"},1,MOD(A291-1,7)+1)),"")</f>
        <v/>
      </c>
      <c r="C291" s="30" t="n"/>
      <c r="D291" s="31" t="n"/>
      <c r="E291" s="31" t="n"/>
      <c r="F291" s="32">
        <f>IFERROR(IF(A291="","",D291-E291),"")</f>
        <v/>
      </c>
      <c r="G291" s="31" t="n"/>
      <c r="H291" s="31" t="n"/>
      <c r="I291" s="58" t="n"/>
      <c r="J291" s="59">
        <f>IFERROR(IF(A291="","",G291/F291),"")</f>
        <v/>
      </c>
      <c r="K291" s="60">
        <f>IFERROR(IF(A291="","",I291/G291),"")</f>
        <v/>
      </c>
      <c r="L291" s="60">
        <f>IFERROR(IF(A291="","",I291/F291),"")</f>
        <v/>
      </c>
      <c r="M291" s="60">
        <f>IFERROR(IF(A291="","",K291-'Dashboard'!$B$9),"")</f>
        <v/>
      </c>
      <c r="N291" s="60">
        <f>IFERROR(IF(A291="","",L291-'Dashboard'!$B$10),"")</f>
        <v/>
      </c>
      <c r="O291" s="36">
        <f>IFERROR(IF(A291="","",IF(D291&lt;=0,"Check total rooms",IF(E291&lt;0,"Check out-of-order rooms",IF(E291&gt;D291,"Out-of-order exceeds total",IF(F291&lt;=0,"No sellable rooms",IF(G291&lt;0,"Check rooms sold",IF(G291&gt;F291,"Rooms sold exceed sellable",IF(H291&lt;0,"Check complimentary rooms",IF(H291&gt;G291,"Complimentary exceeds rooms sold",IF(I291&lt;0,"Check room revenue",IF(AND(G291&gt;0,I291=0),"Sold rooms with no revenue",IF(AND(G291=0,I291&gt;0),"Revenue with no rooms sold",IF(E291&gt;'Dashboard'!$B$11,"Review out-of-order rooms","OK"))))))))))))),"")</f>
        <v/>
      </c>
      <c r="P291" s="37" t="n"/>
      <c r="Q291" s="37" t="n"/>
    </row>
    <row r="292">
      <c r="A292" s="57" t="n"/>
      <c r="B292" s="29">
        <f>IFERROR(IF(A292="","",INDEX({"Monday","Tuesday","Wednesday","Thursday","Friday","Saturday","Sunday"},1,MOD(A292-1,7)+1)),"")</f>
        <v/>
      </c>
      <c r="C292" s="30" t="n"/>
      <c r="D292" s="31" t="n"/>
      <c r="E292" s="31" t="n"/>
      <c r="F292" s="32">
        <f>IFERROR(IF(A292="","",D292-E292),"")</f>
        <v/>
      </c>
      <c r="G292" s="31" t="n"/>
      <c r="H292" s="31" t="n"/>
      <c r="I292" s="58" t="n"/>
      <c r="J292" s="59">
        <f>IFERROR(IF(A292="","",G292/F292),"")</f>
        <v/>
      </c>
      <c r="K292" s="60">
        <f>IFERROR(IF(A292="","",I292/G292),"")</f>
        <v/>
      </c>
      <c r="L292" s="60">
        <f>IFERROR(IF(A292="","",I292/F292),"")</f>
        <v/>
      </c>
      <c r="M292" s="60">
        <f>IFERROR(IF(A292="","",K292-'Dashboard'!$B$9),"")</f>
        <v/>
      </c>
      <c r="N292" s="60">
        <f>IFERROR(IF(A292="","",L292-'Dashboard'!$B$10),"")</f>
        <v/>
      </c>
      <c r="O292" s="36">
        <f>IFERROR(IF(A292="","",IF(D292&lt;=0,"Check total rooms",IF(E292&lt;0,"Check out-of-order rooms",IF(E292&gt;D292,"Out-of-order exceeds total",IF(F292&lt;=0,"No sellable rooms",IF(G292&lt;0,"Check rooms sold",IF(G292&gt;F292,"Rooms sold exceed sellable",IF(H292&lt;0,"Check complimentary rooms",IF(H292&gt;G292,"Complimentary exceeds rooms sold",IF(I292&lt;0,"Check room revenue",IF(AND(G292&gt;0,I292=0),"Sold rooms with no revenue",IF(AND(G292=0,I292&gt;0),"Revenue with no rooms sold",IF(E292&gt;'Dashboard'!$B$11,"Review out-of-order rooms","OK"))))))))))))),"")</f>
        <v/>
      </c>
      <c r="P292" s="37" t="n"/>
      <c r="Q292" s="37" t="n"/>
    </row>
    <row r="293">
      <c r="A293" s="57" t="n"/>
      <c r="B293" s="29">
        <f>IFERROR(IF(A293="","",INDEX({"Monday","Tuesday","Wednesday","Thursday","Friday","Saturday","Sunday"},1,MOD(A293-1,7)+1)),"")</f>
        <v/>
      </c>
      <c r="C293" s="30" t="n"/>
      <c r="D293" s="31" t="n"/>
      <c r="E293" s="31" t="n"/>
      <c r="F293" s="32">
        <f>IFERROR(IF(A293="","",D293-E293),"")</f>
        <v/>
      </c>
      <c r="G293" s="31" t="n"/>
      <c r="H293" s="31" t="n"/>
      <c r="I293" s="58" t="n"/>
      <c r="J293" s="59">
        <f>IFERROR(IF(A293="","",G293/F293),"")</f>
        <v/>
      </c>
      <c r="K293" s="60">
        <f>IFERROR(IF(A293="","",I293/G293),"")</f>
        <v/>
      </c>
      <c r="L293" s="60">
        <f>IFERROR(IF(A293="","",I293/F293),"")</f>
        <v/>
      </c>
      <c r="M293" s="60">
        <f>IFERROR(IF(A293="","",K293-'Dashboard'!$B$9),"")</f>
        <v/>
      </c>
      <c r="N293" s="60">
        <f>IFERROR(IF(A293="","",L293-'Dashboard'!$B$10),"")</f>
        <v/>
      </c>
      <c r="O293" s="36">
        <f>IFERROR(IF(A293="","",IF(D293&lt;=0,"Check total rooms",IF(E293&lt;0,"Check out-of-order rooms",IF(E293&gt;D293,"Out-of-order exceeds total",IF(F293&lt;=0,"No sellable rooms",IF(G293&lt;0,"Check rooms sold",IF(G293&gt;F293,"Rooms sold exceed sellable",IF(H293&lt;0,"Check complimentary rooms",IF(H293&gt;G293,"Complimentary exceeds rooms sold",IF(I293&lt;0,"Check room revenue",IF(AND(G293&gt;0,I293=0),"Sold rooms with no revenue",IF(AND(G293=0,I293&gt;0),"Revenue with no rooms sold",IF(E293&gt;'Dashboard'!$B$11,"Review out-of-order rooms","OK"))))))))))))),"")</f>
        <v/>
      </c>
      <c r="P293" s="37" t="n"/>
      <c r="Q293" s="37" t="n"/>
    </row>
    <row r="294">
      <c r="A294" s="57" t="n"/>
      <c r="B294" s="29">
        <f>IFERROR(IF(A294="","",INDEX({"Monday","Tuesday","Wednesday","Thursday","Friday","Saturday","Sunday"},1,MOD(A294-1,7)+1)),"")</f>
        <v/>
      </c>
      <c r="C294" s="30" t="n"/>
      <c r="D294" s="31" t="n"/>
      <c r="E294" s="31" t="n"/>
      <c r="F294" s="32">
        <f>IFERROR(IF(A294="","",D294-E294),"")</f>
        <v/>
      </c>
      <c r="G294" s="31" t="n"/>
      <c r="H294" s="31" t="n"/>
      <c r="I294" s="58" t="n"/>
      <c r="J294" s="59">
        <f>IFERROR(IF(A294="","",G294/F294),"")</f>
        <v/>
      </c>
      <c r="K294" s="60">
        <f>IFERROR(IF(A294="","",I294/G294),"")</f>
        <v/>
      </c>
      <c r="L294" s="60">
        <f>IFERROR(IF(A294="","",I294/F294),"")</f>
        <v/>
      </c>
      <c r="M294" s="60">
        <f>IFERROR(IF(A294="","",K294-'Dashboard'!$B$9),"")</f>
        <v/>
      </c>
      <c r="N294" s="60">
        <f>IFERROR(IF(A294="","",L294-'Dashboard'!$B$10),"")</f>
        <v/>
      </c>
      <c r="O294" s="36">
        <f>IFERROR(IF(A294="","",IF(D294&lt;=0,"Check total rooms",IF(E294&lt;0,"Check out-of-order rooms",IF(E294&gt;D294,"Out-of-order exceeds total",IF(F294&lt;=0,"No sellable rooms",IF(G294&lt;0,"Check rooms sold",IF(G294&gt;F294,"Rooms sold exceed sellable",IF(H294&lt;0,"Check complimentary rooms",IF(H294&gt;G294,"Complimentary exceeds rooms sold",IF(I294&lt;0,"Check room revenue",IF(AND(G294&gt;0,I294=0),"Sold rooms with no revenue",IF(AND(G294=0,I294&gt;0),"Revenue with no rooms sold",IF(E294&gt;'Dashboard'!$B$11,"Review out-of-order rooms","OK"))))))))))))),"")</f>
        <v/>
      </c>
      <c r="P294" s="37" t="n"/>
      <c r="Q294" s="37" t="n"/>
    </row>
    <row r="295">
      <c r="A295" s="57" t="n"/>
      <c r="B295" s="29">
        <f>IFERROR(IF(A295="","",INDEX({"Monday","Tuesday","Wednesday","Thursday","Friday","Saturday","Sunday"},1,MOD(A295-1,7)+1)),"")</f>
        <v/>
      </c>
      <c r="C295" s="30" t="n"/>
      <c r="D295" s="31" t="n"/>
      <c r="E295" s="31" t="n"/>
      <c r="F295" s="32">
        <f>IFERROR(IF(A295="","",D295-E295),"")</f>
        <v/>
      </c>
      <c r="G295" s="31" t="n"/>
      <c r="H295" s="31" t="n"/>
      <c r="I295" s="58" t="n"/>
      <c r="J295" s="59">
        <f>IFERROR(IF(A295="","",G295/F295),"")</f>
        <v/>
      </c>
      <c r="K295" s="60">
        <f>IFERROR(IF(A295="","",I295/G295),"")</f>
        <v/>
      </c>
      <c r="L295" s="60">
        <f>IFERROR(IF(A295="","",I295/F295),"")</f>
        <v/>
      </c>
      <c r="M295" s="60">
        <f>IFERROR(IF(A295="","",K295-'Dashboard'!$B$9),"")</f>
        <v/>
      </c>
      <c r="N295" s="60">
        <f>IFERROR(IF(A295="","",L295-'Dashboard'!$B$10),"")</f>
        <v/>
      </c>
      <c r="O295" s="36">
        <f>IFERROR(IF(A295="","",IF(D295&lt;=0,"Check total rooms",IF(E295&lt;0,"Check out-of-order rooms",IF(E295&gt;D295,"Out-of-order exceeds total",IF(F295&lt;=0,"No sellable rooms",IF(G295&lt;0,"Check rooms sold",IF(G295&gt;F295,"Rooms sold exceed sellable",IF(H295&lt;0,"Check complimentary rooms",IF(H295&gt;G295,"Complimentary exceeds rooms sold",IF(I295&lt;0,"Check room revenue",IF(AND(G295&gt;0,I295=0),"Sold rooms with no revenue",IF(AND(G295=0,I295&gt;0),"Revenue with no rooms sold",IF(E295&gt;'Dashboard'!$B$11,"Review out-of-order rooms","OK"))))))))))))),"")</f>
        <v/>
      </c>
      <c r="P295" s="37" t="n"/>
      <c r="Q295" s="37" t="n"/>
    </row>
    <row r="296">
      <c r="A296" s="57" t="n"/>
      <c r="B296" s="29">
        <f>IFERROR(IF(A296="","",INDEX({"Monday","Tuesday","Wednesday","Thursday","Friday","Saturday","Sunday"},1,MOD(A296-1,7)+1)),"")</f>
        <v/>
      </c>
      <c r="C296" s="30" t="n"/>
      <c r="D296" s="31" t="n"/>
      <c r="E296" s="31" t="n"/>
      <c r="F296" s="32">
        <f>IFERROR(IF(A296="","",D296-E296),"")</f>
        <v/>
      </c>
      <c r="G296" s="31" t="n"/>
      <c r="H296" s="31" t="n"/>
      <c r="I296" s="58" t="n"/>
      <c r="J296" s="59">
        <f>IFERROR(IF(A296="","",G296/F296),"")</f>
        <v/>
      </c>
      <c r="K296" s="60">
        <f>IFERROR(IF(A296="","",I296/G296),"")</f>
        <v/>
      </c>
      <c r="L296" s="60">
        <f>IFERROR(IF(A296="","",I296/F296),"")</f>
        <v/>
      </c>
      <c r="M296" s="60">
        <f>IFERROR(IF(A296="","",K296-'Dashboard'!$B$9),"")</f>
        <v/>
      </c>
      <c r="N296" s="60">
        <f>IFERROR(IF(A296="","",L296-'Dashboard'!$B$10),"")</f>
        <v/>
      </c>
      <c r="O296" s="36">
        <f>IFERROR(IF(A296="","",IF(D296&lt;=0,"Check total rooms",IF(E296&lt;0,"Check out-of-order rooms",IF(E296&gt;D296,"Out-of-order exceeds total",IF(F296&lt;=0,"No sellable rooms",IF(G296&lt;0,"Check rooms sold",IF(G296&gt;F296,"Rooms sold exceed sellable",IF(H296&lt;0,"Check complimentary rooms",IF(H296&gt;G296,"Complimentary exceeds rooms sold",IF(I296&lt;0,"Check room revenue",IF(AND(G296&gt;0,I296=0),"Sold rooms with no revenue",IF(AND(G296=0,I296&gt;0),"Revenue with no rooms sold",IF(E296&gt;'Dashboard'!$B$11,"Review out-of-order rooms","OK"))))))))))))),"")</f>
        <v/>
      </c>
      <c r="P296" s="37" t="n"/>
      <c r="Q296" s="37" t="n"/>
    </row>
    <row r="297">
      <c r="A297" s="57" t="n"/>
      <c r="B297" s="29">
        <f>IFERROR(IF(A297="","",INDEX({"Monday","Tuesday","Wednesday","Thursday","Friday","Saturday","Sunday"},1,MOD(A297-1,7)+1)),"")</f>
        <v/>
      </c>
      <c r="C297" s="30" t="n"/>
      <c r="D297" s="31" t="n"/>
      <c r="E297" s="31" t="n"/>
      <c r="F297" s="32">
        <f>IFERROR(IF(A297="","",D297-E297),"")</f>
        <v/>
      </c>
      <c r="G297" s="31" t="n"/>
      <c r="H297" s="31" t="n"/>
      <c r="I297" s="58" t="n"/>
      <c r="J297" s="59">
        <f>IFERROR(IF(A297="","",G297/F297),"")</f>
        <v/>
      </c>
      <c r="K297" s="60">
        <f>IFERROR(IF(A297="","",I297/G297),"")</f>
        <v/>
      </c>
      <c r="L297" s="60">
        <f>IFERROR(IF(A297="","",I297/F297),"")</f>
        <v/>
      </c>
      <c r="M297" s="60">
        <f>IFERROR(IF(A297="","",K297-'Dashboard'!$B$9),"")</f>
        <v/>
      </c>
      <c r="N297" s="60">
        <f>IFERROR(IF(A297="","",L297-'Dashboard'!$B$10),"")</f>
        <v/>
      </c>
      <c r="O297" s="36">
        <f>IFERROR(IF(A297="","",IF(D297&lt;=0,"Check total rooms",IF(E297&lt;0,"Check out-of-order rooms",IF(E297&gt;D297,"Out-of-order exceeds total",IF(F297&lt;=0,"No sellable rooms",IF(G297&lt;0,"Check rooms sold",IF(G297&gt;F297,"Rooms sold exceed sellable",IF(H297&lt;0,"Check complimentary rooms",IF(H297&gt;G297,"Complimentary exceeds rooms sold",IF(I297&lt;0,"Check room revenue",IF(AND(G297&gt;0,I297=0),"Sold rooms with no revenue",IF(AND(G297=0,I297&gt;0),"Revenue with no rooms sold",IF(E297&gt;'Dashboard'!$B$11,"Review out-of-order rooms","OK"))))))))))))),"")</f>
        <v/>
      </c>
      <c r="P297" s="37" t="n"/>
      <c r="Q297" s="37" t="n"/>
    </row>
    <row r="298">
      <c r="A298" s="57" t="n"/>
      <c r="B298" s="29">
        <f>IFERROR(IF(A298="","",INDEX({"Monday","Tuesday","Wednesday","Thursday","Friday","Saturday","Sunday"},1,MOD(A298-1,7)+1)),"")</f>
        <v/>
      </c>
      <c r="C298" s="30" t="n"/>
      <c r="D298" s="31" t="n"/>
      <c r="E298" s="31" t="n"/>
      <c r="F298" s="32">
        <f>IFERROR(IF(A298="","",D298-E298),"")</f>
        <v/>
      </c>
      <c r="G298" s="31" t="n"/>
      <c r="H298" s="31" t="n"/>
      <c r="I298" s="58" t="n"/>
      <c r="J298" s="59">
        <f>IFERROR(IF(A298="","",G298/F298),"")</f>
        <v/>
      </c>
      <c r="K298" s="60">
        <f>IFERROR(IF(A298="","",I298/G298),"")</f>
        <v/>
      </c>
      <c r="L298" s="60">
        <f>IFERROR(IF(A298="","",I298/F298),"")</f>
        <v/>
      </c>
      <c r="M298" s="60">
        <f>IFERROR(IF(A298="","",K298-'Dashboard'!$B$9),"")</f>
        <v/>
      </c>
      <c r="N298" s="60">
        <f>IFERROR(IF(A298="","",L298-'Dashboard'!$B$10),"")</f>
        <v/>
      </c>
      <c r="O298" s="36">
        <f>IFERROR(IF(A298="","",IF(D298&lt;=0,"Check total rooms",IF(E298&lt;0,"Check out-of-order rooms",IF(E298&gt;D298,"Out-of-order exceeds total",IF(F298&lt;=0,"No sellable rooms",IF(G298&lt;0,"Check rooms sold",IF(G298&gt;F298,"Rooms sold exceed sellable",IF(H298&lt;0,"Check complimentary rooms",IF(H298&gt;G298,"Complimentary exceeds rooms sold",IF(I298&lt;0,"Check room revenue",IF(AND(G298&gt;0,I298=0),"Sold rooms with no revenue",IF(AND(G298=0,I298&gt;0),"Revenue with no rooms sold",IF(E298&gt;'Dashboard'!$B$11,"Review out-of-order rooms","OK"))))))))))))),"")</f>
        <v/>
      </c>
      <c r="P298" s="37" t="n"/>
      <c r="Q298" s="37" t="n"/>
    </row>
    <row r="299">
      <c r="A299" s="57" t="n"/>
      <c r="B299" s="29">
        <f>IFERROR(IF(A299="","",INDEX({"Monday","Tuesday","Wednesday","Thursday","Friday","Saturday","Sunday"},1,MOD(A299-1,7)+1)),"")</f>
        <v/>
      </c>
      <c r="C299" s="30" t="n"/>
      <c r="D299" s="31" t="n"/>
      <c r="E299" s="31" t="n"/>
      <c r="F299" s="32">
        <f>IFERROR(IF(A299="","",D299-E299),"")</f>
        <v/>
      </c>
      <c r="G299" s="31" t="n"/>
      <c r="H299" s="31" t="n"/>
      <c r="I299" s="58" t="n"/>
      <c r="J299" s="59">
        <f>IFERROR(IF(A299="","",G299/F299),"")</f>
        <v/>
      </c>
      <c r="K299" s="60">
        <f>IFERROR(IF(A299="","",I299/G299),"")</f>
        <v/>
      </c>
      <c r="L299" s="60">
        <f>IFERROR(IF(A299="","",I299/F299),"")</f>
        <v/>
      </c>
      <c r="M299" s="60">
        <f>IFERROR(IF(A299="","",K299-'Dashboard'!$B$9),"")</f>
        <v/>
      </c>
      <c r="N299" s="60">
        <f>IFERROR(IF(A299="","",L299-'Dashboard'!$B$10),"")</f>
        <v/>
      </c>
      <c r="O299" s="36">
        <f>IFERROR(IF(A299="","",IF(D299&lt;=0,"Check total rooms",IF(E299&lt;0,"Check out-of-order rooms",IF(E299&gt;D299,"Out-of-order exceeds total",IF(F299&lt;=0,"No sellable rooms",IF(G299&lt;0,"Check rooms sold",IF(G299&gt;F299,"Rooms sold exceed sellable",IF(H299&lt;0,"Check complimentary rooms",IF(H299&gt;G299,"Complimentary exceeds rooms sold",IF(I299&lt;0,"Check room revenue",IF(AND(G299&gt;0,I299=0),"Sold rooms with no revenue",IF(AND(G299=0,I299&gt;0),"Revenue with no rooms sold",IF(E299&gt;'Dashboard'!$B$11,"Review out-of-order rooms","OK"))))))))))))),"")</f>
        <v/>
      </c>
      <c r="P299" s="37" t="n"/>
      <c r="Q299" s="37" t="n"/>
    </row>
    <row r="300">
      <c r="A300" s="57" t="n"/>
      <c r="B300" s="29">
        <f>IFERROR(IF(A300="","",INDEX({"Monday","Tuesday","Wednesday","Thursday","Friday","Saturday","Sunday"},1,MOD(A300-1,7)+1)),"")</f>
        <v/>
      </c>
      <c r="C300" s="30" t="n"/>
      <c r="D300" s="31" t="n"/>
      <c r="E300" s="31" t="n"/>
      <c r="F300" s="32">
        <f>IFERROR(IF(A300="","",D300-E300),"")</f>
        <v/>
      </c>
      <c r="G300" s="31" t="n"/>
      <c r="H300" s="31" t="n"/>
      <c r="I300" s="58" t="n"/>
      <c r="J300" s="59">
        <f>IFERROR(IF(A300="","",G300/F300),"")</f>
        <v/>
      </c>
      <c r="K300" s="60">
        <f>IFERROR(IF(A300="","",I300/G300),"")</f>
        <v/>
      </c>
      <c r="L300" s="60">
        <f>IFERROR(IF(A300="","",I300/F300),"")</f>
        <v/>
      </c>
      <c r="M300" s="60">
        <f>IFERROR(IF(A300="","",K300-'Dashboard'!$B$9),"")</f>
        <v/>
      </c>
      <c r="N300" s="60">
        <f>IFERROR(IF(A300="","",L300-'Dashboard'!$B$10),"")</f>
        <v/>
      </c>
      <c r="O300" s="36">
        <f>IFERROR(IF(A300="","",IF(D300&lt;=0,"Check total rooms",IF(E300&lt;0,"Check out-of-order rooms",IF(E300&gt;D300,"Out-of-order exceeds total",IF(F300&lt;=0,"No sellable rooms",IF(G300&lt;0,"Check rooms sold",IF(G300&gt;F300,"Rooms sold exceed sellable",IF(H300&lt;0,"Check complimentary rooms",IF(H300&gt;G300,"Complimentary exceeds rooms sold",IF(I300&lt;0,"Check room revenue",IF(AND(G300&gt;0,I300=0),"Sold rooms with no revenue",IF(AND(G300=0,I300&gt;0),"Revenue with no rooms sold",IF(E300&gt;'Dashboard'!$B$11,"Review out-of-order rooms","OK"))))))))))))),"")</f>
        <v/>
      </c>
      <c r="P300" s="37" t="n"/>
      <c r="Q300" s="37" t="n"/>
    </row>
    <row r="301">
      <c r="A301" s="57" t="n"/>
      <c r="B301" s="29">
        <f>IFERROR(IF(A301="","",INDEX({"Monday","Tuesday","Wednesday","Thursday","Friday","Saturday","Sunday"},1,MOD(A301-1,7)+1)),"")</f>
        <v/>
      </c>
      <c r="C301" s="30" t="n"/>
      <c r="D301" s="31" t="n"/>
      <c r="E301" s="31" t="n"/>
      <c r="F301" s="32">
        <f>IFERROR(IF(A301="","",D301-E301),"")</f>
        <v/>
      </c>
      <c r="G301" s="31" t="n"/>
      <c r="H301" s="31" t="n"/>
      <c r="I301" s="58" t="n"/>
      <c r="J301" s="59">
        <f>IFERROR(IF(A301="","",G301/F301),"")</f>
        <v/>
      </c>
      <c r="K301" s="60">
        <f>IFERROR(IF(A301="","",I301/G301),"")</f>
        <v/>
      </c>
      <c r="L301" s="60">
        <f>IFERROR(IF(A301="","",I301/F301),"")</f>
        <v/>
      </c>
      <c r="M301" s="60">
        <f>IFERROR(IF(A301="","",K301-'Dashboard'!$B$9),"")</f>
        <v/>
      </c>
      <c r="N301" s="60">
        <f>IFERROR(IF(A301="","",L301-'Dashboard'!$B$10),"")</f>
        <v/>
      </c>
      <c r="O301" s="36">
        <f>IFERROR(IF(A301="","",IF(D301&lt;=0,"Check total rooms",IF(E301&lt;0,"Check out-of-order rooms",IF(E301&gt;D301,"Out-of-order exceeds total",IF(F301&lt;=0,"No sellable rooms",IF(G301&lt;0,"Check rooms sold",IF(G301&gt;F301,"Rooms sold exceed sellable",IF(H301&lt;0,"Check complimentary rooms",IF(H301&gt;G301,"Complimentary exceeds rooms sold",IF(I301&lt;0,"Check room revenue",IF(AND(G301&gt;0,I301=0),"Sold rooms with no revenue",IF(AND(G301=0,I301&gt;0),"Revenue with no rooms sold",IF(E301&gt;'Dashboard'!$B$11,"Review out-of-order rooms","OK"))))))))))))),"")</f>
        <v/>
      </c>
      <c r="P301" s="37" t="n"/>
      <c r="Q301" s="37" t="n"/>
    </row>
    <row r="302">
      <c r="A302" s="57" t="n"/>
      <c r="B302" s="29">
        <f>IFERROR(IF(A302="","",INDEX({"Monday","Tuesday","Wednesday","Thursday","Friday","Saturday","Sunday"},1,MOD(A302-1,7)+1)),"")</f>
        <v/>
      </c>
      <c r="C302" s="30" t="n"/>
      <c r="D302" s="31" t="n"/>
      <c r="E302" s="31" t="n"/>
      <c r="F302" s="32">
        <f>IFERROR(IF(A302="","",D302-E302),"")</f>
        <v/>
      </c>
      <c r="G302" s="31" t="n"/>
      <c r="H302" s="31" t="n"/>
      <c r="I302" s="58" t="n"/>
      <c r="J302" s="59">
        <f>IFERROR(IF(A302="","",G302/F302),"")</f>
        <v/>
      </c>
      <c r="K302" s="60">
        <f>IFERROR(IF(A302="","",I302/G302),"")</f>
        <v/>
      </c>
      <c r="L302" s="60">
        <f>IFERROR(IF(A302="","",I302/F302),"")</f>
        <v/>
      </c>
      <c r="M302" s="60">
        <f>IFERROR(IF(A302="","",K302-'Dashboard'!$B$9),"")</f>
        <v/>
      </c>
      <c r="N302" s="60">
        <f>IFERROR(IF(A302="","",L302-'Dashboard'!$B$10),"")</f>
        <v/>
      </c>
      <c r="O302" s="36">
        <f>IFERROR(IF(A302="","",IF(D302&lt;=0,"Check total rooms",IF(E302&lt;0,"Check out-of-order rooms",IF(E302&gt;D302,"Out-of-order exceeds total",IF(F302&lt;=0,"No sellable rooms",IF(G302&lt;0,"Check rooms sold",IF(G302&gt;F302,"Rooms sold exceed sellable",IF(H302&lt;0,"Check complimentary rooms",IF(H302&gt;G302,"Complimentary exceeds rooms sold",IF(I302&lt;0,"Check room revenue",IF(AND(G302&gt;0,I302=0),"Sold rooms with no revenue",IF(AND(G302=0,I302&gt;0),"Revenue with no rooms sold",IF(E302&gt;'Dashboard'!$B$11,"Review out-of-order rooms","OK"))))))))))))),"")</f>
        <v/>
      </c>
      <c r="P302" s="37" t="n"/>
      <c r="Q302" s="37" t="n"/>
    </row>
    <row r="303">
      <c r="A303" s="57" t="n"/>
      <c r="B303" s="29">
        <f>IFERROR(IF(A303="","",INDEX({"Monday","Tuesday","Wednesday","Thursday","Friday","Saturday","Sunday"},1,MOD(A303-1,7)+1)),"")</f>
        <v/>
      </c>
      <c r="C303" s="30" t="n"/>
      <c r="D303" s="31" t="n"/>
      <c r="E303" s="31" t="n"/>
      <c r="F303" s="32">
        <f>IFERROR(IF(A303="","",D303-E303),"")</f>
        <v/>
      </c>
      <c r="G303" s="31" t="n"/>
      <c r="H303" s="31" t="n"/>
      <c r="I303" s="58" t="n"/>
      <c r="J303" s="59">
        <f>IFERROR(IF(A303="","",G303/F303),"")</f>
        <v/>
      </c>
      <c r="K303" s="60">
        <f>IFERROR(IF(A303="","",I303/G303),"")</f>
        <v/>
      </c>
      <c r="L303" s="60">
        <f>IFERROR(IF(A303="","",I303/F303),"")</f>
        <v/>
      </c>
      <c r="M303" s="60">
        <f>IFERROR(IF(A303="","",K303-'Dashboard'!$B$9),"")</f>
        <v/>
      </c>
      <c r="N303" s="60">
        <f>IFERROR(IF(A303="","",L303-'Dashboard'!$B$10),"")</f>
        <v/>
      </c>
      <c r="O303" s="36">
        <f>IFERROR(IF(A303="","",IF(D303&lt;=0,"Check total rooms",IF(E303&lt;0,"Check out-of-order rooms",IF(E303&gt;D303,"Out-of-order exceeds total",IF(F303&lt;=0,"No sellable rooms",IF(G303&lt;0,"Check rooms sold",IF(G303&gt;F303,"Rooms sold exceed sellable",IF(H303&lt;0,"Check complimentary rooms",IF(H303&gt;G303,"Complimentary exceeds rooms sold",IF(I303&lt;0,"Check room revenue",IF(AND(G303&gt;0,I303=0),"Sold rooms with no revenue",IF(AND(G303=0,I303&gt;0),"Revenue with no rooms sold",IF(E303&gt;'Dashboard'!$B$11,"Review out-of-order rooms","OK"))))))))))))),"")</f>
        <v/>
      </c>
      <c r="P303" s="37" t="n"/>
      <c r="Q303" s="37" t="n"/>
    </row>
    <row r="304">
      <c r="A304" s="57" t="n"/>
      <c r="B304" s="29">
        <f>IFERROR(IF(A304="","",INDEX({"Monday","Tuesday","Wednesday","Thursday","Friday","Saturday","Sunday"},1,MOD(A304-1,7)+1)),"")</f>
        <v/>
      </c>
      <c r="C304" s="30" t="n"/>
      <c r="D304" s="31" t="n"/>
      <c r="E304" s="31" t="n"/>
      <c r="F304" s="32">
        <f>IFERROR(IF(A304="","",D304-E304),"")</f>
        <v/>
      </c>
      <c r="G304" s="31" t="n"/>
      <c r="H304" s="31" t="n"/>
      <c r="I304" s="58" t="n"/>
      <c r="J304" s="59">
        <f>IFERROR(IF(A304="","",G304/F304),"")</f>
        <v/>
      </c>
      <c r="K304" s="60">
        <f>IFERROR(IF(A304="","",I304/G304),"")</f>
        <v/>
      </c>
      <c r="L304" s="60">
        <f>IFERROR(IF(A304="","",I304/F304),"")</f>
        <v/>
      </c>
      <c r="M304" s="60">
        <f>IFERROR(IF(A304="","",K304-'Dashboard'!$B$9),"")</f>
        <v/>
      </c>
      <c r="N304" s="60">
        <f>IFERROR(IF(A304="","",L304-'Dashboard'!$B$10),"")</f>
        <v/>
      </c>
      <c r="O304" s="36">
        <f>IFERROR(IF(A304="","",IF(D304&lt;=0,"Check total rooms",IF(E304&lt;0,"Check out-of-order rooms",IF(E304&gt;D304,"Out-of-order exceeds total",IF(F304&lt;=0,"No sellable rooms",IF(G304&lt;0,"Check rooms sold",IF(G304&gt;F304,"Rooms sold exceed sellable",IF(H304&lt;0,"Check complimentary rooms",IF(H304&gt;G304,"Complimentary exceeds rooms sold",IF(I304&lt;0,"Check room revenue",IF(AND(G304&gt;0,I304=0),"Sold rooms with no revenue",IF(AND(G304=0,I304&gt;0),"Revenue with no rooms sold",IF(E304&gt;'Dashboard'!$B$11,"Review out-of-order rooms","OK"))))))))))))),"")</f>
        <v/>
      </c>
      <c r="P304" s="37" t="n"/>
      <c r="Q304" s="37" t="n"/>
    </row>
    <row r="305">
      <c r="A305" s="57" t="n"/>
      <c r="B305" s="29">
        <f>IFERROR(IF(A305="","",INDEX({"Monday","Tuesday","Wednesday","Thursday","Friday","Saturday","Sunday"},1,MOD(A305-1,7)+1)),"")</f>
        <v/>
      </c>
      <c r="C305" s="30" t="n"/>
      <c r="D305" s="31" t="n"/>
      <c r="E305" s="31" t="n"/>
      <c r="F305" s="32">
        <f>IFERROR(IF(A305="","",D305-E305),"")</f>
        <v/>
      </c>
      <c r="G305" s="31" t="n"/>
      <c r="H305" s="31" t="n"/>
      <c r="I305" s="58" t="n"/>
      <c r="J305" s="59">
        <f>IFERROR(IF(A305="","",G305/F305),"")</f>
        <v/>
      </c>
      <c r="K305" s="60">
        <f>IFERROR(IF(A305="","",I305/G305),"")</f>
        <v/>
      </c>
      <c r="L305" s="60">
        <f>IFERROR(IF(A305="","",I305/F305),"")</f>
        <v/>
      </c>
      <c r="M305" s="60">
        <f>IFERROR(IF(A305="","",K305-'Dashboard'!$B$9),"")</f>
        <v/>
      </c>
      <c r="N305" s="60">
        <f>IFERROR(IF(A305="","",L305-'Dashboard'!$B$10),"")</f>
        <v/>
      </c>
      <c r="O305" s="36">
        <f>IFERROR(IF(A305="","",IF(D305&lt;=0,"Check total rooms",IF(E305&lt;0,"Check out-of-order rooms",IF(E305&gt;D305,"Out-of-order exceeds total",IF(F305&lt;=0,"No sellable rooms",IF(G305&lt;0,"Check rooms sold",IF(G305&gt;F305,"Rooms sold exceed sellable",IF(H305&lt;0,"Check complimentary rooms",IF(H305&gt;G305,"Complimentary exceeds rooms sold",IF(I305&lt;0,"Check room revenue",IF(AND(G305&gt;0,I305=0),"Sold rooms with no revenue",IF(AND(G305=0,I305&gt;0),"Revenue with no rooms sold",IF(E305&gt;'Dashboard'!$B$11,"Review out-of-order rooms","OK"))))))))))))),"")</f>
        <v/>
      </c>
      <c r="P305" s="37" t="n"/>
      <c r="Q305" s="37" t="n"/>
    </row>
    <row r="306">
      <c r="A306" s="57" t="n"/>
      <c r="B306" s="29">
        <f>IFERROR(IF(A306="","",INDEX({"Monday","Tuesday","Wednesday","Thursday","Friday","Saturday","Sunday"},1,MOD(A306-1,7)+1)),"")</f>
        <v/>
      </c>
      <c r="C306" s="30" t="n"/>
      <c r="D306" s="31" t="n"/>
      <c r="E306" s="31" t="n"/>
      <c r="F306" s="32">
        <f>IFERROR(IF(A306="","",D306-E306),"")</f>
        <v/>
      </c>
      <c r="G306" s="31" t="n"/>
      <c r="H306" s="31" t="n"/>
      <c r="I306" s="58" t="n"/>
      <c r="J306" s="59">
        <f>IFERROR(IF(A306="","",G306/F306),"")</f>
        <v/>
      </c>
      <c r="K306" s="60">
        <f>IFERROR(IF(A306="","",I306/G306),"")</f>
        <v/>
      </c>
      <c r="L306" s="60">
        <f>IFERROR(IF(A306="","",I306/F306),"")</f>
        <v/>
      </c>
      <c r="M306" s="60">
        <f>IFERROR(IF(A306="","",K306-'Dashboard'!$B$9),"")</f>
        <v/>
      </c>
      <c r="N306" s="60">
        <f>IFERROR(IF(A306="","",L306-'Dashboard'!$B$10),"")</f>
        <v/>
      </c>
      <c r="O306" s="36">
        <f>IFERROR(IF(A306="","",IF(D306&lt;=0,"Check total rooms",IF(E306&lt;0,"Check out-of-order rooms",IF(E306&gt;D306,"Out-of-order exceeds total",IF(F306&lt;=0,"No sellable rooms",IF(G306&lt;0,"Check rooms sold",IF(G306&gt;F306,"Rooms sold exceed sellable",IF(H306&lt;0,"Check complimentary rooms",IF(H306&gt;G306,"Complimentary exceeds rooms sold",IF(I306&lt;0,"Check room revenue",IF(AND(G306&gt;0,I306=0),"Sold rooms with no revenue",IF(AND(G306=0,I306&gt;0),"Revenue with no rooms sold",IF(E306&gt;'Dashboard'!$B$11,"Review out-of-order rooms","OK"))))))))))))),"")</f>
        <v/>
      </c>
      <c r="P306" s="37" t="n"/>
      <c r="Q306" s="37" t="n"/>
    </row>
    <row r="307">
      <c r="A307" s="57" t="n"/>
      <c r="B307" s="29">
        <f>IFERROR(IF(A307="","",INDEX({"Monday","Tuesday","Wednesday","Thursday","Friday","Saturday","Sunday"},1,MOD(A307-1,7)+1)),"")</f>
        <v/>
      </c>
      <c r="C307" s="30" t="n"/>
      <c r="D307" s="31" t="n"/>
      <c r="E307" s="31" t="n"/>
      <c r="F307" s="32">
        <f>IFERROR(IF(A307="","",D307-E307),"")</f>
        <v/>
      </c>
      <c r="G307" s="31" t="n"/>
      <c r="H307" s="31" t="n"/>
      <c r="I307" s="58" t="n"/>
      <c r="J307" s="59">
        <f>IFERROR(IF(A307="","",G307/F307),"")</f>
        <v/>
      </c>
      <c r="K307" s="60">
        <f>IFERROR(IF(A307="","",I307/G307),"")</f>
        <v/>
      </c>
      <c r="L307" s="60">
        <f>IFERROR(IF(A307="","",I307/F307),"")</f>
        <v/>
      </c>
      <c r="M307" s="60">
        <f>IFERROR(IF(A307="","",K307-'Dashboard'!$B$9),"")</f>
        <v/>
      </c>
      <c r="N307" s="60">
        <f>IFERROR(IF(A307="","",L307-'Dashboard'!$B$10),"")</f>
        <v/>
      </c>
      <c r="O307" s="36">
        <f>IFERROR(IF(A307="","",IF(D307&lt;=0,"Check total rooms",IF(E307&lt;0,"Check out-of-order rooms",IF(E307&gt;D307,"Out-of-order exceeds total",IF(F307&lt;=0,"No sellable rooms",IF(G307&lt;0,"Check rooms sold",IF(G307&gt;F307,"Rooms sold exceed sellable",IF(H307&lt;0,"Check complimentary rooms",IF(H307&gt;G307,"Complimentary exceeds rooms sold",IF(I307&lt;0,"Check room revenue",IF(AND(G307&gt;0,I307=0),"Sold rooms with no revenue",IF(AND(G307=0,I307&gt;0),"Revenue with no rooms sold",IF(E307&gt;'Dashboard'!$B$11,"Review out-of-order rooms","OK"))))))))))))),"")</f>
        <v/>
      </c>
      <c r="P307" s="37" t="n"/>
      <c r="Q307" s="37" t="n"/>
    </row>
    <row r="308">
      <c r="A308" s="57" t="n"/>
      <c r="B308" s="29">
        <f>IFERROR(IF(A308="","",INDEX({"Monday","Tuesday","Wednesday","Thursday","Friday","Saturday","Sunday"},1,MOD(A308-1,7)+1)),"")</f>
        <v/>
      </c>
      <c r="C308" s="30" t="n"/>
      <c r="D308" s="31" t="n"/>
      <c r="E308" s="31" t="n"/>
      <c r="F308" s="32">
        <f>IFERROR(IF(A308="","",D308-E308),"")</f>
        <v/>
      </c>
      <c r="G308" s="31" t="n"/>
      <c r="H308" s="31" t="n"/>
      <c r="I308" s="58" t="n"/>
      <c r="J308" s="59">
        <f>IFERROR(IF(A308="","",G308/F308),"")</f>
        <v/>
      </c>
      <c r="K308" s="60">
        <f>IFERROR(IF(A308="","",I308/G308),"")</f>
        <v/>
      </c>
      <c r="L308" s="60">
        <f>IFERROR(IF(A308="","",I308/F308),"")</f>
        <v/>
      </c>
      <c r="M308" s="60">
        <f>IFERROR(IF(A308="","",K308-'Dashboard'!$B$9),"")</f>
        <v/>
      </c>
      <c r="N308" s="60">
        <f>IFERROR(IF(A308="","",L308-'Dashboard'!$B$10),"")</f>
        <v/>
      </c>
      <c r="O308" s="36">
        <f>IFERROR(IF(A308="","",IF(D308&lt;=0,"Check total rooms",IF(E308&lt;0,"Check out-of-order rooms",IF(E308&gt;D308,"Out-of-order exceeds total",IF(F308&lt;=0,"No sellable rooms",IF(G308&lt;0,"Check rooms sold",IF(G308&gt;F308,"Rooms sold exceed sellable",IF(H308&lt;0,"Check complimentary rooms",IF(H308&gt;G308,"Complimentary exceeds rooms sold",IF(I308&lt;0,"Check room revenue",IF(AND(G308&gt;0,I308=0),"Sold rooms with no revenue",IF(AND(G308=0,I308&gt;0),"Revenue with no rooms sold",IF(E308&gt;'Dashboard'!$B$11,"Review out-of-order rooms","OK"))))))))))))),"")</f>
        <v/>
      </c>
      <c r="P308" s="37" t="n"/>
      <c r="Q308" s="37" t="n"/>
    </row>
    <row r="309">
      <c r="A309" s="57" t="n"/>
      <c r="B309" s="29">
        <f>IFERROR(IF(A309="","",INDEX({"Monday","Tuesday","Wednesday","Thursday","Friday","Saturday","Sunday"},1,MOD(A309-1,7)+1)),"")</f>
        <v/>
      </c>
      <c r="C309" s="30" t="n"/>
      <c r="D309" s="31" t="n"/>
      <c r="E309" s="31" t="n"/>
      <c r="F309" s="32">
        <f>IFERROR(IF(A309="","",D309-E309),"")</f>
        <v/>
      </c>
      <c r="G309" s="31" t="n"/>
      <c r="H309" s="31" t="n"/>
      <c r="I309" s="58" t="n"/>
      <c r="J309" s="59">
        <f>IFERROR(IF(A309="","",G309/F309),"")</f>
        <v/>
      </c>
      <c r="K309" s="60">
        <f>IFERROR(IF(A309="","",I309/G309),"")</f>
        <v/>
      </c>
      <c r="L309" s="60">
        <f>IFERROR(IF(A309="","",I309/F309),"")</f>
        <v/>
      </c>
      <c r="M309" s="60">
        <f>IFERROR(IF(A309="","",K309-'Dashboard'!$B$9),"")</f>
        <v/>
      </c>
      <c r="N309" s="60">
        <f>IFERROR(IF(A309="","",L309-'Dashboard'!$B$10),"")</f>
        <v/>
      </c>
      <c r="O309" s="36">
        <f>IFERROR(IF(A309="","",IF(D309&lt;=0,"Check total rooms",IF(E309&lt;0,"Check out-of-order rooms",IF(E309&gt;D309,"Out-of-order exceeds total",IF(F309&lt;=0,"No sellable rooms",IF(G309&lt;0,"Check rooms sold",IF(G309&gt;F309,"Rooms sold exceed sellable",IF(H309&lt;0,"Check complimentary rooms",IF(H309&gt;G309,"Complimentary exceeds rooms sold",IF(I309&lt;0,"Check room revenue",IF(AND(G309&gt;0,I309=0),"Sold rooms with no revenue",IF(AND(G309=0,I309&gt;0),"Revenue with no rooms sold",IF(E309&gt;'Dashboard'!$B$11,"Review out-of-order rooms","OK"))))))))))))),"")</f>
        <v/>
      </c>
      <c r="P309" s="37" t="n"/>
      <c r="Q309" s="37" t="n"/>
    </row>
    <row r="310">
      <c r="A310" s="57" t="n"/>
      <c r="B310" s="29">
        <f>IFERROR(IF(A310="","",INDEX({"Monday","Tuesday","Wednesday","Thursday","Friday","Saturday","Sunday"},1,MOD(A310-1,7)+1)),"")</f>
        <v/>
      </c>
      <c r="C310" s="30" t="n"/>
      <c r="D310" s="31" t="n"/>
      <c r="E310" s="31" t="n"/>
      <c r="F310" s="32">
        <f>IFERROR(IF(A310="","",D310-E310),"")</f>
        <v/>
      </c>
      <c r="G310" s="31" t="n"/>
      <c r="H310" s="31" t="n"/>
      <c r="I310" s="58" t="n"/>
      <c r="J310" s="59">
        <f>IFERROR(IF(A310="","",G310/F310),"")</f>
        <v/>
      </c>
      <c r="K310" s="60">
        <f>IFERROR(IF(A310="","",I310/G310),"")</f>
        <v/>
      </c>
      <c r="L310" s="60">
        <f>IFERROR(IF(A310="","",I310/F310),"")</f>
        <v/>
      </c>
      <c r="M310" s="60">
        <f>IFERROR(IF(A310="","",K310-'Dashboard'!$B$9),"")</f>
        <v/>
      </c>
      <c r="N310" s="60">
        <f>IFERROR(IF(A310="","",L310-'Dashboard'!$B$10),"")</f>
        <v/>
      </c>
      <c r="O310" s="36">
        <f>IFERROR(IF(A310="","",IF(D310&lt;=0,"Check total rooms",IF(E310&lt;0,"Check out-of-order rooms",IF(E310&gt;D310,"Out-of-order exceeds total",IF(F310&lt;=0,"No sellable rooms",IF(G310&lt;0,"Check rooms sold",IF(G310&gt;F310,"Rooms sold exceed sellable",IF(H310&lt;0,"Check complimentary rooms",IF(H310&gt;G310,"Complimentary exceeds rooms sold",IF(I310&lt;0,"Check room revenue",IF(AND(G310&gt;0,I310=0),"Sold rooms with no revenue",IF(AND(G310=0,I310&gt;0),"Revenue with no rooms sold",IF(E310&gt;'Dashboard'!$B$11,"Review out-of-order rooms","OK"))))))))))))),"")</f>
        <v/>
      </c>
      <c r="P310" s="37" t="n"/>
      <c r="Q310" s="37" t="n"/>
    </row>
    <row r="311">
      <c r="A311" s="57" t="n"/>
      <c r="B311" s="29">
        <f>IFERROR(IF(A311="","",INDEX({"Monday","Tuesday","Wednesday","Thursday","Friday","Saturday","Sunday"},1,MOD(A311-1,7)+1)),"")</f>
        <v/>
      </c>
      <c r="C311" s="30" t="n"/>
      <c r="D311" s="31" t="n"/>
      <c r="E311" s="31" t="n"/>
      <c r="F311" s="32">
        <f>IFERROR(IF(A311="","",D311-E311),"")</f>
        <v/>
      </c>
      <c r="G311" s="31" t="n"/>
      <c r="H311" s="31" t="n"/>
      <c r="I311" s="58" t="n"/>
      <c r="J311" s="59">
        <f>IFERROR(IF(A311="","",G311/F311),"")</f>
        <v/>
      </c>
      <c r="K311" s="60">
        <f>IFERROR(IF(A311="","",I311/G311),"")</f>
        <v/>
      </c>
      <c r="L311" s="60">
        <f>IFERROR(IF(A311="","",I311/F311),"")</f>
        <v/>
      </c>
      <c r="M311" s="60">
        <f>IFERROR(IF(A311="","",K311-'Dashboard'!$B$9),"")</f>
        <v/>
      </c>
      <c r="N311" s="60">
        <f>IFERROR(IF(A311="","",L311-'Dashboard'!$B$10),"")</f>
        <v/>
      </c>
      <c r="O311" s="36">
        <f>IFERROR(IF(A311="","",IF(D311&lt;=0,"Check total rooms",IF(E311&lt;0,"Check out-of-order rooms",IF(E311&gt;D311,"Out-of-order exceeds total",IF(F311&lt;=0,"No sellable rooms",IF(G311&lt;0,"Check rooms sold",IF(G311&gt;F311,"Rooms sold exceed sellable",IF(H311&lt;0,"Check complimentary rooms",IF(H311&gt;G311,"Complimentary exceeds rooms sold",IF(I311&lt;0,"Check room revenue",IF(AND(G311&gt;0,I311=0),"Sold rooms with no revenue",IF(AND(G311=0,I311&gt;0),"Revenue with no rooms sold",IF(E311&gt;'Dashboard'!$B$11,"Review out-of-order rooms","OK"))))))))))))),"")</f>
        <v/>
      </c>
      <c r="P311" s="37" t="n"/>
      <c r="Q311" s="37" t="n"/>
    </row>
    <row r="312">
      <c r="A312" s="57" t="n"/>
      <c r="B312" s="29">
        <f>IFERROR(IF(A312="","",INDEX({"Monday","Tuesday","Wednesday","Thursday","Friday","Saturday","Sunday"},1,MOD(A312-1,7)+1)),"")</f>
        <v/>
      </c>
      <c r="C312" s="30" t="n"/>
      <c r="D312" s="31" t="n"/>
      <c r="E312" s="31" t="n"/>
      <c r="F312" s="32">
        <f>IFERROR(IF(A312="","",D312-E312),"")</f>
        <v/>
      </c>
      <c r="G312" s="31" t="n"/>
      <c r="H312" s="31" t="n"/>
      <c r="I312" s="58" t="n"/>
      <c r="J312" s="59">
        <f>IFERROR(IF(A312="","",G312/F312),"")</f>
        <v/>
      </c>
      <c r="K312" s="60">
        <f>IFERROR(IF(A312="","",I312/G312),"")</f>
        <v/>
      </c>
      <c r="L312" s="60">
        <f>IFERROR(IF(A312="","",I312/F312),"")</f>
        <v/>
      </c>
      <c r="M312" s="60">
        <f>IFERROR(IF(A312="","",K312-'Dashboard'!$B$9),"")</f>
        <v/>
      </c>
      <c r="N312" s="60">
        <f>IFERROR(IF(A312="","",L312-'Dashboard'!$B$10),"")</f>
        <v/>
      </c>
      <c r="O312" s="36">
        <f>IFERROR(IF(A312="","",IF(D312&lt;=0,"Check total rooms",IF(E312&lt;0,"Check out-of-order rooms",IF(E312&gt;D312,"Out-of-order exceeds total",IF(F312&lt;=0,"No sellable rooms",IF(G312&lt;0,"Check rooms sold",IF(G312&gt;F312,"Rooms sold exceed sellable",IF(H312&lt;0,"Check complimentary rooms",IF(H312&gt;G312,"Complimentary exceeds rooms sold",IF(I312&lt;0,"Check room revenue",IF(AND(G312&gt;0,I312=0),"Sold rooms with no revenue",IF(AND(G312=0,I312&gt;0),"Revenue with no rooms sold",IF(E312&gt;'Dashboard'!$B$11,"Review out-of-order rooms","OK"))))))))))))),"")</f>
        <v/>
      </c>
      <c r="P312" s="37" t="n"/>
      <c r="Q312" s="37" t="n"/>
    </row>
    <row r="313">
      <c r="A313" s="57" t="n"/>
      <c r="B313" s="29">
        <f>IFERROR(IF(A313="","",INDEX({"Monday","Tuesday","Wednesday","Thursday","Friday","Saturday","Sunday"},1,MOD(A313-1,7)+1)),"")</f>
        <v/>
      </c>
      <c r="C313" s="30" t="n"/>
      <c r="D313" s="31" t="n"/>
      <c r="E313" s="31" t="n"/>
      <c r="F313" s="32">
        <f>IFERROR(IF(A313="","",D313-E313),"")</f>
        <v/>
      </c>
      <c r="G313" s="31" t="n"/>
      <c r="H313" s="31" t="n"/>
      <c r="I313" s="58" t="n"/>
      <c r="J313" s="59">
        <f>IFERROR(IF(A313="","",G313/F313),"")</f>
        <v/>
      </c>
      <c r="K313" s="60">
        <f>IFERROR(IF(A313="","",I313/G313),"")</f>
        <v/>
      </c>
      <c r="L313" s="60">
        <f>IFERROR(IF(A313="","",I313/F313),"")</f>
        <v/>
      </c>
      <c r="M313" s="60">
        <f>IFERROR(IF(A313="","",K313-'Dashboard'!$B$9),"")</f>
        <v/>
      </c>
      <c r="N313" s="60">
        <f>IFERROR(IF(A313="","",L313-'Dashboard'!$B$10),"")</f>
        <v/>
      </c>
      <c r="O313" s="36">
        <f>IFERROR(IF(A313="","",IF(D313&lt;=0,"Check total rooms",IF(E313&lt;0,"Check out-of-order rooms",IF(E313&gt;D313,"Out-of-order exceeds total",IF(F313&lt;=0,"No sellable rooms",IF(G313&lt;0,"Check rooms sold",IF(G313&gt;F313,"Rooms sold exceed sellable",IF(H313&lt;0,"Check complimentary rooms",IF(H313&gt;G313,"Complimentary exceeds rooms sold",IF(I313&lt;0,"Check room revenue",IF(AND(G313&gt;0,I313=0),"Sold rooms with no revenue",IF(AND(G313=0,I313&gt;0),"Revenue with no rooms sold",IF(E313&gt;'Dashboard'!$B$11,"Review out-of-order rooms","OK"))))))))))))),"")</f>
        <v/>
      </c>
      <c r="P313" s="37" t="n"/>
      <c r="Q313" s="37" t="n"/>
    </row>
    <row r="314">
      <c r="A314" s="57" t="n"/>
      <c r="B314" s="29">
        <f>IFERROR(IF(A314="","",INDEX({"Monday","Tuesday","Wednesday","Thursday","Friday","Saturday","Sunday"},1,MOD(A314-1,7)+1)),"")</f>
        <v/>
      </c>
      <c r="C314" s="30" t="n"/>
      <c r="D314" s="31" t="n"/>
      <c r="E314" s="31" t="n"/>
      <c r="F314" s="32">
        <f>IFERROR(IF(A314="","",D314-E314),"")</f>
        <v/>
      </c>
      <c r="G314" s="31" t="n"/>
      <c r="H314" s="31" t="n"/>
      <c r="I314" s="58" t="n"/>
      <c r="J314" s="59">
        <f>IFERROR(IF(A314="","",G314/F314),"")</f>
        <v/>
      </c>
      <c r="K314" s="60">
        <f>IFERROR(IF(A314="","",I314/G314),"")</f>
        <v/>
      </c>
      <c r="L314" s="60">
        <f>IFERROR(IF(A314="","",I314/F314),"")</f>
        <v/>
      </c>
      <c r="M314" s="60">
        <f>IFERROR(IF(A314="","",K314-'Dashboard'!$B$9),"")</f>
        <v/>
      </c>
      <c r="N314" s="60">
        <f>IFERROR(IF(A314="","",L314-'Dashboard'!$B$10),"")</f>
        <v/>
      </c>
      <c r="O314" s="36">
        <f>IFERROR(IF(A314="","",IF(D314&lt;=0,"Check total rooms",IF(E314&lt;0,"Check out-of-order rooms",IF(E314&gt;D314,"Out-of-order exceeds total",IF(F314&lt;=0,"No sellable rooms",IF(G314&lt;0,"Check rooms sold",IF(G314&gt;F314,"Rooms sold exceed sellable",IF(H314&lt;0,"Check complimentary rooms",IF(H314&gt;G314,"Complimentary exceeds rooms sold",IF(I314&lt;0,"Check room revenue",IF(AND(G314&gt;0,I314=0),"Sold rooms with no revenue",IF(AND(G314=0,I314&gt;0),"Revenue with no rooms sold",IF(E314&gt;'Dashboard'!$B$11,"Review out-of-order rooms","OK"))))))))))))),"")</f>
        <v/>
      </c>
      <c r="P314" s="37" t="n"/>
      <c r="Q314" s="37" t="n"/>
    </row>
    <row r="315">
      <c r="A315" s="57" t="n"/>
      <c r="B315" s="29">
        <f>IFERROR(IF(A315="","",INDEX({"Monday","Tuesday","Wednesday","Thursday","Friday","Saturday","Sunday"},1,MOD(A315-1,7)+1)),"")</f>
        <v/>
      </c>
      <c r="C315" s="30" t="n"/>
      <c r="D315" s="31" t="n"/>
      <c r="E315" s="31" t="n"/>
      <c r="F315" s="32">
        <f>IFERROR(IF(A315="","",D315-E315),"")</f>
        <v/>
      </c>
      <c r="G315" s="31" t="n"/>
      <c r="H315" s="31" t="n"/>
      <c r="I315" s="58" t="n"/>
      <c r="J315" s="59">
        <f>IFERROR(IF(A315="","",G315/F315),"")</f>
        <v/>
      </c>
      <c r="K315" s="60">
        <f>IFERROR(IF(A315="","",I315/G315),"")</f>
        <v/>
      </c>
      <c r="L315" s="60">
        <f>IFERROR(IF(A315="","",I315/F315),"")</f>
        <v/>
      </c>
      <c r="M315" s="60">
        <f>IFERROR(IF(A315="","",K315-'Dashboard'!$B$9),"")</f>
        <v/>
      </c>
      <c r="N315" s="60">
        <f>IFERROR(IF(A315="","",L315-'Dashboard'!$B$10),"")</f>
        <v/>
      </c>
      <c r="O315" s="36">
        <f>IFERROR(IF(A315="","",IF(D315&lt;=0,"Check total rooms",IF(E315&lt;0,"Check out-of-order rooms",IF(E315&gt;D315,"Out-of-order exceeds total",IF(F315&lt;=0,"No sellable rooms",IF(G315&lt;0,"Check rooms sold",IF(G315&gt;F315,"Rooms sold exceed sellable",IF(H315&lt;0,"Check complimentary rooms",IF(H315&gt;G315,"Complimentary exceeds rooms sold",IF(I315&lt;0,"Check room revenue",IF(AND(G315&gt;0,I315=0),"Sold rooms with no revenue",IF(AND(G315=0,I315&gt;0),"Revenue with no rooms sold",IF(E315&gt;'Dashboard'!$B$11,"Review out-of-order rooms","OK"))))))))))))),"")</f>
        <v/>
      </c>
      <c r="P315" s="37" t="n"/>
      <c r="Q315" s="37" t="n"/>
    </row>
    <row r="316">
      <c r="A316" s="57" t="n"/>
      <c r="B316" s="29">
        <f>IFERROR(IF(A316="","",INDEX({"Monday","Tuesday","Wednesday","Thursday","Friday","Saturday","Sunday"},1,MOD(A316-1,7)+1)),"")</f>
        <v/>
      </c>
      <c r="C316" s="30" t="n"/>
      <c r="D316" s="31" t="n"/>
      <c r="E316" s="31" t="n"/>
      <c r="F316" s="32">
        <f>IFERROR(IF(A316="","",D316-E316),"")</f>
        <v/>
      </c>
      <c r="G316" s="31" t="n"/>
      <c r="H316" s="31" t="n"/>
      <c r="I316" s="58" t="n"/>
      <c r="J316" s="59">
        <f>IFERROR(IF(A316="","",G316/F316),"")</f>
        <v/>
      </c>
      <c r="K316" s="60">
        <f>IFERROR(IF(A316="","",I316/G316),"")</f>
        <v/>
      </c>
      <c r="L316" s="60">
        <f>IFERROR(IF(A316="","",I316/F316),"")</f>
        <v/>
      </c>
      <c r="M316" s="60">
        <f>IFERROR(IF(A316="","",K316-'Dashboard'!$B$9),"")</f>
        <v/>
      </c>
      <c r="N316" s="60">
        <f>IFERROR(IF(A316="","",L316-'Dashboard'!$B$10),"")</f>
        <v/>
      </c>
      <c r="O316" s="36">
        <f>IFERROR(IF(A316="","",IF(D316&lt;=0,"Check total rooms",IF(E316&lt;0,"Check out-of-order rooms",IF(E316&gt;D316,"Out-of-order exceeds total",IF(F316&lt;=0,"No sellable rooms",IF(G316&lt;0,"Check rooms sold",IF(G316&gt;F316,"Rooms sold exceed sellable",IF(H316&lt;0,"Check complimentary rooms",IF(H316&gt;G316,"Complimentary exceeds rooms sold",IF(I316&lt;0,"Check room revenue",IF(AND(G316&gt;0,I316=0),"Sold rooms with no revenue",IF(AND(G316=0,I316&gt;0),"Revenue with no rooms sold",IF(E316&gt;'Dashboard'!$B$11,"Review out-of-order rooms","OK"))))))))))))),"")</f>
        <v/>
      </c>
      <c r="P316" s="37" t="n"/>
      <c r="Q316" s="37" t="n"/>
    </row>
    <row r="317">
      <c r="A317" s="57" t="n"/>
      <c r="B317" s="29">
        <f>IFERROR(IF(A317="","",INDEX({"Monday","Tuesday","Wednesday","Thursday","Friday","Saturday","Sunday"},1,MOD(A317-1,7)+1)),"")</f>
        <v/>
      </c>
      <c r="C317" s="30" t="n"/>
      <c r="D317" s="31" t="n"/>
      <c r="E317" s="31" t="n"/>
      <c r="F317" s="32">
        <f>IFERROR(IF(A317="","",D317-E317),"")</f>
        <v/>
      </c>
      <c r="G317" s="31" t="n"/>
      <c r="H317" s="31" t="n"/>
      <c r="I317" s="58" t="n"/>
      <c r="J317" s="59">
        <f>IFERROR(IF(A317="","",G317/F317),"")</f>
        <v/>
      </c>
      <c r="K317" s="60">
        <f>IFERROR(IF(A317="","",I317/G317),"")</f>
        <v/>
      </c>
      <c r="L317" s="60">
        <f>IFERROR(IF(A317="","",I317/F317),"")</f>
        <v/>
      </c>
      <c r="M317" s="60">
        <f>IFERROR(IF(A317="","",K317-'Dashboard'!$B$9),"")</f>
        <v/>
      </c>
      <c r="N317" s="60">
        <f>IFERROR(IF(A317="","",L317-'Dashboard'!$B$10),"")</f>
        <v/>
      </c>
      <c r="O317" s="36">
        <f>IFERROR(IF(A317="","",IF(D317&lt;=0,"Check total rooms",IF(E317&lt;0,"Check out-of-order rooms",IF(E317&gt;D317,"Out-of-order exceeds total",IF(F317&lt;=0,"No sellable rooms",IF(G317&lt;0,"Check rooms sold",IF(G317&gt;F317,"Rooms sold exceed sellable",IF(H317&lt;0,"Check complimentary rooms",IF(H317&gt;G317,"Complimentary exceeds rooms sold",IF(I317&lt;0,"Check room revenue",IF(AND(G317&gt;0,I317=0),"Sold rooms with no revenue",IF(AND(G317=0,I317&gt;0),"Revenue with no rooms sold",IF(E317&gt;'Dashboard'!$B$11,"Review out-of-order rooms","OK"))))))))))))),"")</f>
        <v/>
      </c>
      <c r="P317" s="37" t="n"/>
      <c r="Q317" s="37" t="n"/>
    </row>
    <row r="318">
      <c r="A318" s="57" t="n"/>
      <c r="B318" s="29">
        <f>IFERROR(IF(A318="","",INDEX({"Monday","Tuesday","Wednesday","Thursday","Friday","Saturday","Sunday"},1,MOD(A318-1,7)+1)),"")</f>
        <v/>
      </c>
      <c r="C318" s="30" t="n"/>
      <c r="D318" s="31" t="n"/>
      <c r="E318" s="31" t="n"/>
      <c r="F318" s="32">
        <f>IFERROR(IF(A318="","",D318-E318),"")</f>
        <v/>
      </c>
      <c r="G318" s="31" t="n"/>
      <c r="H318" s="31" t="n"/>
      <c r="I318" s="58" t="n"/>
      <c r="J318" s="59">
        <f>IFERROR(IF(A318="","",G318/F318),"")</f>
        <v/>
      </c>
      <c r="K318" s="60">
        <f>IFERROR(IF(A318="","",I318/G318),"")</f>
        <v/>
      </c>
      <c r="L318" s="60">
        <f>IFERROR(IF(A318="","",I318/F318),"")</f>
        <v/>
      </c>
      <c r="M318" s="60">
        <f>IFERROR(IF(A318="","",K318-'Dashboard'!$B$9),"")</f>
        <v/>
      </c>
      <c r="N318" s="60">
        <f>IFERROR(IF(A318="","",L318-'Dashboard'!$B$10),"")</f>
        <v/>
      </c>
      <c r="O318" s="36">
        <f>IFERROR(IF(A318="","",IF(D318&lt;=0,"Check total rooms",IF(E318&lt;0,"Check out-of-order rooms",IF(E318&gt;D318,"Out-of-order exceeds total",IF(F318&lt;=0,"No sellable rooms",IF(G318&lt;0,"Check rooms sold",IF(G318&gt;F318,"Rooms sold exceed sellable",IF(H318&lt;0,"Check complimentary rooms",IF(H318&gt;G318,"Complimentary exceeds rooms sold",IF(I318&lt;0,"Check room revenue",IF(AND(G318&gt;0,I318=0),"Sold rooms with no revenue",IF(AND(G318=0,I318&gt;0),"Revenue with no rooms sold",IF(E318&gt;'Dashboard'!$B$11,"Review out-of-order rooms","OK"))))))))))))),"")</f>
        <v/>
      </c>
      <c r="P318" s="37" t="n"/>
      <c r="Q318" s="37" t="n"/>
    </row>
    <row r="319">
      <c r="A319" s="57" t="n"/>
      <c r="B319" s="29">
        <f>IFERROR(IF(A319="","",INDEX({"Monday","Tuesday","Wednesday","Thursday","Friday","Saturday","Sunday"},1,MOD(A319-1,7)+1)),"")</f>
        <v/>
      </c>
      <c r="C319" s="30" t="n"/>
      <c r="D319" s="31" t="n"/>
      <c r="E319" s="31" t="n"/>
      <c r="F319" s="32">
        <f>IFERROR(IF(A319="","",D319-E319),"")</f>
        <v/>
      </c>
      <c r="G319" s="31" t="n"/>
      <c r="H319" s="31" t="n"/>
      <c r="I319" s="58" t="n"/>
      <c r="J319" s="59">
        <f>IFERROR(IF(A319="","",G319/F319),"")</f>
        <v/>
      </c>
      <c r="K319" s="60">
        <f>IFERROR(IF(A319="","",I319/G319),"")</f>
        <v/>
      </c>
      <c r="L319" s="60">
        <f>IFERROR(IF(A319="","",I319/F319),"")</f>
        <v/>
      </c>
      <c r="M319" s="60">
        <f>IFERROR(IF(A319="","",K319-'Dashboard'!$B$9),"")</f>
        <v/>
      </c>
      <c r="N319" s="60">
        <f>IFERROR(IF(A319="","",L319-'Dashboard'!$B$10),"")</f>
        <v/>
      </c>
      <c r="O319" s="36">
        <f>IFERROR(IF(A319="","",IF(D319&lt;=0,"Check total rooms",IF(E319&lt;0,"Check out-of-order rooms",IF(E319&gt;D319,"Out-of-order exceeds total",IF(F319&lt;=0,"No sellable rooms",IF(G319&lt;0,"Check rooms sold",IF(G319&gt;F319,"Rooms sold exceed sellable",IF(H319&lt;0,"Check complimentary rooms",IF(H319&gt;G319,"Complimentary exceeds rooms sold",IF(I319&lt;0,"Check room revenue",IF(AND(G319&gt;0,I319=0),"Sold rooms with no revenue",IF(AND(G319=0,I319&gt;0),"Revenue with no rooms sold",IF(E319&gt;'Dashboard'!$B$11,"Review out-of-order rooms","OK"))))))))))))),"")</f>
        <v/>
      </c>
      <c r="P319" s="37" t="n"/>
      <c r="Q319" s="37" t="n"/>
    </row>
    <row r="320">
      <c r="A320" s="57" t="n"/>
      <c r="B320" s="29">
        <f>IFERROR(IF(A320="","",INDEX({"Monday","Tuesday","Wednesday","Thursday","Friday","Saturday","Sunday"},1,MOD(A320-1,7)+1)),"")</f>
        <v/>
      </c>
      <c r="C320" s="30" t="n"/>
      <c r="D320" s="31" t="n"/>
      <c r="E320" s="31" t="n"/>
      <c r="F320" s="32">
        <f>IFERROR(IF(A320="","",D320-E320),"")</f>
        <v/>
      </c>
      <c r="G320" s="31" t="n"/>
      <c r="H320" s="31" t="n"/>
      <c r="I320" s="58" t="n"/>
      <c r="J320" s="59">
        <f>IFERROR(IF(A320="","",G320/F320),"")</f>
        <v/>
      </c>
      <c r="K320" s="60">
        <f>IFERROR(IF(A320="","",I320/G320),"")</f>
        <v/>
      </c>
      <c r="L320" s="60">
        <f>IFERROR(IF(A320="","",I320/F320),"")</f>
        <v/>
      </c>
      <c r="M320" s="60">
        <f>IFERROR(IF(A320="","",K320-'Dashboard'!$B$9),"")</f>
        <v/>
      </c>
      <c r="N320" s="60">
        <f>IFERROR(IF(A320="","",L320-'Dashboard'!$B$10),"")</f>
        <v/>
      </c>
      <c r="O320" s="36">
        <f>IFERROR(IF(A320="","",IF(D320&lt;=0,"Check total rooms",IF(E320&lt;0,"Check out-of-order rooms",IF(E320&gt;D320,"Out-of-order exceeds total",IF(F320&lt;=0,"No sellable rooms",IF(G320&lt;0,"Check rooms sold",IF(G320&gt;F320,"Rooms sold exceed sellable",IF(H320&lt;0,"Check complimentary rooms",IF(H320&gt;G320,"Complimentary exceeds rooms sold",IF(I320&lt;0,"Check room revenue",IF(AND(G320&gt;0,I320=0),"Sold rooms with no revenue",IF(AND(G320=0,I320&gt;0),"Revenue with no rooms sold",IF(E320&gt;'Dashboard'!$B$11,"Review out-of-order rooms","OK"))))))))))))),"")</f>
        <v/>
      </c>
      <c r="P320" s="37" t="n"/>
      <c r="Q320" s="37" t="n"/>
    </row>
    <row r="321">
      <c r="A321" s="57" t="n"/>
      <c r="B321" s="29">
        <f>IFERROR(IF(A321="","",INDEX({"Monday","Tuesday","Wednesday","Thursday","Friday","Saturday","Sunday"},1,MOD(A321-1,7)+1)),"")</f>
        <v/>
      </c>
      <c r="C321" s="30" t="n"/>
      <c r="D321" s="31" t="n"/>
      <c r="E321" s="31" t="n"/>
      <c r="F321" s="32">
        <f>IFERROR(IF(A321="","",D321-E321),"")</f>
        <v/>
      </c>
      <c r="G321" s="31" t="n"/>
      <c r="H321" s="31" t="n"/>
      <c r="I321" s="58" t="n"/>
      <c r="J321" s="59">
        <f>IFERROR(IF(A321="","",G321/F321),"")</f>
        <v/>
      </c>
      <c r="K321" s="60">
        <f>IFERROR(IF(A321="","",I321/G321),"")</f>
        <v/>
      </c>
      <c r="L321" s="60">
        <f>IFERROR(IF(A321="","",I321/F321),"")</f>
        <v/>
      </c>
      <c r="M321" s="60">
        <f>IFERROR(IF(A321="","",K321-'Dashboard'!$B$9),"")</f>
        <v/>
      </c>
      <c r="N321" s="60">
        <f>IFERROR(IF(A321="","",L321-'Dashboard'!$B$10),"")</f>
        <v/>
      </c>
      <c r="O321" s="36">
        <f>IFERROR(IF(A321="","",IF(D321&lt;=0,"Check total rooms",IF(E321&lt;0,"Check out-of-order rooms",IF(E321&gt;D321,"Out-of-order exceeds total",IF(F321&lt;=0,"No sellable rooms",IF(G321&lt;0,"Check rooms sold",IF(G321&gt;F321,"Rooms sold exceed sellable",IF(H321&lt;0,"Check complimentary rooms",IF(H321&gt;G321,"Complimentary exceeds rooms sold",IF(I321&lt;0,"Check room revenue",IF(AND(G321&gt;0,I321=0),"Sold rooms with no revenue",IF(AND(G321=0,I321&gt;0),"Revenue with no rooms sold",IF(E321&gt;'Dashboard'!$B$11,"Review out-of-order rooms","OK"))))))))))))),"")</f>
        <v/>
      </c>
      <c r="P321" s="37" t="n"/>
      <c r="Q321" s="37" t="n"/>
    </row>
    <row r="322">
      <c r="A322" s="57" t="n"/>
      <c r="B322" s="29">
        <f>IFERROR(IF(A322="","",INDEX({"Monday","Tuesday","Wednesday","Thursday","Friday","Saturday","Sunday"},1,MOD(A322-1,7)+1)),"")</f>
        <v/>
      </c>
      <c r="C322" s="30" t="n"/>
      <c r="D322" s="31" t="n"/>
      <c r="E322" s="31" t="n"/>
      <c r="F322" s="32">
        <f>IFERROR(IF(A322="","",D322-E322),"")</f>
        <v/>
      </c>
      <c r="G322" s="31" t="n"/>
      <c r="H322" s="31" t="n"/>
      <c r="I322" s="58" t="n"/>
      <c r="J322" s="59">
        <f>IFERROR(IF(A322="","",G322/F322),"")</f>
        <v/>
      </c>
      <c r="K322" s="60">
        <f>IFERROR(IF(A322="","",I322/G322),"")</f>
        <v/>
      </c>
      <c r="L322" s="60">
        <f>IFERROR(IF(A322="","",I322/F322),"")</f>
        <v/>
      </c>
      <c r="M322" s="60">
        <f>IFERROR(IF(A322="","",K322-'Dashboard'!$B$9),"")</f>
        <v/>
      </c>
      <c r="N322" s="60">
        <f>IFERROR(IF(A322="","",L322-'Dashboard'!$B$10),"")</f>
        <v/>
      </c>
      <c r="O322" s="36">
        <f>IFERROR(IF(A322="","",IF(D322&lt;=0,"Check total rooms",IF(E322&lt;0,"Check out-of-order rooms",IF(E322&gt;D322,"Out-of-order exceeds total",IF(F322&lt;=0,"No sellable rooms",IF(G322&lt;0,"Check rooms sold",IF(G322&gt;F322,"Rooms sold exceed sellable",IF(H322&lt;0,"Check complimentary rooms",IF(H322&gt;G322,"Complimentary exceeds rooms sold",IF(I322&lt;0,"Check room revenue",IF(AND(G322&gt;0,I322=0),"Sold rooms with no revenue",IF(AND(G322=0,I322&gt;0),"Revenue with no rooms sold",IF(E322&gt;'Dashboard'!$B$11,"Review out-of-order rooms","OK"))))))))))))),"")</f>
        <v/>
      </c>
      <c r="P322" s="37" t="n"/>
      <c r="Q322" s="37" t="n"/>
    </row>
    <row r="323">
      <c r="A323" s="57" t="n"/>
      <c r="B323" s="29">
        <f>IFERROR(IF(A323="","",INDEX({"Monday","Tuesday","Wednesday","Thursday","Friday","Saturday","Sunday"},1,MOD(A323-1,7)+1)),"")</f>
        <v/>
      </c>
      <c r="C323" s="30" t="n"/>
      <c r="D323" s="31" t="n"/>
      <c r="E323" s="31" t="n"/>
      <c r="F323" s="32">
        <f>IFERROR(IF(A323="","",D323-E323),"")</f>
        <v/>
      </c>
      <c r="G323" s="31" t="n"/>
      <c r="H323" s="31" t="n"/>
      <c r="I323" s="58" t="n"/>
      <c r="J323" s="59">
        <f>IFERROR(IF(A323="","",G323/F323),"")</f>
        <v/>
      </c>
      <c r="K323" s="60">
        <f>IFERROR(IF(A323="","",I323/G323),"")</f>
        <v/>
      </c>
      <c r="L323" s="60">
        <f>IFERROR(IF(A323="","",I323/F323),"")</f>
        <v/>
      </c>
      <c r="M323" s="60">
        <f>IFERROR(IF(A323="","",K323-'Dashboard'!$B$9),"")</f>
        <v/>
      </c>
      <c r="N323" s="60">
        <f>IFERROR(IF(A323="","",L323-'Dashboard'!$B$10),"")</f>
        <v/>
      </c>
      <c r="O323" s="36">
        <f>IFERROR(IF(A323="","",IF(D323&lt;=0,"Check total rooms",IF(E323&lt;0,"Check out-of-order rooms",IF(E323&gt;D323,"Out-of-order exceeds total",IF(F323&lt;=0,"No sellable rooms",IF(G323&lt;0,"Check rooms sold",IF(G323&gt;F323,"Rooms sold exceed sellable",IF(H323&lt;0,"Check complimentary rooms",IF(H323&gt;G323,"Complimentary exceeds rooms sold",IF(I323&lt;0,"Check room revenue",IF(AND(G323&gt;0,I323=0),"Sold rooms with no revenue",IF(AND(G323=0,I323&gt;0),"Revenue with no rooms sold",IF(E323&gt;'Dashboard'!$B$11,"Review out-of-order rooms","OK"))))))))))))),"")</f>
        <v/>
      </c>
      <c r="P323" s="37" t="n"/>
      <c r="Q323" s="37" t="n"/>
    </row>
    <row r="324">
      <c r="A324" s="57" t="n"/>
      <c r="B324" s="29">
        <f>IFERROR(IF(A324="","",INDEX({"Monday","Tuesday","Wednesday","Thursday","Friday","Saturday","Sunday"},1,MOD(A324-1,7)+1)),"")</f>
        <v/>
      </c>
      <c r="C324" s="30" t="n"/>
      <c r="D324" s="31" t="n"/>
      <c r="E324" s="31" t="n"/>
      <c r="F324" s="32">
        <f>IFERROR(IF(A324="","",D324-E324),"")</f>
        <v/>
      </c>
      <c r="G324" s="31" t="n"/>
      <c r="H324" s="31" t="n"/>
      <c r="I324" s="58" t="n"/>
      <c r="J324" s="59">
        <f>IFERROR(IF(A324="","",G324/F324),"")</f>
        <v/>
      </c>
      <c r="K324" s="60">
        <f>IFERROR(IF(A324="","",I324/G324),"")</f>
        <v/>
      </c>
      <c r="L324" s="60">
        <f>IFERROR(IF(A324="","",I324/F324),"")</f>
        <v/>
      </c>
      <c r="M324" s="60">
        <f>IFERROR(IF(A324="","",K324-'Dashboard'!$B$9),"")</f>
        <v/>
      </c>
      <c r="N324" s="60">
        <f>IFERROR(IF(A324="","",L324-'Dashboard'!$B$10),"")</f>
        <v/>
      </c>
      <c r="O324" s="36">
        <f>IFERROR(IF(A324="","",IF(D324&lt;=0,"Check total rooms",IF(E324&lt;0,"Check out-of-order rooms",IF(E324&gt;D324,"Out-of-order exceeds total",IF(F324&lt;=0,"No sellable rooms",IF(G324&lt;0,"Check rooms sold",IF(G324&gt;F324,"Rooms sold exceed sellable",IF(H324&lt;0,"Check complimentary rooms",IF(H324&gt;G324,"Complimentary exceeds rooms sold",IF(I324&lt;0,"Check room revenue",IF(AND(G324&gt;0,I324=0),"Sold rooms with no revenue",IF(AND(G324=0,I324&gt;0),"Revenue with no rooms sold",IF(E324&gt;'Dashboard'!$B$11,"Review out-of-order rooms","OK"))))))))))))),"")</f>
        <v/>
      </c>
      <c r="P324" s="37" t="n"/>
      <c r="Q324" s="37" t="n"/>
    </row>
    <row r="325">
      <c r="A325" s="57" t="n"/>
      <c r="B325" s="29">
        <f>IFERROR(IF(A325="","",INDEX({"Monday","Tuesday","Wednesday","Thursday","Friday","Saturday","Sunday"},1,MOD(A325-1,7)+1)),"")</f>
        <v/>
      </c>
      <c r="C325" s="30" t="n"/>
      <c r="D325" s="31" t="n"/>
      <c r="E325" s="31" t="n"/>
      <c r="F325" s="32">
        <f>IFERROR(IF(A325="","",D325-E325),"")</f>
        <v/>
      </c>
      <c r="G325" s="31" t="n"/>
      <c r="H325" s="31" t="n"/>
      <c r="I325" s="58" t="n"/>
      <c r="J325" s="59">
        <f>IFERROR(IF(A325="","",G325/F325),"")</f>
        <v/>
      </c>
      <c r="K325" s="60">
        <f>IFERROR(IF(A325="","",I325/G325),"")</f>
        <v/>
      </c>
      <c r="L325" s="60">
        <f>IFERROR(IF(A325="","",I325/F325),"")</f>
        <v/>
      </c>
      <c r="M325" s="60">
        <f>IFERROR(IF(A325="","",K325-'Dashboard'!$B$9),"")</f>
        <v/>
      </c>
      <c r="N325" s="60">
        <f>IFERROR(IF(A325="","",L325-'Dashboard'!$B$10),"")</f>
        <v/>
      </c>
      <c r="O325" s="36">
        <f>IFERROR(IF(A325="","",IF(D325&lt;=0,"Check total rooms",IF(E325&lt;0,"Check out-of-order rooms",IF(E325&gt;D325,"Out-of-order exceeds total",IF(F325&lt;=0,"No sellable rooms",IF(G325&lt;0,"Check rooms sold",IF(G325&gt;F325,"Rooms sold exceed sellable",IF(H325&lt;0,"Check complimentary rooms",IF(H325&gt;G325,"Complimentary exceeds rooms sold",IF(I325&lt;0,"Check room revenue",IF(AND(G325&gt;0,I325=0),"Sold rooms with no revenue",IF(AND(G325=0,I325&gt;0),"Revenue with no rooms sold",IF(E325&gt;'Dashboard'!$B$11,"Review out-of-order rooms","OK"))))))))))))),"")</f>
        <v/>
      </c>
      <c r="P325" s="37" t="n"/>
      <c r="Q325" s="37" t="n"/>
    </row>
    <row r="326">
      <c r="A326" s="57" t="n"/>
      <c r="B326" s="29">
        <f>IFERROR(IF(A326="","",INDEX({"Monday","Tuesday","Wednesday","Thursday","Friday","Saturday","Sunday"},1,MOD(A326-1,7)+1)),"")</f>
        <v/>
      </c>
      <c r="C326" s="30" t="n"/>
      <c r="D326" s="31" t="n"/>
      <c r="E326" s="31" t="n"/>
      <c r="F326" s="32">
        <f>IFERROR(IF(A326="","",D326-E326),"")</f>
        <v/>
      </c>
      <c r="G326" s="31" t="n"/>
      <c r="H326" s="31" t="n"/>
      <c r="I326" s="58" t="n"/>
      <c r="J326" s="59">
        <f>IFERROR(IF(A326="","",G326/F326),"")</f>
        <v/>
      </c>
      <c r="K326" s="60">
        <f>IFERROR(IF(A326="","",I326/G326),"")</f>
        <v/>
      </c>
      <c r="L326" s="60">
        <f>IFERROR(IF(A326="","",I326/F326),"")</f>
        <v/>
      </c>
      <c r="M326" s="60">
        <f>IFERROR(IF(A326="","",K326-'Dashboard'!$B$9),"")</f>
        <v/>
      </c>
      <c r="N326" s="60">
        <f>IFERROR(IF(A326="","",L326-'Dashboard'!$B$10),"")</f>
        <v/>
      </c>
      <c r="O326" s="36">
        <f>IFERROR(IF(A326="","",IF(D326&lt;=0,"Check total rooms",IF(E326&lt;0,"Check out-of-order rooms",IF(E326&gt;D326,"Out-of-order exceeds total",IF(F326&lt;=0,"No sellable rooms",IF(G326&lt;0,"Check rooms sold",IF(G326&gt;F326,"Rooms sold exceed sellable",IF(H326&lt;0,"Check complimentary rooms",IF(H326&gt;G326,"Complimentary exceeds rooms sold",IF(I326&lt;0,"Check room revenue",IF(AND(G326&gt;0,I326=0),"Sold rooms with no revenue",IF(AND(G326=0,I326&gt;0),"Revenue with no rooms sold",IF(E326&gt;'Dashboard'!$B$11,"Review out-of-order rooms","OK"))))))))))))),"")</f>
        <v/>
      </c>
      <c r="P326" s="37" t="n"/>
      <c r="Q326" s="37" t="n"/>
    </row>
    <row r="327">
      <c r="A327" s="57" t="n"/>
      <c r="B327" s="29">
        <f>IFERROR(IF(A327="","",INDEX({"Monday","Tuesday","Wednesday","Thursday","Friday","Saturday","Sunday"},1,MOD(A327-1,7)+1)),"")</f>
        <v/>
      </c>
      <c r="C327" s="30" t="n"/>
      <c r="D327" s="31" t="n"/>
      <c r="E327" s="31" t="n"/>
      <c r="F327" s="32">
        <f>IFERROR(IF(A327="","",D327-E327),"")</f>
        <v/>
      </c>
      <c r="G327" s="31" t="n"/>
      <c r="H327" s="31" t="n"/>
      <c r="I327" s="58" t="n"/>
      <c r="J327" s="59">
        <f>IFERROR(IF(A327="","",G327/F327),"")</f>
        <v/>
      </c>
      <c r="K327" s="60">
        <f>IFERROR(IF(A327="","",I327/G327),"")</f>
        <v/>
      </c>
      <c r="L327" s="60">
        <f>IFERROR(IF(A327="","",I327/F327),"")</f>
        <v/>
      </c>
      <c r="M327" s="60">
        <f>IFERROR(IF(A327="","",K327-'Dashboard'!$B$9),"")</f>
        <v/>
      </c>
      <c r="N327" s="60">
        <f>IFERROR(IF(A327="","",L327-'Dashboard'!$B$10),"")</f>
        <v/>
      </c>
      <c r="O327" s="36">
        <f>IFERROR(IF(A327="","",IF(D327&lt;=0,"Check total rooms",IF(E327&lt;0,"Check out-of-order rooms",IF(E327&gt;D327,"Out-of-order exceeds total",IF(F327&lt;=0,"No sellable rooms",IF(G327&lt;0,"Check rooms sold",IF(G327&gt;F327,"Rooms sold exceed sellable",IF(H327&lt;0,"Check complimentary rooms",IF(H327&gt;G327,"Complimentary exceeds rooms sold",IF(I327&lt;0,"Check room revenue",IF(AND(G327&gt;0,I327=0),"Sold rooms with no revenue",IF(AND(G327=0,I327&gt;0),"Revenue with no rooms sold",IF(E327&gt;'Dashboard'!$B$11,"Review out-of-order rooms","OK"))))))))))))),"")</f>
        <v/>
      </c>
      <c r="P327" s="37" t="n"/>
      <c r="Q327" s="37" t="n"/>
    </row>
    <row r="328">
      <c r="A328" s="57" t="n"/>
      <c r="B328" s="29">
        <f>IFERROR(IF(A328="","",INDEX({"Monday","Tuesday","Wednesday","Thursday","Friday","Saturday","Sunday"},1,MOD(A328-1,7)+1)),"")</f>
        <v/>
      </c>
      <c r="C328" s="30" t="n"/>
      <c r="D328" s="31" t="n"/>
      <c r="E328" s="31" t="n"/>
      <c r="F328" s="32">
        <f>IFERROR(IF(A328="","",D328-E328),"")</f>
        <v/>
      </c>
      <c r="G328" s="31" t="n"/>
      <c r="H328" s="31" t="n"/>
      <c r="I328" s="58" t="n"/>
      <c r="J328" s="59">
        <f>IFERROR(IF(A328="","",G328/F328),"")</f>
        <v/>
      </c>
      <c r="K328" s="60">
        <f>IFERROR(IF(A328="","",I328/G328),"")</f>
        <v/>
      </c>
      <c r="L328" s="60">
        <f>IFERROR(IF(A328="","",I328/F328),"")</f>
        <v/>
      </c>
      <c r="M328" s="60">
        <f>IFERROR(IF(A328="","",K328-'Dashboard'!$B$9),"")</f>
        <v/>
      </c>
      <c r="N328" s="60">
        <f>IFERROR(IF(A328="","",L328-'Dashboard'!$B$10),"")</f>
        <v/>
      </c>
      <c r="O328" s="36">
        <f>IFERROR(IF(A328="","",IF(D328&lt;=0,"Check total rooms",IF(E328&lt;0,"Check out-of-order rooms",IF(E328&gt;D328,"Out-of-order exceeds total",IF(F328&lt;=0,"No sellable rooms",IF(G328&lt;0,"Check rooms sold",IF(G328&gt;F328,"Rooms sold exceed sellable",IF(H328&lt;0,"Check complimentary rooms",IF(H328&gt;G328,"Complimentary exceeds rooms sold",IF(I328&lt;0,"Check room revenue",IF(AND(G328&gt;0,I328=0),"Sold rooms with no revenue",IF(AND(G328=0,I328&gt;0),"Revenue with no rooms sold",IF(E328&gt;'Dashboard'!$B$11,"Review out-of-order rooms","OK"))))))))))))),"")</f>
        <v/>
      </c>
      <c r="P328" s="37" t="n"/>
      <c r="Q328" s="37" t="n"/>
    </row>
    <row r="329">
      <c r="A329" s="57" t="n"/>
      <c r="B329" s="29">
        <f>IFERROR(IF(A329="","",INDEX({"Monday","Tuesday","Wednesday","Thursday","Friday","Saturday","Sunday"},1,MOD(A329-1,7)+1)),"")</f>
        <v/>
      </c>
      <c r="C329" s="30" t="n"/>
      <c r="D329" s="31" t="n"/>
      <c r="E329" s="31" t="n"/>
      <c r="F329" s="32">
        <f>IFERROR(IF(A329="","",D329-E329),"")</f>
        <v/>
      </c>
      <c r="G329" s="31" t="n"/>
      <c r="H329" s="31" t="n"/>
      <c r="I329" s="58" t="n"/>
      <c r="J329" s="59">
        <f>IFERROR(IF(A329="","",G329/F329),"")</f>
        <v/>
      </c>
      <c r="K329" s="60">
        <f>IFERROR(IF(A329="","",I329/G329),"")</f>
        <v/>
      </c>
      <c r="L329" s="60">
        <f>IFERROR(IF(A329="","",I329/F329),"")</f>
        <v/>
      </c>
      <c r="M329" s="60">
        <f>IFERROR(IF(A329="","",K329-'Dashboard'!$B$9),"")</f>
        <v/>
      </c>
      <c r="N329" s="60">
        <f>IFERROR(IF(A329="","",L329-'Dashboard'!$B$10),"")</f>
        <v/>
      </c>
      <c r="O329" s="36">
        <f>IFERROR(IF(A329="","",IF(D329&lt;=0,"Check total rooms",IF(E329&lt;0,"Check out-of-order rooms",IF(E329&gt;D329,"Out-of-order exceeds total",IF(F329&lt;=0,"No sellable rooms",IF(G329&lt;0,"Check rooms sold",IF(G329&gt;F329,"Rooms sold exceed sellable",IF(H329&lt;0,"Check complimentary rooms",IF(H329&gt;G329,"Complimentary exceeds rooms sold",IF(I329&lt;0,"Check room revenue",IF(AND(G329&gt;0,I329=0),"Sold rooms with no revenue",IF(AND(G329=0,I329&gt;0),"Revenue with no rooms sold",IF(E329&gt;'Dashboard'!$B$11,"Review out-of-order rooms","OK"))))))))))))),"")</f>
        <v/>
      </c>
      <c r="P329" s="37" t="n"/>
      <c r="Q329" s="37" t="n"/>
    </row>
    <row r="330">
      <c r="A330" s="57" t="n"/>
      <c r="B330" s="29">
        <f>IFERROR(IF(A330="","",INDEX({"Monday","Tuesday","Wednesday","Thursday","Friday","Saturday","Sunday"},1,MOD(A330-1,7)+1)),"")</f>
        <v/>
      </c>
      <c r="C330" s="30" t="n"/>
      <c r="D330" s="31" t="n"/>
      <c r="E330" s="31" t="n"/>
      <c r="F330" s="32">
        <f>IFERROR(IF(A330="","",D330-E330),"")</f>
        <v/>
      </c>
      <c r="G330" s="31" t="n"/>
      <c r="H330" s="31" t="n"/>
      <c r="I330" s="58" t="n"/>
      <c r="J330" s="59">
        <f>IFERROR(IF(A330="","",G330/F330),"")</f>
        <v/>
      </c>
      <c r="K330" s="60">
        <f>IFERROR(IF(A330="","",I330/G330),"")</f>
        <v/>
      </c>
      <c r="L330" s="60">
        <f>IFERROR(IF(A330="","",I330/F330),"")</f>
        <v/>
      </c>
      <c r="M330" s="60">
        <f>IFERROR(IF(A330="","",K330-'Dashboard'!$B$9),"")</f>
        <v/>
      </c>
      <c r="N330" s="60">
        <f>IFERROR(IF(A330="","",L330-'Dashboard'!$B$10),"")</f>
        <v/>
      </c>
      <c r="O330" s="36">
        <f>IFERROR(IF(A330="","",IF(D330&lt;=0,"Check total rooms",IF(E330&lt;0,"Check out-of-order rooms",IF(E330&gt;D330,"Out-of-order exceeds total",IF(F330&lt;=0,"No sellable rooms",IF(G330&lt;0,"Check rooms sold",IF(G330&gt;F330,"Rooms sold exceed sellable",IF(H330&lt;0,"Check complimentary rooms",IF(H330&gt;G330,"Complimentary exceeds rooms sold",IF(I330&lt;0,"Check room revenue",IF(AND(G330&gt;0,I330=0),"Sold rooms with no revenue",IF(AND(G330=0,I330&gt;0),"Revenue with no rooms sold",IF(E330&gt;'Dashboard'!$B$11,"Review out-of-order rooms","OK"))))))))))))),"")</f>
        <v/>
      </c>
      <c r="P330" s="37" t="n"/>
      <c r="Q330" s="37" t="n"/>
    </row>
    <row r="331">
      <c r="A331" s="57" t="n"/>
      <c r="B331" s="29">
        <f>IFERROR(IF(A331="","",INDEX({"Monday","Tuesday","Wednesday","Thursday","Friday","Saturday","Sunday"},1,MOD(A331-1,7)+1)),"")</f>
        <v/>
      </c>
      <c r="C331" s="30" t="n"/>
      <c r="D331" s="31" t="n"/>
      <c r="E331" s="31" t="n"/>
      <c r="F331" s="32">
        <f>IFERROR(IF(A331="","",D331-E331),"")</f>
        <v/>
      </c>
      <c r="G331" s="31" t="n"/>
      <c r="H331" s="31" t="n"/>
      <c r="I331" s="58" t="n"/>
      <c r="J331" s="59">
        <f>IFERROR(IF(A331="","",G331/F331),"")</f>
        <v/>
      </c>
      <c r="K331" s="60">
        <f>IFERROR(IF(A331="","",I331/G331),"")</f>
        <v/>
      </c>
      <c r="L331" s="60">
        <f>IFERROR(IF(A331="","",I331/F331),"")</f>
        <v/>
      </c>
      <c r="M331" s="60">
        <f>IFERROR(IF(A331="","",K331-'Dashboard'!$B$9),"")</f>
        <v/>
      </c>
      <c r="N331" s="60">
        <f>IFERROR(IF(A331="","",L331-'Dashboard'!$B$10),"")</f>
        <v/>
      </c>
      <c r="O331" s="36">
        <f>IFERROR(IF(A331="","",IF(D331&lt;=0,"Check total rooms",IF(E331&lt;0,"Check out-of-order rooms",IF(E331&gt;D331,"Out-of-order exceeds total",IF(F331&lt;=0,"No sellable rooms",IF(G331&lt;0,"Check rooms sold",IF(G331&gt;F331,"Rooms sold exceed sellable",IF(H331&lt;0,"Check complimentary rooms",IF(H331&gt;G331,"Complimentary exceeds rooms sold",IF(I331&lt;0,"Check room revenue",IF(AND(G331&gt;0,I331=0),"Sold rooms with no revenue",IF(AND(G331=0,I331&gt;0),"Revenue with no rooms sold",IF(E331&gt;'Dashboard'!$B$11,"Review out-of-order rooms","OK"))))))))))))),"")</f>
        <v/>
      </c>
      <c r="P331" s="37" t="n"/>
      <c r="Q331" s="37" t="n"/>
    </row>
    <row r="332">
      <c r="A332" s="57" t="n"/>
      <c r="B332" s="29">
        <f>IFERROR(IF(A332="","",INDEX({"Monday","Tuesday","Wednesday","Thursday","Friday","Saturday","Sunday"},1,MOD(A332-1,7)+1)),"")</f>
        <v/>
      </c>
      <c r="C332" s="30" t="n"/>
      <c r="D332" s="31" t="n"/>
      <c r="E332" s="31" t="n"/>
      <c r="F332" s="32">
        <f>IFERROR(IF(A332="","",D332-E332),"")</f>
        <v/>
      </c>
      <c r="G332" s="31" t="n"/>
      <c r="H332" s="31" t="n"/>
      <c r="I332" s="58" t="n"/>
      <c r="J332" s="59">
        <f>IFERROR(IF(A332="","",G332/F332),"")</f>
        <v/>
      </c>
      <c r="K332" s="60">
        <f>IFERROR(IF(A332="","",I332/G332),"")</f>
        <v/>
      </c>
      <c r="L332" s="60">
        <f>IFERROR(IF(A332="","",I332/F332),"")</f>
        <v/>
      </c>
      <c r="M332" s="60">
        <f>IFERROR(IF(A332="","",K332-'Dashboard'!$B$9),"")</f>
        <v/>
      </c>
      <c r="N332" s="60">
        <f>IFERROR(IF(A332="","",L332-'Dashboard'!$B$10),"")</f>
        <v/>
      </c>
      <c r="O332" s="36">
        <f>IFERROR(IF(A332="","",IF(D332&lt;=0,"Check total rooms",IF(E332&lt;0,"Check out-of-order rooms",IF(E332&gt;D332,"Out-of-order exceeds total",IF(F332&lt;=0,"No sellable rooms",IF(G332&lt;0,"Check rooms sold",IF(G332&gt;F332,"Rooms sold exceed sellable",IF(H332&lt;0,"Check complimentary rooms",IF(H332&gt;G332,"Complimentary exceeds rooms sold",IF(I332&lt;0,"Check room revenue",IF(AND(G332&gt;0,I332=0),"Sold rooms with no revenue",IF(AND(G332=0,I332&gt;0),"Revenue with no rooms sold",IF(E332&gt;'Dashboard'!$B$11,"Review out-of-order rooms","OK"))))))))))))),"")</f>
        <v/>
      </c>
      <c r="P332" s="37" t="n"/>
      <c r="Q332" s="37" t="n"/>
    </row>
    <row r="333">
      <c r="A333" s="57" t="n"/>
      <c r="B333" s="29">
        <f>IFERROR(IF(A333="","",INDEX({"Monday","Tuesday","Wednesday","Thursday","Friday","Saturday","Sunday"},1,MOD(A333-1,7)+1)),"")</f>
        <v/>
      </c>
      <c r="C333" s="30" t="n"/>
      <c r="D333" s="31" t="n"/>
      <c r="E333" s="31" t="n"/>
      <c r="F333" s="32">
        <f>IFERROR(IF(A333="","",D333-E333),"")</f>
        <v/>
      </c>
      <c r="G333" s="31" t="n"/>
      <c r="H333" s="31" t="n"/>
      <c r="I333" s="58" t="n"/>
      <c r="J333" s="59">
        <f>IFERROR(IF(A333="","",G333/F333),"")</f>
        <v/>
      </c>
      <c r="K333" s="60">
        <f>IFERROR(IF(A333="","",I333/G333),"")</f>
        <v/>
      </c>
      <c r="L333" s="60">
        <f>IFERROR(IF(A333="","",I333/F333),"")</f>
        <v/>
      </c>
      <c r="M333" s="60">
        <f>IFERROR(IF(A333="","",K333-'Dashboard'!$B$9),"")</f>
        <v/>
      </c>
      <c r="N333" s="60">
        <f>IFERROR(IF(A333="","",L333-'Dashboard'!$B$10),"")</f>
        <v/>
      </c>
      <c r="O333" s="36">
        <f>IFERROR(IF(A333="","",IF(D333&lt;=0,"Check total rooms",IF(E333&lt;0,"Check out-of-order rooms",IF(E333&gt;D333,"Out-of-order exceeds total",IF(F333&lt;=0,"No sellable rooms",IF(G333&lt;0,"Check rooms sold",IF(G333&gt;F333,"Rooms sold exceed sellable",IF(H333&lt;0,"Check complimentary rooms",IF(H333&gt;G333,"Complimentary exceeds rooms sold",IF(I333&lt;0,"Check room revenue",IF(AND(G333&gt;0,I333=0),"Sold rooms with no revenue",IF(AND(G333=0,I333&gt;0),"Revenue with no rooms sold",IF(E333&gt;'Dashboard'!$B$11,"Review out-of-order rooms","OK"))))))))))))),"")</f>
        <v/>
      </c>
      <c r="P333" s="37" t="n"/>
      <c r="Q333" s="37" t="n"/>
    </row>
    <row r="334">
      <c r="A334" s="57" t="n"/>
      <c r="B334" s="29">
        <f>IFERROR(IF(A334="","",INDEX({"Monday","Tuesday","Wednesday","Thursday","Friday","Saturday","Sunday"},1,MOD(A334-1,7)+1)),"")</f>
        <v/>
      </c>
      <c r="C334" s="30" t="n"/>
      <c r="D334" s="31" t="n"/>
      <c r="E334" s="31" t="n"/>
      <c r="F334" s="32">
        <f>IFERROR(IF(A334="","",D334-E334),"")</f>
        <v/>
      </c>
      <c r="G334" s="31" t="n"/>
      <c r="H334" s="31" t="n"/>
      <c r="I334" s="58" t="n"/>
      <c r="J334" s="59">
        <f>IFERROR(IF(A334="","",G334/F334),"")</f>
        <v/>
      </c>
      <c r="K334" s="60">
        <f>IFERROR(IF(A334="","",I334/G334),"")</f>
        <v/>
      </c>
      <c r="L334" s="60">
        <f>IFERROR(IF(A334="","",I334/F334),"")</f>
        <v/>
      </c>
      <c r="M334" s="60">
        <f>IFERROR(IF(A334="","",K334-'Dashboard'!$B$9),"")</f>
        <v/>
      </c>
      <c r="N334" s="60">
        <f>IFERROR(IF(A334="","",L334-'Dashboard'!$B$10),"")</f>
        <v/>
      </c>
      <c r="O334" s="36">
        <f>IFERROR(IF(A334="","",IF(D334&lt;=0,"Check total rooms",IF(E334&lt;0,"Check out-of-order rooms",IF(E334&gt;D334,"Out-of-order exceeds total",IF(F334&lt;=0,"No sellable rooms",IF(G334&lt;0,"Check rooms sold",IF(G334&gt;F334,"Rooms sold exceed sellable",IF(H334&lt;0,"Check complimentary rooms",IF(H334&gt;G334,"Complimentary exceeds rooms sold",IF(I334&lt;0,"Check room revenue",IF(AND(G334&gt;0,I334=0),"Sold rooms with no revenue",IF(AND(G334=0,I334&gt;0),"Revenue with no rooms sold",IF(E334&gt;'Dashboard'!$B$11,"Review out-of-order rooms","OK"))))))))))))),"")</f>
        <v/>
      </c>
      <c r="P334" s="37" t="n"/>
      <c r="Q334" s="37" t="n"/>
    </row>
    <row r="335">
      <c r="A335" s="57" t="n"/>
      <c r="B335" s="29">
        <f>IFERROR(IF(A335="","",INDEX({"Monday","Tuesday","Wednesday","Thursday","Friday","Saturday","Sunday"},1,MOD(A335-1,7)+1)),"")</f>
        <v/>
      </c>
      <c r="C335" s="30" t="n"/>
      <c r="D335" s="31" t="n"/>
      <c r="E335" s="31" t="n"/>
      <c r="F335" s="32">
        <f>IFERROR(IF(A335="","",D335-E335),"")</f>
        <v/>
      </c>
      <c r="G335" s="31" t="n"/>
      <c r="H335" s="31" t="n"/>
      <c r="I335" s="58" t="n"/>
      <c r="J335" s="59">
        <f>IFERROR(IF(A335="","",G335/F335),"")</f>
        <v/>
      </c>
      <c r="K335" s="60">
        <f>IFERROR(IF(A335="","",I335/G335),"")</f>
        <v/>
      </c>
      <c r="L335" s="60">
        <f>IFERROR(IF(A335="","",I335/F335),"")</f>
        <v/>
      </c>
      <c r="M335" s="60">
        <f>IFERROR(IF(A335="","",K335-'Dashboard'!$B$9),"")</f>
        <v/>
      </c>
      <c r="N335" s="60">
        <f>IFERROR(IF(A335="","",L335-'Dashboard'!$B$10),"")</f>
        <v/>
      </c>
      <c r="O335" s="36">
        <f>IFERROR(IF(A335="","",IF(D335&lt;=0,"Check total rooms",IF(E335&lt;0,"Check out-of-order rooms",IF(E335&gt;D335,"Out-of-order exceeds total",IF(F335&lt;=0,"No sellable rooms",IF(G335&lt;0,"Check rooms sold",IF(G335&gt;F335,"Rooms sold exceed sellable",IF(H335&lt;0,"Check complimentary rooms",IF(H335&gt;G335,"Complimentary exceeds rooms sold",IF(I335&lt;0,"Check room revenue",IF(AND(G335&gt;0,I335=0),"Sold rooms with no revenue",IF(AND(G335=0,I335&gt;0),"Revenue with no rooms sold",IF(E335&gt;'Dashboard'!$B$11,"Review out-of-order rooms","OK"))))))))))))),"")</f>
        <v/>
      </c>
      <c r="P335" s="37" t="n"/>
      <c r="Q335" s="37" t="n"/>
    </row>
    <row r="336">
      <c r="A336" s="57" t="n"/>
      <c r="B336" s="29">
        <f>IFERROR(IF(A336="","",INDEX({"Monday","Tuesday","Wednesday","Thursday","Friday","Saturday","Sunday"},1,MOD(A336-1,7)+1)),"")</f>
        <v/>
      </c>
      <c r="C336" s="30" t="n"/>
      <c r="D336" s="31" t="n"/>
      <c r="E336" s="31" t="n"/>
      <c r="F336" s="32">
        <f>IFERROR(IF(A336="","",D336-E336),"")</f>
        <v/>
      </c>
      <c r="G336" s="31" t="n"/>
      <c r="H336" s="31" t="n"/>
      <c r="I336" s="58" t="n"/>
      <c r="J336" s="59">
        <f>IFERROR(IF(A336="","",G336/F336),"")</f>
        <v/>
      </c>
      <c r="K336" s="60">
        <f>IFERROR(IF(A336="","",I336/G336),"")</f>
        <v/>
      </c>
      <c r="L336" s="60">
        <f>IFERROR(IF(A336="","",I336/F336),"")</f>
        <v/>
      </c>
      <c r="M336" s="60">
        <f>IFERROR(IF(A336="","",K336-'Dashboard'!$B$9),"")</f>
        <v/>
      </c>
      <c r="N336" s="60">
        <f>IFERROR(IF(A336="","",L336-'Dashboard'!$B$10),"")</f>
        <v/>
      </c>
      <c r="O336" s="36">
        <f>IFERROR(IF(A336="","",IF(D336&lt;=0,"Check total rooms",IF(E336&lt;0,"Check out-of-order rooms",IF(E336&gt;D336,"Out-of-order exceeds total",IF(F336&lt;=0,"No sellable rooms",IF(G336&lt;0,"Check rooms sold",IF(G336&gt;F336,"Rooms sold exceed sellable",IF(H336&lt;0,"Check complimentary rooms",IF(H336&gt;G336,"Complimentary exceeds rooms sold",IF(I336&lt;0,"Check room revenue",IF(AND(G336&gt;0,I336=0),"Sold rooms with no revenue",IF(AND(G336=0,I336&gt;0),"Revenue with no rooms sold",IF(E336&gt;'Dashboard'!$B$11,"Review out-of-order rooms","OK"))))))))))))),"")</f>
        <v/>
      </c>
      <c r="P336" s="37" t="n"/>
      <c r="Q336" s="37" t="n"/>
    </row>
    <row r="337">
      <c r="A337" s="57" t="n"/>
      <c r="B337" s="29">
        <f>IFERROR(IF(A337="","",INDEX({"Monday","Tuesday","Wednesday","Thursday","Friday","Saturday","Sunday"},1,MOD(A337-1,7)+1)),"")</f>
        <v/>
      </c>
      <c r="C337" s="30" t="n"/>
      <c r="D337" s="31" t="n"/>
      <c r="E337" s="31" t="n"/>
      <c r="F337" s="32">
        <f>IFERROR(IF(A337="","",D337-E337),"")</f>
        <v/>
      </c>
      <c r="G337" s="31" t="n"/>
      <c r="H337" s="31" t="n"/>
      <c r="I337" s="58" t="n"/>
      <c r="J337" s="59">
        <f>IFERROR(IF(A337="","",G337/F337),"")</f>
        <v/>
      </c>
      <c r="K337" s="60">
        <f>IFERROR(IF(A337="","",I337/G337),"")</f>
        <v/>
      </c>
      <c r="L337" s="60">
        <f>IFERROR(IF(A337="","",I337/F337),"")</f>
        <v/>
      </c>
      <c r="M337" s="60">
        <f>IFERROR(IF(A337="","",K337-'Dashboard'!$B$9),"")</f>
        <v/>
      </c>
      <c r="N337" s="60">
        <f>IFERROR(IF(A337="","",L337-'Dashboard'!$B$10),"")</f>
        <v/>
      </c>
      <c r="O337" s="36">
        <f>IFERROR(IF(A337="","",IF(D337&lt;=0,"Check total rooms",IF(E337&lt;0,"Check out-of-order rooms",IF(E337&gt;D337,"Out-of-order exceeds total",IF(F337&lt;=0,"No sellable rooms",IF(G337&lt;0,"Check rooms sold",IF(G337&gt;F337,"Rooms sold exceed sellable",IF(H337&lt;0,"Check complimentary rooms",IF(H337&gt;G337,"Complimentary exceeds rooms sold",IF(I337&lt;0,"Check room revenue",IF(AND(G337&gt;0,I337=0),"Sold rooms with no revenue",IF(AND(G337=0,I337&gt;0),"Revenue with no rooms sold",IF(E337&gt;'Dashboard'!$B$11,"Review out-of-order rooms","OK"))))))))))))),"")</f>
        <v/>
      </c>
      <c r="P337" s="37" t="n"/>
      <c r="Q337" s="37" t="n"/>
    </row>
    <row r="338">
      <c r="A338" s="57" t="n"/>
      <c r="B338" s="29">
        <f>IFERROR(IF(A338="","",INDEX({"Monday","Tuesday","Wednesday","Thursday","Friday","Saturday","Sunday"},1,MOD(A338-1,7)+1)),"")</f>
        <v/>
      </c>
      <c r="C338" s="30" t="n"/>
      <c r="D338" s="31" t="n"/>
      <c r="E338" s="31" t="n"/>
      <c r="F338" s="32">
        <f>IFERROR(IF(A338="","",D338-E338),"")</f>
        <v/>
      </c>
      <c r="G338" s="31" t="n"/>
      <c r="H338" s="31" t="n"/>
      <c r="I338" s="58" t="n"/>
      <c r="J338" s="59">
        <f>IFERROR(IF(A338="","",G338/F338),"")</f>
        <v/>
      </c>
      <c r="K338" s="60">
        <f>IFERROR(IF(A338="","",I338/G338),"")</f>
        <v/>
      </c>
      <c r="L338" s="60">
        <f>IFERROR(IF(A338="","",I338/F338),"")</f>
        <v/>
      </c>
      <c r="M338" s="60">
        <f>IFERROR(IF(A338="","",K338-'Dashboard'!$B$9),"")</f>
        <v/>
      </c>
      <c r="N338" s="60">
        <f>IFERROR(IF(A338="","",L338-'Dashboard'!$B$10),"")</f>
        <v/>
      </c>
      <c r="O338" s="36">
        <f>IFERROR(IF(A338="","",IF(D338&lt;=0,"Check total rooms",IF(E338&lt;0,"Check out-of-order rooms",IF(E338&gt;D338,"Out-of-order exceeds total",IF(F338&lt;=0,"No sellable rooms",IF(G338&lt;0,"Check rooms sold",IF(G338&gt;F338,"Rooms sold exceed sellable",IF(H338&lt;0,"Check complimentary rooms",IF(H338&gt;G338,"Complimentary exceeds rooms sold",IF(I338&lt;0,"Check room revenue",IF(AND(G338&gt;0,I338=0),"Sold rooms with no revenue",IF(AND(G338=0,I338&gt;0),"Revenue with no rooms sold",IF(E338&gt;'Dashboard'!$B$11,"Review out-of-order rooms","OK"))))))))))))),"")</f>
        <v/>
      </c>
      <c r="P338" s="37" t="n"/>
      <c r="Q338" s="37" t="n"/>
    </row>
    <row r="339">
      <c r="A339" s="57" t="n"/>
      <c r="B339" s="29">
        <f>IFERROR(IF(A339="","",INDEX({"Monday","Tuesday","Wednesday","Thursday","Friday","Saturday","Sunday"},1,MOD(A339-1,7)+1)),"")</f>
        <v/>
      </c>
      <c r="C339" s="30" t="n"/>
      <c r="D339" s="31" t="n"/>
      <c r="E339" s="31" t="n"/>
      <c r="F339" s="32">
        <f>IFERROR(IF(A339="","",D339-E339),"")</f>
        <v/>
      </c>
      <c r="G339" s="31" t="n"/>
      <c r="H339" s="31" t="n"/>
      <c r="I339" s="58" t="n"/>
      <c r="J339" s="59">
        <f>IFERROR(IF(A339="","",G339/F339),"")</f>
        <v/>
      </c>
      <c r="K339" s="60">
        <f>IFERROR(IF(A339="","",I339/G339),"")</f>
        <v/>
      </c>
      <c r="L339" s="60">
        <f>IFERROR(IF(A339="","",I339/F339),"")</f>
        <v/>
      </c>
      <c r="M339" s="60">
        <f>IFERROR(IF(A339="","",K339-'Dashboard'!$B$9),"")</f>
        <v/>
      </c>
      <c r="N339" s="60">
        <f>IFERROR(IF(A339="","",L339-'Dashboard'!$B$10),"")</f>
        <v/>
      </c>
      <c r="O339" s="36">
        <f>IFERROR(IF(A339="","",IF(D339&lt;=0,"Check total rooms",IF(E339&lt;0,"Check out-of-order rooms",IF(E339&gt;D339,"Out-of-order exceeds total",IF(F339&lt;=0,"No sellable rooms",IF(G339&lt;0,"Check rooms sold",IF(G339&gt;F339,"Rooms sold exceed sellable",IF(H339&lt;0,"Check complimentary rooms",IF(H339&gt;G339,"Complimentary exceeds rooms sold",IF(I339&lt;0,"Check room revenue",IF(AND(G339&gt;0,I339=0),"Sold rooms with no revenue",IF(AND(G339=0,I339&gt;0),"Revenue with no rooms sold",IF(E339&gt;'Dashboard'!$B$11,"Review out-of-order rooms","OK"))))))))))))),"")</f>
        <v/>
      </c>
      <c r="P339" s="37" t="n"/>
      <c r="Q339" s="37" t="n"/>
    </row>
    <row r="340">
      <c r="A340" s="57" t="n"/>
      <c r="B340" s="29">
        <f>IFERROR(IF(A340="","",INDEX({"Monday","Tuesday","Wednesday","Thursday","Friday","Saturday","Sunday"},1,MOD(A340-1,7)+1)),"")</f>
        <v/>
      </c>
      <c r="C340" s="30" t="n"/>
      <c r="D340" s="31" t="n"/>
      <c r="E340" s="31" t="n"/>
      <c r="F340" s="32">
        <f>IFERROR(IF(A340="","",D340-E340),"")</f>
        <v/>
      </c>
      <c r="G340" s="31" t="n"/>
      <c r="H340" s="31" t="n"/>
      <c r="I340" s="58" t="n"/>
      <c r="J340" s="59">
        <f>IFERROR(IF(A340="","",G340/F340),"")</f>
        <v/>
      </c>
      <c r="K340" s="60">
        <f>IFERROR(IF(A340="","",I340/G340),"")</f>
        <v/>
      </c>
      <c r="L340" s="60">
        <f>IFERROR(IF(A340="","",I340/F340),"")</f>
        <v/>
      </c>
      <c r="M340" s="60">
        <f>IFERROR(IF(A340="","",K340-'Dashboard'!$B$9),"")</f>
        <v/>
      </c>
      <c r="N340" s="60">
        <f>IFERROR(IF(A340="","",L340-'Dashboard'!$B$10),"")</f>
        <v/>
      </c>
      <c r="O340" s="36">
        <f>IFERROR(IF(A340="","",IF(D340&lt;=0,"Check total rooms",IF(E340&lt;0,"Check out-of-order rooms",IF(E340&gt;D340,"Out-of-order exceeds total",IF(F340&lt;=0,"No sellable rooms",IF(G340&lt;0,"Check rooms sold",IF(G340&gt;F340,"Rooms sold exceed sellable",IF(H340&lt;0,"Check complimentary rooms",IF(H340&gt;G340,"Complimentary exceeds rooms sold",IF(I340&lt;0,"Check room revenue",IF(AND(G340&gt;0,I340=0),"Sold rooms with no revenue",IF(AND(G340=0,I340&gt;0),"Revenue with no rooms sold",IF(E340&gt;'Dashboard'!$B$11,"Review out-of-order rooms","OK"))))))))))))),"")</f>
        <v/>
      </c>
      <c r="P340" s="37" t="n"/>
      <c r="Q340" s="37" t="n"/>
    </row>
    <row r="341">
      <c r="A341" s="57" t="n"/>
      <c r="B341" s="29">
        <f>IFERROR(IF(A341="","",INDEX({"Monday","Tuesday","Wednesday","Thursday","Friday","Saturday","Sunday"},1,MOD(A341-1,7)+1)),"")</f>
        <v/>
      </c>
      <c r="C341" s="30" t="n"/>
      <c r="D341" s="31" t="n"/>
      <c r="E341" s="31" t="n"/>
      <c r="F341" s="32">
        <f>IFERROR(IF(A341="","",D341-E341),"")</f>
        <v/>
      </c>
      <c r="G341" s="31" t="n"/>
      <c r="H341" s="31" t="n"/>
      <c r="I341" s="58" t="n"/>
      <c r="J341" s="59">
        <f>IFERROR(IF(A341="","",G341/F341),"")</f>
        <v/>
      </c>
      <c r="K341" s="60">
        <f>IFERROR(IF(A341="","",I341/G341),"")</f>
        <v/>
      </c>
      <c r="L341" s="60">
        <f>IFERROR(IF(A341="","",I341/F341),"")</f>
        <v/>
      </c>
      <c r="M341" s="60">
        <f>IFERROR(IF(A341="","",K341-'Dashboard'!$B$9),"")</f>
        <v/>
      </c>
      <c r="N341" s="60">
        <f>IFERROR(IF(A341="","",L341-'Dashboard'!$B$10),"")</f>
        <v/>
      </c>
      <c r="O341" s="36">
        <f>IFERROR(IF(A341="","",IF(D341&lt;=0,"Check total rooms",IF(E341&lt;0,"Check out-of-order rooms",IF(E341&gt;D341,"Out-of-order exceeds total",IF(F341&lt;=0,"No sellable rooms",IF(G341&lt;0,"Check rooms sold",IF(G341&gt;F341,"Rooms sold exceed sellable",IF(H341&lt;0,"Check complimentary rooms",IF(H341&gt;G341,"Complimentary exceeds rooms sold",IF(I341&lt;0,"Check room revenue",IF(AND(G341&gt;0,I341=0),"Sold rooms with no revenue",IF(AND(G341=0,I341&gt;0),"Revenue with no rooms sold",IF(E341&gt;'Dashboard'!$B$11,"Review out-of-order rooms","OK"))))))))))))),"")</f>
        <v/>
      </c>
      <c r="P341" s="37" t="n"/>
      <c r="Q341" s="37" t="n"/>
    </row>
    <row r="342">
      <c r="A342" s="57" t="n"/>
      <c r="B342" s="29">
        <f>IFERROR(IF(A342="","",INDEX({"Monday","Tuesday","Wednesday","Thursday","Friday","Saturday","Sunday"},1,MOD(A342-1,7)+1)),"")</f>
        <v/>
      </c>
      <c r="C342" s="30" t="n"/>
      <c r="D342" s="31" t="n"/>
      <c r="E342" s="31" t="n"/>
      <c r="F342" s="32">
        <f>IFERROR(IF(A342="","",D342-E342),"")</f>
        <v/>
      </c>
      <c r="G342" s="31" t="n"/>
      <c r="H342" s="31" t="n"/>
      <c r="I342" s="58" t="n"/>
      <c r="J342" s="59">
        <f>IFERROR(IF(A342="","",G342/F342),"")</f>
        <v/>
      </c>
      <c r="K342" s="60">
        <f>IFERROR(IF(A342="","",I342/G342),"")</f>
        <v/>
      </c>
      <c r="L342" s="60">
        <f>IFERROR(IF(A342="","",I342/F342),"")</f>
        <v/>
      </c>
      <c r="M342" s="60">
        <f>IFERROR(IF(A342="","",K342-'Dashboard'!$B$9),"")</f>
        <v/>
      </c>
      <c r="N342" s="60">
        <f>IFERROR(IF(A342="","",L342-'Dashboard'!$B$10),"")</f>
        <v/>
      </c>
      <c r="O342" s="36">
        <f>IFERROR(IF(A342="","",IF(D342&lt;=0,"Check total rooms",IF(E342&lt;0,"Check out-of-order rooms",IF(E342&gt;D342,"Out-of-order exceeds total",IF(F342&lt;=0,"No sellable rooms",IF(G342&lt;0,"Check rooms sold",IF(G342&gt;F342,"Rooms sold exceed sellable",IF(H342&lt;0,"Check complimentary rooms",IF(H342&gt;G342,"Complimentary exceeds rooms sold",IF(I342&lt;0,"Check room revenue",IF(AND(G342&gt;0,I342=0),"Sold rooms with no revenue",IF(AND(G342=0,I342&gt;0),"Revenue with no rooms sold",IF(E342&gt;'Dashboard'!$B$11,"Review out-of-order rooms","OK"))))))))))))),"")</f>
        <v/>
      </c>
      <c r="P342" s="37" t="n"/>
      <c r="Q342" s="37" t="n"/>
    </row>
    <row r="343">
      <c r="A343" s="57" t="n"/>
      <c r="B343" s="29">
        <f>IFERROR(IF(A343="","",INDEX({"Monday","Tuesday","Wednesday","Thursday","Friday","Saturday","Sunday"},1,MOD(A343-1,7)+1)),"")</f>
        <v/>
      </c>
      <c r="C343" s="30" t="n"/>
      <c r="D343" s="31" t="n"/>
      <c r="E343" s="31" t="n"/>
      <c r="F343" s="32">
        <f>IFERROR(IF(A343="","",D343-E343),"")</f>
        <v/>
      </c>
      <c r="G343" s="31" t="n"/>
      <c r="H343" s="31" t="n"/>
      <c r="I343" s="58" t="n"/>
      <c r="J343" s="59">
        <f>IFERROR(IF(A343="","",G343/F343),"")</f>
        <v/>
      </c>
      <c r="K343" s="60">
        <f>IFERROR(IF(A343="","",I343/G343),"")</f>
        <v/>
      </c>
      <c r="L343" s="60">
        <f>IFERROR(IF(A343="","",I343/F343),"")</f>
        <v/>
      </c>
      <c r="M343" s="60">
        <f>IFERROR(IF(A343="","",K343-'Dashboard'!$B$9),"")</f>
        <v/>
      </c>
      <c r="N343" s="60">
        <f>IFERROR(IF(A343="","",L343-'Dashboard'!$B$10),"")</f>
        <v/>
      </c>
      <c r="O343" s="36">
        <f>IFERROR(IF(A343="","",IF(D343&lt;=0,"Check total rooms",IF(E343&lt;0,"Check out-of-order rooms",IF(E343&gt;D343,"Out-of-order exceeds total",IF(F343&lt;=0,"No sellable rooms",IF(G343&lt;0,"Check rooms sold",IF(G343&gt;F343,"Rooms sold exceed sellable",IF(H343&lt;0,"Check complimentary rooms",IF(H343&gt;G343,"Complimentary exceeds rooms sold",IF(I343&lt;0,"Check room revenue",IF(AND(G343&gt;0,I343=0),"Sold rooms with no revenue",IF(AND(G343=0,I343&gt;0),"Revenue with no rooms sold",IF(E343&gt;'Dashboard'!$B$11,"Review out-of-order rooms","OK"))))))))))))),"")</f>
        <v/>
      </c>
      <c r="P343" s="37" t="n"/>
      <c r="Q343" s="37" t="n"/>
    </row>
    <row r="344">
      <c r="A344" s="57" t="n"/>
      <c r="B344" s="29">
        <f>IFERROR(IF(A344="","",INDEX({"Monday","Tuesday","Wednesday","Thursday","Friday","Saturday","Sunday"},1,MOD(A344-1,7)+1)),"")</f>
        <v/>
      </c>
      <c r="C344" s="30" t="n"/>
      <c r="D344" s="31" t="n"/>
      <c r="E344" s="31" t="n"/>
      <c r="F344" s="32">
        <f>IFERROR(IF(A344="","",D344-E344),"")</f>
        <v/>
      </c>
      <c r="G344" s="31" t="n"/>
      <c r="H344" s="31" t="n"/>
      <c r="I344" s="58" t="n"/>
      <c r="J344" s="59">
        <f>IFERROR(IF(A344="","",G344/F344),"")</f>
        <v/>
      </c>
      <c r="K344" s="60">
        <f>IFERROR(IF(A344="","",I344/G344),"")</f>
        <v/>
      </c>
      <c r="L344" s="60">
        <f>IFERROR(IF(A344="","",I344/F344),"")</f>
        <v/>
      </c>
      <c r="M344" s="60">
        <f>IFERROR(IF(A344="","",K344-'Dashboard'!$B$9),"")</f>
        <v/>
      </c>
      <c r="N344" s="60">
        <f>IFERROR(IF(A344="","",L344-'Dashboard'!$B$10),"")</f>
        <v/>
      </c>
      <c r="O344" s="36">
        <f>IFERROR(IF(A344="","",IF(D344&lt;=0,"Check total rooms",IF(E344&lt;0,"Check out-of-order rooms",IF(E344&gt;D344,"Out-of-order exceeds total",IF(F344&lt;=0,"No sellable rooms",IF(G344&lt;0,"Check rooms sold",IF(G344&gt;F344,"Rooms sold exceed sellable",IF(H344&lt;0,"Check complimentary rooms",IF(H344&gt;G344,"Complimentary exceeds rooms sold",IF(I344&lt;0,"Check room revenue",IF(AND(G344&gt;0,I344=0),"Sold rooms with no revenue",IF(AND(G344=0,I344&gt;0),"Revenue with no rooms sold",IF(E344&gt;'Dashboard'!$B$11,"Review out-of-order rooms","OK"))))))))))))),"")</f>
        <v/>
      </c>
      <c r="P344" s="37" t="n"/>
      <c r="Q344" s="37" t="n"/>
    </row>
    <row r="345">
      <c r="A345" s="57" t="n"/>
      <c r="B345" s="29">
        <f>IFERROR(IF(A345="","",INDEX({"Monday","Tuesday","Wednesday","Thursday","Friday","Saturday","Sunday"},1,MOD(A345-1,7)+1)),"")</f>
        <v/>
      </c>
      <c r="C345" s="30" t="n"/>
      <c r="D345" s="31" t="n"/>
      <c r="E345" s="31" t="n"/>
      <c r="F345" s="32">
        <f>IFERROR(IF(A345="","",D345-E345),"")</f>
        <v/>
      </c>
      <c r="G345" s="31" t="n"/>
      <c r="H345" s="31" t="n"/>
      <c r="I345" s="58" t="n"/>
      <c r="J345" s="59">
        <f>IFERROR(IF(A345="","",G345/F345),"")</f>
        <v/>
      </c>
      <c r="K345" s="60">
        <f>IFERROR(IF(A345="","",I345/G345),"")</f>
        <v/>
      </c>
      <c r="L345" s="60">
        <f>IFERROR(IF(A345="","",I345/F345),"")</f>
        <v/>
      </c>
      <c r="M345" s="60">
        <f>IFERROR(IF(A345="","",K345-'Dashboard'!$B$9),"")</f>
        <v/>
      </c>
      <c r="N345" s="60">
        <f>IFERROR(IF(A345="","",L345-'Dashboard'!$B$10),"")</f>
        <v/>
      </c>
      <c r="O345" s="36">
        <f>IFERROR(IF(A345="","",IF(D345&lt;=0,"Check total rooms",IF(E345&lt;0,"Check out-of-order rooms",IF(E345&gt;D345,"Out-of-order exceeds total",IF(F345&lt;=0,"No sellable rooms",IF(G345&lt;0,"Check rooms sold",IF(G345&gt;F345,"Rooms sold exceed sellable",IF(H345&lt;0,"Check complimentary rooms",IF(H345&gt;G345,"Complimentary exceeds rooms sold",IF(I345&lt;0,"Check room revenue",IF(AND(G345&gt;0,I345=0),"Sold rooms with no revenue",IF(AND(G345=0,I345&gt;0),"Revenue with no rooms sold",IF(E345&gt;'Dashboard'!$B$11,"Review out-of-order rooms","OK"))))))))))))),"")</f>
        <v/>
      </c>
      <c r="P345" s="37" t="n"/>
      <c r="Q345" s="37" t="n"/>
    </row>
    <row r="346">
      <c r="A346" s="57" t="n"/>
      <c r="B346" s="29">
        <f>IFERROR(IF(A346="","",INDEX({"Monday","Tuesday","Wednesday","Thursday","Friday","Saturday","Sunday"},1,MOD(A346-1,7)+1)),"")</f>
        <v/>
      </c>
      <c r="C346" s="30" t="n"/>
      <c r="D346" s="31" t="n"/>
      <c r="E346" s="31" t="n"/>
      <c r="F346" s="32">
        <f>IFERROR(IF(A346="","",D346-E346),"")</f>
        <v/>
      </c>
      <c r="G346" s="31" t="n"/>
      <c r="H346" s="31" t="n"/>
      <c r="I346" s="58" t="n"/>
      <c r="J346" s="59">
        <f>IFERROR(IF(A346="","",G346/F346),"")</f>
        <v/>
      </c>
      <c r="K346" s="60">
        <f>IFERROR(IF(A346="","",I346/G346),"")</f>
        <v/>
      </c>
      <c r="L346" s="60">
        <f>IFERROR(IF(A346="","",I346/F346),"")</f>
        <v/>
      </c>
      <c r="M346" s="60">
        <f>IFERROR(IF(A346="","",K346-'Dashboard'!$B$9),"")</f>
        <v/>
      </c>
      <c r="N346" s="60">
        <f>IFERROR(IF(A346="","",L346-'Dashboard'!$B$10),"")</f>
        <v/>
      </c>
      <c r="O346" s="36">
        <f>IFERROR(IF(A346="","",IF(D346&lt;=0,"Check total rooms",IF(E346&lt;0,"Check out-of-order rooms",IF(E346&gt;D346,"Out-of-order exceeds total",IF(F346&lt;=0,"No sellable rooms",IF(G346&lt;0,"Check rooms sold",IF(G346&gt;F346,"Rooms sold exceed sellable",IF(H346&lt;0,"Check complimentary rooms",IF(H346&gt;G346,"Complimentary exceeds rooms sold",IF(I346&lt;0,"Check room revenue",IF(AND(G346&gt;0,I346=0),"Sold rooms with no revenue",IF(AND(G346=0,I346&gt;0),"Revenue with no rooms sold",IF(E346&gt;'Dashboard'!$B$11,"Review out-of-order rooms","OK"))))))))))))),"")</f>
        <v/>
      </c>
      <c r="P346" s="37" t="n"/>
      <c r="Q346" s="37" t="n"/>
    </row>
    <row r="347">
      <c r="A347" s="57" t="n"/>
      <c r="B347" s="29">
        <f>IFERROR(IF(A347="","",INDEX({"Monday","Tuesday","Wednesday","Thursday","Friday","Saturday","Sunday"},1,MOD(A347-1,7)+1)),"")</f>
        <v/>
      </c>
      <c r="C347" s="30" t="n"/>
      <c r="D347" s="31" t="n"/>
      <c r="E347" s="31" t="n"/>
      <c r="F347" s="32">
        <f>IFERROR(IF(A347="","",D347-E347),"")</f>
        <v/>
      </c>
      <c r="G347" s="31" t="n"/>
      <c r="H347" s="31" t="n"/>
      <c r="I347" s="58" t="n"/>
      <c r="J347" s="59">
        <f>IFERROR(IF(A347="","",G347/F347),"")</f>
        <v/>
      </c>
      <c r="K347" s="60">
        <f>IFERROR(IF(A347="","",I347/G347),"")</f>
        <v/>
      </c>
      <c r="L347" s="60">
        <f>IFERROR(IF(A347="","",I347/F347),"")</f>
        <v/>
      </c>
      <c r="M347" s="60">
        <f>IFERROR(IF(A347="","",K347-'Dashboard'!$B$9),"")</f>
        <v/>
      </c>
      <c r="N347" s="60">
        <f>IFERROR(IF(A347="","",L347-'Dashboard'!$B$10),"")</f>
        <v/>
      </c>
      <c r="O347" s="36">
        <f>IFERROR(IF(A347="","",IF(D347&lt;=0,"Check total rooms",IF(E347&lt;0,"Check out-of-order rooms",IF(E347&gt;D347,"Out-of-order exceeds total",IF(F347&lt;=0,"No sellable rooms",IF(G347&lt;0,"Check rooms sold",IF(G347&gt;F347,"Rooms sold exceed sellable",IF(H347&lt;0,"Check complimentary rooms",IF(H347&gt;G347,"Complimentary exceeds rooms sold",IF(I347&lt;0,"Check room revenue",IF(AND(G347&gt;0,I347=0),"Sold rooms with no revenue",IF(AND(G347=0,I347&gt;0),"Revenue with no rooms sold",IF(E347&gt;'Dashboard'!$B$11,"Review out-of-order rooms","OK"))))))))))))),"")</f>
        <v/>
      </c>
      <c r="P347" s="37" t="n"/>
      <c r="Q347" s="37" t="n"/>
    </row>
    <row r="348">
      <c r="A348" s="57" t="n"/>
      <c r="B348" s="29">
        <f>IFERROR(IF(A348="","",INDEX({"Monday","Tuesday","Wednesday","Thursday","Friday","Saturday","Sunday"},1,MOD(A348-1,7)+1)),"")</f>
        <v/>
      </c>
      <c r="C348" s="30" t="n"/>
      <c r="D348" s="31" t="n"/>
      <c r="E348" s="31" t="n"/>
      <c r="F348" s="32">
        <f>IFERROR(IF(A348="","",D348-E348),"")</f>
        <v/>
      </c>
      <c r="G348" s="31" t="n"/>
      <c r="H348" s="31" t="n"/>
      <c r="I348" s="58" t="n"/>
      <c r="J348" s="59">
        <f>IFERROR(IF(A348="","",G348/F348),"")</f>
        <v/>
      </c>
      <c r="K348" s="60">
        <f>IFERROR(IF(A348="","",I348/G348),"")</f>
        <v/>
      </c>
      <c r="L348" s="60">
        <f>IFERROR(IF(A348="","",I348/F348),"")</f>
        <v/>
      </c>
      <c r="M348" s="60">
        <f>IFERROR(IF(A348="","",K348-'Dashboard'!$B$9),"")</f>
        <v/>
      </c>
      <c r="N348" s="60">
        <f>IFERROR(IF(A348="","",L348-'Dashboard'!$B$10),"")</f>
        <v/>
      </c>
      <c r="O348" s="36">
        <f>IFERROR(IF(A348="","",IF(D348&lt;=0,"Check total rooms",IF(E348&lt;0,"Check out-of-order rooms",IF(E348&gt;D348,"Out-of-order exceeds total",IF(F348&lt;=0,"No sellable rooms",IF(G348&lt;0,"Check rooms sold",IF(G348&gt;F348,"Rooms sold exceed sellable",IF(H348&lt;0,"Check complimentary rooms",IF(H348&gt;G348,"Complimentary exceeds rooms sold",IF(I348&lt;0,"Check room revenue",IF(AND(G348&gt;0,I348=0),"Sold rooms with no revenue",IF(AND(G348=0,I348&gt;0),"Revenue with no rooms sold",IF(E348&gt;'Dashboard'!$B$11,"Review out-of-order rooms","OK"))))))))))))),"")</f>
        <v/>
      </c>
      <c r="P348" s="37" t="n"/>
      <c r="Q348" s="37" t="n"/>
    </row>
    <row r="349">
      <c r="A349" s="57" t="n"/>
      <c r="B349" s="29">
        <f>IFERROR(IF(A349="","",INDEX({"Monday","Tuesday","Wednesday","Thursday","Friday","Saturday","Sunday"},1,MOD(A349-1,7)+1)),"")</f>
        <v/>
      </c>
      <c r="C349" s="30" t="n"/>
      <c r="D349" s="31" t="n"/>
      <c r="E349" s="31" t="n"/>
      <c r="F349" s="32">
        <f>IFERROR(IF(A349="","",D349-E349),"")</f>
        <v/>
      </c>
      <c r="G349" s="31" t="n"/>
      <c r="H349" s="31" t="n"/>
      <c r="I349" s="58" t="n"/>
      <c r="J349" s="59">
        <f>IFERROR(IF(A349="","",G349/F349),"")</f>
        <v/>
      </c>
      <c r="K349" s="60">
        <f>IFERROR(IF(A349="","",I349/G349),"")</f>
        <v/>
      </c>
      <c r="L349" s="60">
        <f>IFERROR(IF(A349="","",I349/F349),"")</f>
        <v/>
      </c>
      <c r="M349" s="60">
        <f>IFERROR(IF(A349="","",K349-'Dashboard'!$B$9),"")</f>
        <v/>
      </c>
      <c r="N349" s="60">
        <f>IFERROR(IF(A349="","",L349-'Dashboard'!$B$10),"")</f>
        <v/>
      </c>
      <c r="O349" s="36">
        <f>IFERROR(IF(A349="","",IF(D349&lt;=0,"Check total rooms",IF(E349&lt;0,"Check out-of-order rooms",IF(E349&gt;D349,"Out-of-order exceeds total",IF(F349&lt;=0,"No sellable rooms",IF(G349&lt;0,"Check rooms sold",IF(G349&gt;F349,"Rooms sold exceed sellable",IF(H349&lt;0,"Check complimentary rooms",IF(H349&gt;G349,"Complimentary exceeds rooms sold",IF(I349&lt;0,"Check room revenue",IF(AND(G349&gt;0,I349=0),"Sold rooms with no revenue",IF(AND(G349=0,I349&gt;0),"Revenue with no rooms sold",IF(E349&gt;'Dashboard'!$B$11,"Review out-of-order rooms","OK"))))))))))))),"")</f>
        <v/>
      </c>
      <c r="P349" s="37" t="n"/>
      <c r="Q349" s="37" t="n"/>
    </row>
    <row r="350">
      <c r="A350" s="57" t="n"/>
      <c r="B350" s="29">
        <f>IFERROR(IF(A350="","",INDEX({"Monday","Tuesday","Wednesday","Thursday","Friday","Saturday","Sunday"},1,MOD(A350-1,7)+1)),"")</f>
        <v/>
      </c>
      <c r="C350" s="30" t="n"/>
      <c r="D350" s="31" t="n"/>
      <c r="E350" s="31" t="n"/>
      <c r="F350" s="32">
        <f>IFERROR(IF(A350="","",D350-E350),"")</f>
        <v/>
      </c>
      <c r="G350" s="31" t="n"/>
      <c r="H350" s="31" t="n"/>
      <c r="I350" s="58" t="n"/>
      <c r="J350" s="59">
        <f>IFERROR(IF(A350="","",G350/F350),"")</f>
        <v/>
      </c>
      <c r="K350" s="60">
        <f>IFERROR(IF(A350="","",I350/G350),"")</f>
        <v/>
      </c>
      <c r="L350" s="60">
        <f>IFERROR(IF(A350="","",I350/F350),"")</f>
        <v/>
      </c>
      <c r="M350" s="60">
        <f>IFERROR(IF(A350="","",K350-'Dashboard'!$B$9),"")</f>
        <v/>
      </c>
      <c r="N350" s="60">
        <f>IFERROR(IF(A350="","",L350-'Dashboard'!$B$10),"")</f>
        <v/>
      </c>
      <c r="O350" s="36">
        <f>IFERROR(IF(A350="","",IF(D350&lt;=0,"Check total rooms",IF(E350&lt;0,"Check out-of-order rooms",IF(E350&gt;D350,"Out-of-order exceeds total",IF(F350&lt;=0,"No sellable rooms",IF(G350&lt;0,"Check rooms sold",IF(G350&gt;F350,"Rooms sold exceed sellable",IF(H350&lt;0,"Check complimentary rooms",IF(H350&gt;G350,"Complimentary exceeds rooms sold",IF(I350&lt;0,"Check room revenue",IF(AND(G350&gt;0,I350=0),"Sold rooms with no revenue",IF(AND(G350=0,I350&gt;0),"Revenue with no rooms sold",IF(E350&gt;'Dashboard'!$B$11,"Review out-of-order rooms","OK"))))))))))))),"")</f>
        <v/>
      </c>
      <c r="P350" s="37" t="n"/>
      <c r="Q350" s="37" t="n"/>
    </row>
    <row r="351">
      <c r="A351" s="57" t="n"/>
      <c r="B351" s="29">
        <f>IFERROR(IF(A351="","",INDEX({"Monday","Tuesday","Wednesday","Thursday","Friday","Saturday","Sunday"},1,MOD(A351-1,7)+1)),"")</f>
        <v/>
      </c>
      <c r="C351" s="30" t="n"/>
      <c r="D351" s="31" t="n"/>
      <c r="E351" s="31" t="n"/>
      <c r="F351" s="32">
        <f>IFERROR(IF(A351="","",D351-E351),"")</f>
        <v/>
      </c>
      <c r="G351" s="31" t="n"/>
      <c r="H351" s="31" t="n"/>
      <c r="I351" s="58" t="n"/>
      <c r="J351" s="59">
        <f>IFERROR(IF(A351="","",G351/F351),"")</f>
        <v/>
      </c>
      <c r="K351" s="60">
        <f>IFERROR(IF(A351="","",I351/G351),"")</f>
        <v/>
      </c>
      <c r="L351" s="60">
        <f>IFERROR(IF(A351="","",I351/F351),"")</f>
        <v/>
      </c>
      <c r="M351" s="60">
        <f>IFERROR(IF(A351="","",K351-'Dashboard'!$B$9),"")</f>
        <v/>
      </c>
      <c r="N351" s="60">
        <f>IFERROR(IF(A351="","",L351-'Dashboard'!$B$10),"")</f>
        <v/>
      </c>
      <c r="O351" s="36">
        <f>IFERROR(IF(A351="","",IF(D351&lt;=0,"Check total rooms",IF(E351&lt;0,"Check out-of-order rooms",IF(E351&gt;D351,"Out-of-order exceeds total",IF(F351&lt;=0,"No sellable rooms",IF(G351&lt;0,"Check rooms sold",IF(G351&gt;F351,"Rooms sold exceed sellable",IF(H351&lt;0,"Check complimentary rooms",IF(H351&gt;G351,"Complimentary exceeds rooms sold",IF(I351&lt;0,"Check room revenue",IF(AND(G351&gt;0,I351=0),"Sold rooms with no revenue",IF(AND(G351=0,I351&gt;0),"Revenue with no rooms sold",IF(E351&gt;'Dashboard'!$B$11,"Review out-of-order rooms","OK"))))))))))))),"")</f>
        <v/>
      </c>
      <c r="P351" s="37" t="n"/>
      <c r="Q351" s="37" t="n"/>
    </row>
    <row r="352">
      <c r="A352" s="57" t="n"/>
      <c r="B352" s="29">
        <f>IFERROR(IF(A352="","",INDEX({"Monday","Tuesday","Wednesday","Thursday","Friday","Saturday","Sunday"},1,MOD(A352-1,7)+1)),"")</f>
        <v/>
      </c>
      <c r="C352" s="30" t="n"/>
      <c r="D352" s="31" t="n"/>
      <c r="E352" s="31" t="n"/>
      <c r="F352" s="32">
        <f>IFERROR(IF(A352="","",D352-E352),"")</f>
        <v/>
      </c>
      <c r="G352" s="31" t="n"/>
      <c r="H352" s="31" t="n"/>
      <c r="I352" s="58" t="n"/>
      <c r="J352" s="59">
        <f>IFERROR(IF(A352="","",G352/F352),"")</f>
        <v/>
      </c>
      <c r="K352" s="60">
        <f>IFERROR(IF(A352="","",I352/G352),"")</f>
        <v/>
      </c>
      <c r="L352" s="60">
        <f>IFERROR(IF(A352="","",I352/F352),"")</f>
        <v/>
      </c>
      <c r="M352" s="60">
        <f>IFERROR(IF(A352="","",K352-'Dashboard'!$B$9),"")</f>
        <v/>
      </c>
      <c r="N352" s="60">
        <f>IFERROR(IF(A352="","",L352-'Dashboard'!$B$10),"")</f>
        <v/>
      </c>
      <c r="O352" s="36">
        <f>IFERROR(IF(A352="","",IF(D352&lt;=0,"Check total rooms",IF(E352&lt;0,"Check out-of-order rooms",IF(E352&gt;D352,"Out-of-order exceeds total",IF(F352&lt;=0,"No sellable rooms",IF(G352&lt;0,"Check rooms sold",IF(G352&gt;F352,"Rooms sold exceed sellable",IF(H352&lt;0,"Check complimentary rooms",IF(H352&gt;G352,"Complimentary exceeds rooms sold",IF(I352&lt;0,"Check room revenue",IF(AND(G352&gt;0,I352=0),"Sold rooms with no revenue",IF(AND(G352=0,I352&gt;0),"Revenue with no rooms sold",IF(E352&gt;'Dashboard'!$B$11,"Review out-of-order rooms","OK"))))))))))))),"")</f>
        <v/>
      </c>
      <c r="P352" s="37" t="n"/>
      <c r="Q352" s="37" t="n"/>
    </row>
    <row r="353">
      <c r="A353" s="57" t="n"/>
      <c r="B353" s="29">
        <f>IFERROR(IF(A353="","",INDEX({"Monday","Tuesday","Wednesday","Thursday","Friday","Saturday","Sunday"},1,MOD(A353-1,7)+1)),"")</f>
        <v/>
      </c>
      <c r="C353" s="30" t="n"/>
      <c r="D353" s="31" t="n"/>
      <c r="E353" s="31" t="n"/>
      <c r="F353" s="32">
        <f>IFERROR(IF(A353="","",D353-E353),"")</f>
        <v/>
      </c>
      <c r="G353" s="31" t="n"/>
      <c r="H353" s="31" t="n"/>
      <c r="I353" s="58" t="n"/>
      <c r="J353" s="59">
        <f>IFERROR(IF(A353="","",G353/F353),"")</f>
        <v/>
      </c>
      <c r="K353" s="60">
        <f>IFERROR(IF(A353="","",I353/G353),"")</f>
        <v/>
      </c>
      <c r="L353" s="60">
        <f>IFERROR(IF(A353="","",I353/F353),"")</f>
        <v/>
      </c>
      <c r="M353" s="60">
        <f>IFERROR(IF(A353="","",K353-'Dashboard'!$B$9),"")</f>
        <v/>
      </c>
      <c r="N353" s="60">
        <f>IFERROR(IF(A353="","",L353-'Dashboard'!$B$10),"")</f>
        <v/>
      </c>
      <c r="O353" s="36">
        <f>IFERROR(IF(A353="","",IF(D353&lt;=0,"Check total rooms",IF(E353&lt;0,"Check out-of-order rooms",IF(E353&gt;D353,"Out-of-order exceeds total",IF(F353&lt;=0,"No sellable rooms",IF(G353&lt;0,"Check rooms sold",IF(G353&gt;F353,"Rooms sold exceed sellable",IF(H353&lt;0,"Check complimentary rooms",IF(H353&gt;G353,"Complimentary exceeds rooms sold",IF(I353&lt;0,"Check room revenue",IF(AND(G353&gt;0,I353=0),"Sold rooms with no revenue",IF(AND(G353=0,I353&gt;0),"Revenue with no rooms sold",IF(E353&gt;'Dashboard'!$B$11,"Review out-of-order rooms","OK"))))))))))))),"")</f>
        <v/>
      </c>
      <c r="P353" s="37" t="n"/>
      <c r="Q353" s="37" t="n"/>
    </row>
    <row r="354">
      <c r="A354" s="57" t="n"/>
      <c r="B354" s="29">
        <f>IFERROR(IF(A354="","",INDEX({"Monday","Tuesday","Wednesday","Thursday","Friday","Saturday","Sunday"},1,MOD(A354-1,7)+1)),"")</f>
        <v/>
      </c>
      <c r="C354" s="30" t="n"/>
      <c r="D354" s="31" t="n"/>
      <c r="E354" s="31" t="n"/>
      <c r="F354" s="32">
        <f>IFERROR(IF(A354="","",D354-E354),"")</f>
        <v/>
      </c>
      <c r="G354" s="31" t="n"/>
      <c r="H354" s="31" t="n"/>
      <c r="I354" s="58" t="n"/>
      <c r="J354" s="59">
        <f>IFERROR(IF(A354="","",G354/F354),"")</f>
        <v/>
      </c>
      <c r="K354" s="60">
        <f>IFERROR(IF(A354="","",I354/G354),"")</f>
        <v/>
      </c>
      <c r="L354" s="60">
        <f>IFERROR(IF(A354="","",I354/F354),"")</f>
        <v/>
      </c>
      <c r="M354" s="60">
        <f>IFERROR(IF(A354="","",K354-'Dashboard'!$B$9),"")</f>
        <v/>
      </c>
      <c r="N354" s="60">
        <f>IFERROR(IF(A354="","",L354-'Dashboard'!$B$10),"")</f>
        <v/>
      </c>
      <c r="O354" s="36">
        <f>IFERROR(IF(A354="","",IF(D354&lt;=0,"Check total rooms",IF(E354&lt;0,"Check out-of-order rooms",IF(E354&gt;D354,"Out-of-order exceeds total",IF(F354&lt;=0,"No sellable rooms",IF(G354&lt;0,"Check rooms sold",IF(G354&gt;F354,"Rooms sold exceed sellable",IF(H354&lt;0,"Check complimentary rooms",IF(H354&gt;G354,"Complimentary exceeds rooms sold",IF(I354&lt;0,"Check room revenue",IF(AND(G354&gt;0,I354=0),"Sold rooms with no revenue",IF(AND(G354=0,I354&gt;0),"Revenue with no rooms sold",IF(E354&gt;'Dashboard'!$B$11,"Review out-of-order rooms","OK"))))))))))))),"")</f>
        <v/>
      </c>
      <c r="P354" s="37" t="n"/>
      <c r="Q354" s="37" t="n"/>
    </row>
    <row r="355">
      <c r="A355" s="57" t="n"/>
      <c r="B355" s="29">
        <f>IFERROR(IF(A355="","",INDEX({"Monday","Tuesday","Wednesday","Thursday","Friday","Saturday","Sunday"},1,MOD(A355-1,7)+1)),"")</f>
        <v/>
      </c>
      <c r="C355" s="30" t="n"/>
      <c r="D355" s="31" t="n"/>
      <c r="E355" s="31" t="n"/>
      <c r="F355" s="32">
        <f>IFERROR(IF(A355="","",D355-E355),"")</f>
        <v/>
      </c>
      <c r="G355" s="31" t="n"/>
      <c r="H355" s="31" t="n"/>
      <c r="I355" s="58" t="n"/>
      <c r="J355" s="59">
        <f>IFERROR(IF(A355="","",G355/F355),"")</f>
        <v/>
      </c>
      <c r="K355" s="60">
        <f>IFERROR(IF(A355="","",I355/G355),"")</f>
        <v/>
      </c>
      <c r="L355" s="60">
        <f>IFERROR(IF(A355="","",I355/F355),"")</f>
        <v/>
      </c>
      <c r="M355" s="60">
        <f>IFERROR(IF(A355="","",K355-'Dashboard'!$B$9),"")</f>
        <v/>
      </c>
      <c r="N355" s="60">
        <f>IFERROR(IF(A355="","",L355-'Dashboard'!$B$10),"")</f>
        <v/>
      </c>
      <c r="O355" s="36">
        <f>IFERROR(IF(A355="","",IF(D355&lt;=0,"Check total rooms",IF(E355&lt;0,"Check out-of-order rooms",IF(E355&gt;D355,"Out-of-order exceeds total",IF(F355&lt;=0,"No sellable rooms",IF(G355&lt;0,"Check rooms sold",IF(G355&gt;F355,"Rooms sold exceed sellable",IF(H355&lt;0,"Check complimentary rooms",IF(H355&gt;G355,"Complimentary exceeds rooms sold",IF(I355&lt;0,"Check room revenue",IF(AND(G355&gt;0,I355=0),"Sold rooms with no revenue",IF(AND(G355=0,I355&gt;0),"Revenue with no rooms sold",IF(E355&gt;'Dashboard'!$B$11,"Review out-of-order rooms","OK"))))))))))))),"")</f>
        <v/>
      </c>
      <c r="P355" s="37" t="n"/>
      <c r="Q355" s="37" t="n"/>
    </row>
    <row r="356">
      <c r="A356" s="57" t="n"/>
      <c r="B356" s="29">
        <f>IFERROR(IF(A356="","",INDEX({"Monday","Tuesday","Wednesday","Thursday","Friday","Saturday","Sunday"},1,MOD(A356-1,7)+1)),"")</f>
        <v/>
      </c>
      <c r="C356" s="30" t="n"/>
      <c r="D356" s="31" t="n"/>
      <c r="E356" s="31" t="n"/>
      <c r="F356" s="32">
        <f>IFERROR(IF(A356="","",D356-E356),"")</f>
        <v/>
      </c>
      <c r="G356" s="31" t="n"/>
      <c r="H356" s="31" t="n"/>
      <c r="I356" s="58" t="n"/>
      <c r="J356" s="59">
        <f>IFERROR(IF(A356="","",G356/F356),"")</f>
        <v/>
      </c>
      <c r="K356" s="60">
        <f>IFERROR(IF(A356="","",I356/G356),"")</f>
        <v/>
      </c>
      <c r="L356" s="60">
        <f>IFERROR(IF(A356="","",I356/F356),"")</f>
        <v/>
      </c>
      <c r="M356" s="60">
        <f>IFERROR(IF(A356="","",K356-'Dashboard'!$B$9),"")</f>
        <v/>
      </c>
      <c r="N356" s="60">
        <f>IFERROR(IF(A356="","",L356-'Dashboard'!$B$10),"")</f>
        <v/>
      </c>
      <c r="O356" s="36">
        <f>IFERROR(IF(A356="","",IF(D356&lt;=0,"Check total rooms",IF(E356&lt;0,"Check out-of-order rooms",IF(E356&gt;D356,"Out-of-order exceeds total",IF(F356&lt;=0,"No sellable rooms",IF(G356&lt;0,"Check rooms sold",IF(G356&gt;F356,"Rooms sold exceed sellable",IF(H356&lt;0,"Check complimentary rooms",IF(H356&gt;G356,"Complimentary exceeds rooms sold",IF(I356&lt;0,"Check room revenue",IF(AND(G356&gt;0,I356=0),"Sold rooms with no revenue",IF(AND(G356=0,I356&gt;0),"Revenue with no rooms sold",IF(E356&gt;'Dashboard'!$B$11,"Review out-of-order rooms","OK"))))))))))))),"")</f>
        <v/>
      </c>
      <c r="P356" s="37" t="n"/>
      <c r="Q356" s="37" t="n"/>
    </row>
    <row r="357">
      <c r="A357" s="57" t="n"/>
      <c r="B357" s="29">
        <f>IFERROR(IF(A357="","",INDEX({"Monday","Tuesday","Wednesday","Thursday","Friday","Saturday","Sunday"},1,MOD(A357-1,7)+1)),"")</f>
        <v/>
      </c>
      <c r="C357" s="30" t="n"/>
      <c r="D357" s="31" t="n"/>
      <c r="E357" s="31" t="n"/>
      <c r="F357" s="32">
        <f>IFERROR(IF(A357="","",D357-E357),"")</f>
        <v/>
      </c>
      <c r="G357" s="31" t="n"/>
      <c r="H357" s="31" t="n"/>
      <c r="I357" s="58" t="n"/>
      <c r="J357" s="59">
        <f>IFERROR(IF(A357="","",G357/F357),"")</f>
        <v/>
      </c>
      <c r="K357" s="60">
        <f>IFERROR(IF(A357="","",I357/G357),"")</f>
        <v/>
      </c>
      <c r="L357" s="60">
        <f>IFERROR(IF(A357="","",I357/F357),"")</f>
        <v/>
      </c>
      <c r="M357" s="60">
        <f>IFERROR(IF(A357="","",K357-'Dashboard'!$B$9),"")</f>
        <v/>
      </c>
      <c r="N357" s="60">
        <f>IFERROR(IF(A357="","",L357-'Dashboard'!$B$10),"")</f>
        <v/>
      </c>
      <c r="O357" s="36">
        <f>IFERROR(IF(A357="","",IF(D357&lt;=0,"Check total rooms",IF(E357&lt;0,"Check out-of-order rooms",IF(E357&gt;D357,"Out-of-order exceeds total",IF(F357&lt;=0,"No sellable rooms",IF(G357&lt;0,"Check rooms sold",IF(G357&gt;F357,"Rooms sold exceed sellable",IF(H357&lt;0,"Check complimentary rooms",IF(H357&gt;G357,"Complimentary exceeds rooms sold",IF(I357&lt;0,"Check room revenue",IF(AND(G357&gt;0,I357=0),"Sold rooms with no revenue",IF(AND(G357=0,I357&gt;0),"Revenue with no rooms sold",IF(E357&gt;'Dashboard'!$B$11,"Review out-of-order rooms","OK"))))))))))))),"")</f>
        <v/>
      </c>
      <c r="P357" s="37" t="n"/>
      <c r="Q357" s="37" t="n"/>
    </row>
    <row r="358">
      <c r="A358" s="57" t="n"/>
      <c r="B358" s="29">
        <f>IFERROR(IF(A358="","",INDEX({"Monday","Tuesday","Wednesday","Thursday","Friday","Saturday","Sunday"},1,MOD(A358-1,7)+1)),"")</f>
        <v/>
      </c>
      <c r="C358" s="30" t="n"/>
      <c r="D358" s="31" t="n"/>
      <c r="E358" s="31" t="n"/>
      <c r="F358" s="32">
        <f>IFERROR(IF(A358="","",D358-E358),"")</f>
        <v/>
      </c>
      <c r="G358" s="31" t="n"/>
      <c r="H358" s="31" t="n"/>
      <c r="I358" s="58" t="n"/>
      <c r="J358" s="59">
        <f>IFERROR(IF(A358="","",G358/F358),"")</f>
        <v/>
      </c>
      <c r="K358" s="60">
        <f>IFERROR(IF(A358="","",I358/G358),"")</f>
        <v/>
      </c>
      <c r="L358" s="60">
        <f>IFERROR(IF(A358="","",I358/F358),"")</f>
        <v/>
      </c>
      <c r="M358" s="60">
        <f>IFERROR(IF(A358="","",K358-'Dashboard'!$B$9),"")</f>
        <v/>
      </c>
      <c r="N358" s="60">
        <f>IFERROR(IF(A358="","",L358-'Dashboard'!$B$10),"")</f>
        <v/>
      </c>
      <c r="O358" s="36">
        <f>IFERROR(IF(A358="","",IF(D358&lt;=0,"Check total rooms",IF(E358&lt;0,"Check out-of-order rooms",IF(E358&gt;D358,"Out-of-order exceeds total",IF(F358&lt;=0,"No sellable rooms",IF(G358&lt;0,"Check rooms sold",IF(G358&gt;F358,"Rooms sold exceed sellable",IF(H358&lt;0,"Check complimentary rooms",IF(H358&gt;G358,"Complimentary exceeds rooms sold",IF(I358&lt;0,"Check room revenue",IF(AND(G358&gt;0,I358=0),"Sold rooms with no revenue",IF(AND(G358=0,I358&gt;0),"Revenue with no rooms sold",IF(E358&gt;'Dashboard'!$B$11,"Review out-of-order rooms","OK"))))))))))))),"")</f>
        <v/>
      </c>
      <c r="P358" s="37" t="n"/>
      <c r="Q358" s="37" t="n"/>
    </row>
    <row r="359">
      <c r="A359" s="57" t="n"/>
      <c r="B359" s="29">
        <f>IFERROR(IF(A359="","",INDEX({"Monday","Tuesday","Wednesday","Thursday","Friday","Saturday","Sunday"},1,MOD(A359-1,7)+1)),"")</f>
        <v/>
      </c>
      <c r="C359" s="30" t="n"/>
      <c r="D359" s="31" t="n"/>
      <c r="E359" s="31" t="n"/>
      <c r="F359" s="32">
        <f>IFERROR(IF(A359="","",D359-E359),"")</f>
        <v/>
      </c>
      <c r="G359" s="31" t="n"/>
      <c r="H359" s="31" t="n"/>
      <c r="I359" s="58" t="n"/>
      <c r="J359" s="59">
        <f>IFERROR(IF(A359="","",G359/F359),"")</f>
        <v/>
      </c>
      <c r="K359" s="60">
        <f>IFERROR(IF(A359="","",I359/G359),"")</f>
        <v/>
      </c>
      <c r="L359" s="60">
        <f>IFERROR(IF(A359="","",I359/F359),"")</f>
        <v/>
      </c>
      <c r="M359" s="60">
        <f>IFERROR(IF(A359="","",K359-'Dashboard'!$B$9),"")</f>
        <v/>
      </c>
      <c r="N359" s="60">
        <f>IFERROR(IF(A359="","",L359-'Dashboard'!$B$10),"")</f>
        <v/>
      </c>
      <c r="O359" s="36">
        <f>IFERROR(IF(A359="","",IF(D359&lt;=0,"Check total rooms",IF(E359&lt;0,"Check out-of-order rooms",IF(E359&gt;D359,"Out-of-order exceeds total",IF(F359&lt;=0,"No sellable rooms",IF(G359&lt;0,"Check rooms sold",IF(G359&gt;F359,"Rooms sold exceed sellable",IF(H359&lt;0,"Check complimentary rooms",IF(H359&gt;G359,"Complimentary exceeds rooms sold",IF(I359&lt;0,"Check room revenue",IF(AND(G359&gt;0,I359=0),"Sold rooms with no revenue",IF(AND(G359=0,I359&gt;0),"Revenue with no rooms sold",IF(E359&gt;'Dashboard'!$B$11,"Review out-of-order rooms","OK"))))))))))))),"")</f>
        <v/>
      </c>
      <c r="P359" s="37" t="n"/>
      <c r="Q359" s="37" t="n"/>
    </row>
    <row r="360">
      <c r="A360" s="57" t="n"/>
      <c r="B360" s="29">
        <f>IFERROR(IF(A360="","",INDEX({"Monday","Tuesday","Wednesday","Thursday","Friday","Saturday","Sunday"},1,MOD(A360-1,7)+1)),"")</f>
        <v/>
      </c>
      <c r="C360" s="30" t="n"/>
      <c r="D360" s="31" t="n"/>
      <c r="E360" s="31" t="n"/>
      <c r="F360" s="32">
        <f>IFERROR(IF(A360="","",D360-E360),"")</f>
        <v/>
      </c>
      <c r="G360" s="31" t="n"/>
      <c r="H360" s="31" t="n"/>
      <c r="I360" s="58" t="n"/>
      <c r="J360" s="59">
        <f>IFERROR(IF(A360="","",G360/F360),"")</f>
        <v/>
      </c>
      <c r="K360" s="60">
        <f>IFERROR(IF(A360="","",I360/G360),"")</f>
        <v/>
      </c>
      <c r="L360" s="60">
        <f>IFERROR(IF(A360="","",I360/F360),"")</f>
        <v/>
      </c>
      <c r="M360" s="60">
        <f>IFERROR(IF(A360="","",K360-'Dashboard'!$B$9),"")</f>
        <v/>
      </c>
      <c r="N360" s="60">
        <f>IFERROR(IF(A360="","",L360-'Dashboard'!$B$10),"")</f>
        <v/>
      </c>
      <c r="O360" s="36">
        <f>IFERROR(IF(A360="","",IF(D360&lt;=0,"Check total rooms",IF(E360&lt;0,"Check out-of-order rooms",IF(E360&gt;D360,"Out-of-order exceeds total",IF(F360&lt;=0,"No sellable rooms",IF(G360&lt;0,"Check rooms sold",IF(G360&gt;F360,"Rooms sold exceed sellable",IF(H360&lt;0,"Check complimentary rooms",IF(H360&gt;G360,"Complimentary exceeds rooms sold",IF(I360&lt;0,"Check room revenue",IF(AND(G360&gt;0,I360=0),"Sold rooms with no revenue",IF(AND(G360=0,I360&gt;0),"Revenue with no rooms sold",IF(E360&gt;'Dashboard'!$B$11,"Review out-of-order rooms","OK"))))))))))))),"")</f>
        <v/>
      </c>
      <c r="P360" s="37" t="n"/>
      <c r="Q360" s="37" t="n"/>
    </row>
    <row r="361">
      <c r="A361" s="57" t="n"/>
      <c r="B361" s="29">
        <f>IFERROR(IF(A361="","",INDEX({"Monday","Tuesday","Wednesday","Thursday","Friday","Saturday","Sunday"},1,MOD(A361-1,7)+1)),"")</f>
        <v/>
      </c>
      <c r="C361" s="30" t="n"/>
      <c r="D361" s="31" t="n"/>
      <c r="E361" s="31" t="n"/>
      <c r="F361" s="32">
        <f>IFERROR(IF(A361="","",D361-E361),"")</f>
        <v/>
      </c>
      <c r="G361" s="31" t="n"/>
      <c r="H361" s="31" t="n"/>
      <c r="I361" s="58" t="n"/>
      <c r="J361" s="59">
        <f>IFERROR(IF(A361="","",G361/F361),"")</f>
        <v/>
      </c>
      <c r="K361" s="60">
        <f>IFERROR(IF(A361="","",I361/G361),"")</f>
        <v/>
      </c>
      <c r="L361" s="60">
        <f>IFERROR(IF(A361="","",I361/F361),"")</f>
        <v/>
      </c>
      <c r="M361" s="60">
        <f>IFERROR(IF(A361="","",K361-'Dashboard'!$B$9),"")</f>
        <v/>
      </c>
      <c r="N361" s="60">
        <f>IFERROR(IF(A361="","",L361-'Dashboard'!$B$10),"")</f>
        <v/>
      </c>
      <c r="O361" s="36">
        <f>IFERROR(IF(A361="","",IF(D361&lt;=0,"Check total rooms",IF(E361&lt;0,"Check out-of-order rooms",IF(E361&gt;D361,"Out-of-order exceeds total",IF(F361&lt;=0,"No sellable rooms",IF(G361&lt;0,"Check rooms sold",IF(G361&gt;F361,"Rooms sold exceed sellable",IF(H361&lt;0,"Check complimentary rooms",IF(H361&gt;G361,"Complimentary exceeds rooms sold",IF(I361&lt;0,"Check room revenue",IF(AND(G361&gt;0,I361=0),"Sold rooms with no revenue",IF(AND(G361=0,I361&gt;0),"Revenue with no rooms sold",IF(E361&gt;'Dashboard'!$B$11,"Review out-of-order rooms","OK"))))))))))))),"")</f>
        <v/>
      </c>
      <c r="P361" s="37" t="n"/>
      <c r="Q361" s="37" t="n"/>
    </row>
    <row r="362">
      <c r="A362" s="57" t="n"/>
      <c r="B362" s="29">
        <f>IFERROR(IF(A362="","",INDEX({"Monday","Tuesday","Wednesday","Thursday","Friday","Saturday","Sunday"},1,MOD(A362-1,7)+1)),"")</f>
        <v/>
      </c>
      <c r="C362" s="30" t="n"/>
      <c r="D362" s="31" t="n"/>
      <c r="E362" s="31" t="n"/>
      <c r="F362" s="32">
        <f>IFERROR(IF(A362="","",D362-E362),"")</f>
        <v/>
      </c>
      <c r="G362" s="31" t="n"/>
      <c r="H362" s="31" t="n"/>
      <c r="I362" s="58" t="n"/>
      <c r="J362" s="59">
        <f>IFERROR(IF(A362="","",G362/F362),"")</f>
        <v/>
      </c>
      <c r="K362" s="60">
        <f>IFERROR(IF(A362="","",I362/G362),"")</f>
        <v/>
      </c>
      <c r="L362" s="60">
        <f>IFERROR(IF(A362="","",I362/F362),"")</f>
        <v/>
      </c>
      <c r="M362" s="60">
        <f>IFERROR(IF(A362="","",K362-'Dashboard'!$B$9),"")</f>
        <v/>
      </c>
      <c r="N362" s="60">
        <f>IFERROR(IF(A362="","",L362-'Dashboard'!$B$10),"")</f>
        <v/>
      </c>
      <c r="O362" s="36">
        <f>IFERROR(IF(A362="","",IF(D362&lt;=0,"Check total rooms",IF(E362&lt;0,"Check out-of-order rooms",IF(E362&gt;D362,"Out-of-order exceeds total",IF(F362&lt;=0,"No sellable rooms",IF(G362&lt;0,"Check rooms sold",IF(G362&gt;F362,"Rooms sold exceed sellable",IF(H362&lt;0,"Check complimentary rooms",IF(H362&gt;G362,"Complimentary exceeds rooms sold",IF(I362&lt;0,"Check room revenue",IF(AND(G362&gt;0,I362=0),"Sold rooms with no revenue",IF(AND(G362=0,I362&gt;0),"Revenue with no rooms sold",IF(E362&gt;'Dashboard'!$B$11,"Review out-of-order rooms","OK"))))))))))))),"")</f>
        <v/>
      </c>
      <c r="P362" s="37" t="n"/>
      <c r="Q362" s="37" t="n"/>
    </row>
    <row r="363">
      <c r="A363" s="57" t="n"/>
      <c r="B363" s="29">
        <f>IFERROR(IF(A363="","",INDEX({"Monday","Tuesday","Wednesday","Thursday","Friday","Saturday","Sunday"},1,MOD(A363-1,7)+1)),"")</f>
        <v/>
      </c>
      <c r="C363" s="30" t="n"/>
      <c r="D363" s="31" t="n"/>
      <c r="E363" s="31" t="n"/>
      <c r="F363" s="32">
        <f>IFERROR(IF(A363="","",D363-E363),"")</f>
        <v/>
      </c>
      <c r="G363" s="31" t="n"/>
      <c r="H363" s="31" t="n"/>
      <c r="I363" s="58" t="n"/>
      <c r="J363" s="59">
        <f>IFERROR(IF(A363="","",G363/F363),"")</f>
        <v/>
      </c>
      <c r="K363" s="60">
        <f>IFERROR(IF(A363="","",I363/G363),"")</f>
        <v/>
      </c>
      <c r="L363" s="60">
        <f>IFERROR(IF(A363="","",I363/F363),"")</f>
        <v/>
      </c>
      <c r="M363" s="60">
        <f>IFERROR(IF(A363="","",K363-'Dashboard'!$B$9),"")</f>
        <v/>
      </c>
      <c r="N363" s="60">
        <f>IFERROR(IF(A363="","",L363-'Dashboard'!$B$10),"")</f>
        <v/>
      </c>
      <c r="O363" s="36">
        <f>IFERROR(IF(A363="","",IF(D363&lt;=0,"Check total rooms",IF(E363&lt;0,"Check out-of-order rooms",IF(E363&gt;D363,"Out-of-order exceeds total",IF(F363&lt;=0,"No sellable rooms",IF(G363&lt;0,"Check rooms sold",IF(G363&gt;F363,"Rooms sold exceed sellable",IF(H363&lt;0,"Check complimentary rooms",IF(H363&gt;G363,"Complimentary exceeds rooms sold",IF(I363&lt;0,"Check room revenue",IF(AND(G363&gt;0,I363=0),"Sold rooms with no revenue",IF(AND(G363=0,I363&gt;0),"Revenue with no rooms sold",IF(E363&gt;'Dashboard'!$B$11,"Review out-of-order rooms","OK"))))))))))))),"")</f>
        <v/>
      </c>
      <c r="P363" s="37" t="n"/>
      <c r="Q363" s="37" t="n"/>
    </row>
    <row r="364">
      <c r="A364" s="57" t="n"/>
      <c r="B364" s="29">
        <f>IFERROR(IF(A364="","",INDEX({"Monday","Tuesday","Wednesday","Thursday","Friday","Saturday","Sunday"},1,MOD(A364-1,7)+1)),"")</f>
        <v/>
      </c>
      <c r="C364" s="30" t="n"/>
      <c r="D364" s="31" t="n"/>
      <c r="E364" s="31" t="n"/>
      <c r="F364" s="32">
        <f>IFERROR(IF(A364="","",D364-E364),"")</f>
        <v/>
      </c>
      <c r="G364" s="31" t="n"/>
      <c r="H364" s="31" t="n"/>
      <c r="I364" s="58" t="n"/>
      <c r="J364" s="59">
        <f>IFERROR(IF(A364="","",G364/F364),"")</f>
        <v/>
      </c>
      <c r="K364" s="60">
        <f>IFERROR(IF(A364="","",I364/G364),"")</f>
        <v/>
      </c>
      <c r="L364" s="60">
        <f>IFERROR(IF(A364="","",I364/F364),"")</f>
        <v/>
      </c>
      <c r="M364" s="60">
        <f>IFERROR(IF(A364="","",K364-'Dashboard'!$B$9),"")</f>
        <v/>
      </c>
      <c r="N364" s="60">
        <f>IFERROR(IF(A364="","",L364-'Dashboard'!$B$10),"")</f>
        <v/>
      </c>
      <c r="O364" s="36">
        <f>IFERROR(IF(A364="","",IF(D364&lt;=0,"Check total rooms",IF(E364&lt;0,"Check out-of-order rooms",IF(E364&gt;D364,"Out-of-order exceeds total",IF(F364&lt;=0,"No sellable rooms",IF(G364&lt;0,"Check rooms sold",IF(G364&gt;F364,"Rooms sold exceed sellable",IF(H364&lt;0,"Check complimentary rooms",IF(H364&gt;G364,"Complimentary exceeds rooms sold",IF(I364&lt;0,"Check room revenue",IF(AND(G364&gt;0,I364=0),"Sold rooms with no revenue",IF(AND(G364=0,I364&gt;0),"Revenue with no rooms sold",IF(E364&gt;'Dashboard'!$B$11,"Review out-of-order rooms","OK"))))))))))))),"")</f>
        <v/>
      </c>
      <c r="P364" s="37" t="n"/>
      <c r="Q364" s="37" t="n"/>
    </row>
    <row r="365">
      <c r="A365" s="57" t="n"/>
      <c r="B365" s="29">
        <f>IFERROR(IF(A365="","",INDEX({"Monday","Tuesday","Wednesday","Thursday","Friday","Saturday","Sunday"},1,MOD(A365-1,7)+1)),"")</f>
        <v/>
      </c>
      <c r="C365" s="30" t="n"/>
      <c r="D365" s="31" t="n"/>
      <c r="E365" s="31" t="n"/>
      <c r="F365" s="32">
        <f>IFERROR(IF(A365="","",D365-E365),"")</f>
        <v/>
      </c>
      <c r="G365" s="31" t="n"/>
      <c r="H365" s="31" t="n"/>
      <c r="I365" s="58" t="n"/>
      <c r="J365" s="59">
        <f>IFERROR(IF(A365="","",G365/F365),"")</f>
        <v/>
      </c>
      <c r="K365" s="60">
        <f>IFERROR(IF(A365="","",I365/G365),"")</f>
        <v/>
      </c>
      <c r="L365" s="60">
        <f>IFERROR(IF(A365="","",I365/F365),"")</f>
        <v/>
      </c>
      <c r="M365" s="60">
        <f>IFERROR(IF(A365="","",K365-'Dashboard'!$B$9),"")</f>
        <v/>
      </c>
      <c r="N365" s="60">
        <f>IFERROR(IF(A365="","",L365-'Dashboard'!$B$10),"")</f>
        <v/>
      </c>
      <c r="O365" s="36">
        <f>IFERROR(IF(A365="","",IF(D365&lt;=0,"Check total rooms",IF(E365&lt;0,"Check out-of-order rooms",IF(E365&gt;D365,"Out-of-order exceeds total",IF(F365&lt;=0,"No sellable rooms",IF(G365&lt;0,"Check rooms sold",IF(G365&gt;F365,"Rooms sold exceed sellable",IF(H365&lt;0,"Check complimentary rooms",IF(H365&gt;G365,"Complimentary exceeds rooms sold",IF(I365&lt;0,"Check room revenue",IF(AND(G365&gt;0,I365=0),"Sold rooms with no revenue",IF(AND(G365=0,I365&gt;0),"Revenue with no rooms sold",IF(E365&gt;'Dashboard'!$B$11,"Review out-of-order rooms","OK"))))))))))))),"")</f>
        <v/>
      </c>
      <c r="P365" s="37" t="n"/>
      <c r="Q365" s="37" t="n"/>
    </row>
    <row r="366">
      <c r="A366" s="57" t="n"/>
      <c r="B366" s="29">
        <f>IFERROR(IF(A366="","",INDEX({"Monday","Tuesday","Wednesday","Thursday","Friday","Saturday","Sunday"},1,MOD(A366-1,7)+1)),"")</f>
        <v/>
      </c>
      <c r="C366" s="30" t="n"/>
      <c r="D366" s="31" t="n"/>
      <c r="E366" s="31" t="n"/>
      <c r="F366" s="32">
        <f>IFERROR(IF(A366="","",D366-E366),"")</f>
        <v/>
      </c>
      <c r="G366" s="31" t="n"/>
      <c r="H366" s="31" t="n"/>
      <c r="I366" s="58" t="n"/>
      <c r="J366" s="59">
        <f>IFERROR(IF(A366="","",G366/F366),"")</f>
        <v/>
      </c>
      <c r="K366" s="60">
        <f>IFERROR(IF(A366="","",I366/G366),"")</f>
        <v/>
      </c>
      <c r="L366" s="60">
        <f>IFERROR(IF(A366="","",I366/F366),"")</f>
        <v/>
      </c>
      <c r="M366" s="60">
        <f>IFERROR(IF(A366="","",K366-'Dashboard'!$B$9),"")</f>
        <v/>
      </c>
      <c r="N366" s="60">
        <f>IFERROR(IF(A366="","",L366-'Dashboard'!$B$10),"")</f>
        <v/>
      </c>
      <c r="O366" s="36">
        <f>IFERROR(IF(A366="","",IF(D366&lt;=0,"Check total rooms",IF(E366&lt;0,"Check out-of-order rooms",IF(E366&gt;D366,"Out-of-order exceeds total",IF(F366&lt;=0,"No sellable rooms",IF(G366&lt;0,"Check rooms sold",IF(G366&gt;F366,"Rooms sold exceed sellable",IF(H366&lt;0,"Check complimentary rooms",IF(H366&gt;G366,"Complimentary exceeds rooms sold",IF(I366&lt;0,"Check room revenue",IF(AND(G366&gt;0,I366=0),"Sold rooms with no revenue",IF(AND(G366=0,I366&gt;0),"Revenue with no rooms sold",IF(E366&gt;'Dashboard'!$B$11,"Review out-of-order rooms","OK"))))))))))))),"")</f>
        <v/>
      </c>
      <c r="P366" s="37" t="n"/>
      <c r="Q366" s="37" t="n"/>
    </row>
    <row r="367">
      <c r="A367" s="57" t="n"/>
      <c r="B367" s="29">
        <f>IFERROR(IF(A367="","",INDEX({"Monday","Tuesday","Wednesday","Thursday","Friday","Saturday","Sunday"},1,MOD(A367-1,7)+1)),"")</f>
        <v/>
      </c>
      <c r="C367" s="30" t="n"/>
      <c r="D367" s="31" t="n"/>
      <c r="E367" s="31" t="n"/>
      <c r="F367" s="32">
        <f>IFERROR(IF(A367="","",D367-E367),"")</f>
        <v/>
      </c>
      <c r="G367" s="31" t="n"/>
      <c r="H367" s="31" t="n"/>
      <c r="I367" s="58" t="n"/>
      <c r="J367" s="59">
        <f>IFERROR(IF(A367="","",G367/F367),"")</f>
        <v/>
      </c>
      <c r="K367" s="60">
        <f>IFERROR(IF(A367="","",I367/G367),"")</f>
        <v/>
      </c>
      <c r="L367" s="60">
        <f>IFERROR(IF(A367="","",I367/F367),"")</f>
        <v/>
      </c>
      <c r="M367" s="60">
        <f>IFERROR(IF(A367="","",K367-'Dashboard'!$B$9),"")</f>
        <v/>
      </c>
      <c r="N367" s="60">
        <f>IFERROR(IF(A367="","",L367-'Dashboard'!$B$10),"")</f>
        <v/>
      </c>
      <c r="O367" s="36">
        <f>IFERROR(IF(A367="","",IF(D367&lt;=0,"Check total rooms",IF(E367&lt;0,"Check out-of-order rooms",IF(E367&gt;D367,"Out-of-order exceeds total",IF(F367&lt;=0,"No sellable rooms",IF(G367&lt;0,"Check rooms sold",IF(G367&gt;F367,"Rooms sold exceed sellable",IF(H367&lt;0,"Check complimentary rooms",IF(H367&gt;G367,"Complimentary exceeds rooms sold",IF(I367&lt;0,"Check room revenue",IF(AND(G367&gt;0,I367=0),"Sold rooms with no revenue",IF(AND(G367=0,I367&gt;0),"Revenue with no rooms sold",IF(E367&gt;'Dashboard'!$B$11,"Review out-of-order rooms","OK"))))))))))))),"")</f>
        <v/>
      </c>
      <c r="P367" s="37" t="n"/>
      <c r="Q367" s="37" t="n"/>
    </row>
    <row r="368">
      <c r="A368" s="57" t="n"/>
      <c r="B368" s="29">
        <f>IFERROR(IF(A368="","",INDEX({"Monday","Tuesday","Wednesday","Thursday","Friday","Saturday","Sunday"},1,MOD(A368-1,7)+1)),"")</f>
        <v/>
      </c>
      <c r="C368" s="30" t="n"/>
      <c r="D368" s="31" t="n"/>
      <c r="E368" s="31" t="n"/>
      <c r="F368" s="32">
        <f>IFERROR(IF(A368="","",D368-E368),"")</f>
        <v/>
      </c>
      <c r="G368" s="31" t="n"/>
      <c r="H368" s="31" t="n"/>
      <c r="I368" s="58" t="n"/>
      <c r="J368" s="59">
        <f>IFERROR(IF(A368="","",G368/F368),"")</f>
        <v/>
      </c>
      <c r="K368" s="60">
        <f>IFERROR(IF(A368="","",I368/G368),"")</f>
        <v/>
      </c>
      <c r="L368" s="60">
        <f>IFERROR(IF(A368="","",I368/F368),"")</f>
        <v/>
      </c>
      <c r="M368" s="60">
        <f>IFERROR(IF(A368="","",K368-'Dashboard'!$B$9),"")</f>
        <v/>
      </c>
      <c r="N368" s="60">
        <f>IFERROR(IF(A368="","",L368-'Dashboard'!$B$10),"")</f>
        <v/>
      </c>
      <c r="O368" s="36">
        <f>IFERROR(IF(A368="","",IF(D368&lt;=0,"Check total rooms",IF(E368&lt;0,"Check out-of-order rooms",IF(E368&gt;D368,"Out-of-order exceeds total",IF(F368&lt;=0,"No sellable rooms",IF(G368&lt;0,"Check rooms sold",IF(G368&gt;F368,"Rooms sold exceed sellable",IF(H368&lt;0,"Check complimentary rooms",IF(H368&gt;G368,"Complimentary exceeds rooms sold",IF(I368&lt;0,"Check room revenue",IF(AND(G368&gt;0,I368=0),"Sold rooms with no revenue",IF(AND(G368=0,I368&gt;0),"Revenue with no rooms sold",IF(E368&gt;'Dashboard'!$B$11,"Review out-of-order rooms","OK"))))))))))))),"")</f>
        <v/>
      </c>
      <c r="P368" s="37" t="n"/>
      <c r="Q368" s="37" t="n"/>
    </row>
    <row r="369">
      <c r="A369" s="57" t="n"/>
      <c r="B369" s="29">
        <f>IFERROR(IF(A369="","",INDEX({"Monday","Tuesday","Wednesday","Thursday","Friday","Saturday","Sunday"},1,MOD(A369-1,7)+1)),"")</f>
        <v/>
      </c>
      <c r="C369" s="30" t="n"/>
      <c r="D369" s="31" t="n"/>
      <c r="E369" s="31" t="n"/>
      <c r="F369" s="32">
        <f>IFERROR(IF(A369="","",D369-E369),"")</f>
        <v/>
      </c>
      <c r="G369" s="31" t="n"/>
      <c r="H369" s="31" t="n"/>
      <c r="I369" s="58" t="n"/>
      <c r="J369" s="59">
        <f>IFERROR(IF(A369="","",G369/F369),"")</f>
        <v/>
      </c>
      <c r="K369" s="60">
        <f>IFERROR(IF(A369="","",I369/G369),"")</f>
        <v/>
      </c>
      <c r="L369" s="60">
        <f>IFERROR(IF(A369="","",I369/F369),"")</f>
        <v/>
      </c>
      <c r="M369" s="60">
        <f>IFERROR(IF(A369="","",K369-'Dashboard'!$B$9),"")</f>
        <v/>
      </c>
      <c r="N369" s="60">
        <f>IFERROR(IF(A369="","",L369-'Dashboard'!$B$10),"")</f>
        <v/>
      </c>
      <c r="O369" s="36">
        <f>IFERROR(IF(A369="","",IF(D369&lt;=0,"Check total rooms",IF(E369&lt;0,"Check out-of-order rooms",IF(E369&gt;D369,"Out-of-order exceeds total",IF(F369&lt;=0,"No sellable rooms",IF(G369&lt;0,"Check rooms sold",IF(G369&gt;F369,"Rooms sold exceed sellable",IF(H369&lt;0,"Check complimentary rooms",IF(H369&gt;G369,"Complimentary exceeds rooms sold",IF(I369&lt;0,"Check room revenue",IF(AND(G369&gt;0,I369=0),"Sold rooms with no revenue",IF(AND(G369=0,I369&gt;0),"Revenue with no rooms sold",IF(E369&gt;'Dashboard'!$B$11,"Review out-of-order rooms","OK"))))))))))))),"")</f>
        <v/>
      </c>
      <c r="P369" s="37" t="n"/>
      <c r="Q369" s="37" t="n"/>
    </row>
    <row r="370">
      <c r="A370" s="57" t="n"/>
      <c r="B370" s="29">
        <f>IFERROR(IF(A370="","",INDEX({"Monday","Tuesday","Wednesday","Thursday","Friday","Saturday","Sunday"},1,MOD(A370-1,7)+1)),"")</f>
        <v/>
      </c>
      <c r="C370" s="30" t="n"/>
      <c r="D370" s="31" t="n"/>
      <c r="E370" s="31" t="n"/>
      <c r="F370" s="32">
        <f>IFERROR(IF(A370="","",D370-E370),"")</f>
        <v/>
      </c>
      <c r="G370" s="31" t="n"/>
      <c r="H370" s="31" t="n"/>
      <c r="I370" s="58" t="n"/>
      <c r="J370" s="59">
        <f>IFERROR(IF(A370="","",G370/F370),"")</f>
        <v/>
      </c>
      <c r="K370" s="60">
        <f>IFERROR(IF(A370="","",I370/G370),"")</f>
        <v/>
      </c>
      <c r="L370" s="60">
        <f>IFERROR(IF(A370="","",I370/F370),"")</f>
        <v/>
      </c>
      <c r="M370" s="60">
        <f>IFERROR(IF(A370="","",K370-'Dashboard'!$B$9),"")</f>
        <v/>
      </c>
      <c r="N370" s="60">
        <f>IFERROR(IF(A370="","",L370-'Dashboard'!$B$10),"")</f>
        <v/>
      </c>
      <c r="O370" s="36">
        <f>IFERROR(IF(A370="","",IF(D370&lt;=0,"Check total rooms",IF(E370&lt;0,"Check out-of-order rooms",IF(E370&gt;D370,"Out-of-order exceeds total",IF(F370&lt;=0,"No sellable rooms",IF(G370&lt;0,"Check rooms sold",IF(G370&gt;F370,"Rooms sold exceed sellable",IF(H370&lt;0,"Check complimentary rooms",IF(H370&gt;G370,"Complimentary exceeds rooms sold",IF(I370&lt;0,"Check room revenue",IF(AND(G370&gt;0,I370=0),"Sold rooms with no revenue",IF(AND(G370=0,I370&gt;0),"Revenue with no rooms sold",IF(E370&gt;'Dashboard'!$B$11,"Review out-of-order rooms","OK"))))))))))))),"")</f>
        <v/>
      </c>
      <c r="P370" s="37" t="n"/>
      <c r="Q370" s="37" t="n"/>
    </row>
  </sheetData>
  <autoFilter ref="A4:Q370"/>
  <mergeCells count="1">
    <mergeCell ref="A1:Q1"/>
  </mergeCells>
  <conditionalFormatting sqref="O5:O370">
    <cfRule type="expression" priority="1" dxfId="4" stopIfTrue="1">
      <formula>O5="OK"</formula>
    </cfRule>
    <cfRule type="expression" priority="2" dxfId="0" stopIfTrue="1">
      <formula>AND(O5&lt;&gt;"OK",O5&lt;&gt;"")</formula>
    </cfRule>
  </conditionalFormatting>
  <conditionalFormatting sqref="J5:J370">
    <cfRule type="expression" priority="3" dxfId="1" stopIfTrue="1">
      <formula>AND(J5&lt;&gt;"",J5&gt;='Dashboard'!$B$8)</formula>
    </cfRule>
    <cfRule type="expression" priority="4" dxfId="2" stopIfTrue="1">
      <formula>AND(J5&lt;&gt;"",J5&lt;'Dashboard'!$B$8)</formula>
    </cfRule>
  </conditionalFormatting>
  <conditionalFormatting sqref="M5:M370">
    <cfRule type="expression" priority="5" dxfId="5" stopIfTrue="1">
      <formula>AND(M5&lt;&gt;"",M5&lt;0)</formula>
    </cfRule>
  </conditionalFormatting>
  <conditionalFormatting sqref="N5:N370">
    <cfRule type="expression" priority="6" dxfId="5" stopIfTrue="1">
      <formula>AND(N5&lt;&gt;"",N5&lt;0)</formula>
    </cfRule>
  </conditionalFormatting>
  <conditionalFormatting sqref="A5:A370">
    <cfRule type="expression" priority="7" dxfId="3" stopIfTrue="1">
      <formula>AND(A5&lt;&gt;"",COUNTIF($A$5:$A$370,A5)&gt;1)</formula>
    </cfRule>
  </conditionalFormatting>
  <conditionalFormatting sqref="F5:G370">
    <cfRule type="expression" priority="8" dxfId="3" stopIfTrue="1">
      <formula>AND($A5&lt;&gt;"",$G5&gt;$F5)</formula>
    </cfRule>
  </conditionalFormatting>
  <conditionalFormatting sqref="E5:E370">
    <cfRule type="expression" priority="9" dxfId="2" stopIfTrue="1">
      <formula>AND($A5&lt;&gt;"",$E5&gt;'Dashboard'!$B$11)</formula>
    </cfRule>
  </conditionalFormatting>
  <dataValidations count="9">
    <dataValidation sqref="A5:A370" showDropDown="0" showInputMessage="1" showErrorMessage="1" allowBlank="0" errorTitle="Invalid Business Date" error="Enter a valid business date between 1/1/2026 and 12/31/2035." promptTitle="Business Date" prompt="Enter the hotel business date." type="date" errorStyle="stop" operator="between">
      <formula1>DATE(2026,1,1)</formula1>
      <formula2>DATE(2035,12,31)</formula2>
    </dataValidation>
    <dataValidation sqref="C5:C370" showDropDown="0" showInputMessage="0" showErrorMessage="1" allowBlank="0" error="Select Weekday, Weekend, Holiday, or Special Event." type="list">
      <formula1>"Weekday,Weekend,Holiday,Special Event"</formula1>
    </dataValidation>
    <dataValidation sqref="D5:D370" showDropDown="0" showInputMessage="0" showErrorMessage="1" allowBlank="0" error="Enter a whole number from 1 through 10,000." type="whole" operator="between">
      <formula1>1</formula1>
      <formula2>10000</formula2>
    </dataValidation>
    <dataValidation sqref="E5:E370" showDropDown="0" showInputMessage="0" showErrorMessage="1" allowBlank="0" error="Enter a whole number from 0 through 10,000." type="whole" operator="between">
      <formula1>0</formula1>
      <formula2>10000</formula2>
    </dataValidation>
    <dataValidation sqref="G5:G370" showDropDown="0" showInputMessage="0" showErrorMessage="1" allowBlank="0" error="Enter a whole number from 0 through 10,000." type="whole" operator="between">
      <formula1>0</formula1>
      <formula2>10000</formula2>
    </dataValidation>
    <dataValidation sqref="H5:H370" showDropDown="0" showInputMessage="0" showErrorMessage="1" allowBlank="0" error="Enter a whole number from 0 through 10,000." type="whole" operator="between">
      <formula1>0</formula1>
      <formula2>10000</formula2>
    </dataValidation>
    <dataValidation sqref="I5:I370" showDropDown="0" showInputMessage="0" showErrorMessage="1" allowBlank="0" error="Enter room revenue from $0.00 through $100,000,000.00." type="decimal" operator="between">
      <formula1>0</formula1>
      <formula2>100000000</formula2>
    </dataValidation>
    <dataValidation sqref="P5:P370" showDropDown="0" showInputMessage="1" showErrorMessage="0" allowBlank="0" promptTitle="Source Reference" prompt="Enter a night audit report number, manual batch reference, or internal file name." type="textLength" operator="lessThanOrEqual">
      <formula1>100</formula1>
    </dataValidation>
    <dataValidation sqref="Q5:Q370" showDropDown="0" showInputMessage="1" showErrorMessage="0" allowBlank="0" promptTitle="Notes" prompt="Enter optional operating notes for this business date." type="textLength" operator="lessThanOrEqual">
      <formula1>500</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F44"/>
  <sheetViews>
    <sheetView showGridLines="0" zoomScale="70" zoomScaleNormal="70" workbookViewId="0">
      <pane ySplit="2" topLeftCell="A3" activePane="bottomLeft" state="frozen"/>
      <selection pane="bottomLeft" activeCell="A1" sqref="A1"/>
    </sheetView>
  </sheetViews>
  <sheetFormatPr baseColWidth="8" defaultRowHeight="15"/>
  <cols>
    <col width="105" customWidth="1" min="1" max="1"/>
    <col width="4" customWidth="1" min="2" max="2"/>
    <col width="4" customWidth="1" min="3" max="3"/>
    <col width="4" customWidth="1" min="4" max="4"/>
    <col width="4" customWidth="1" min="5" max="5"/>
    <col width="4" customWidth="1" min="6" max="6"/>
  </cols>
  <sheetData>
    <row r="1" ht="30" customHeight="1">
      <c r="A1" s="1" t="inlineStr">
        <is>
          <t>Workbook Instructions</t>
        </is>
      </c>
      <c r="B1" s="42" t="n"/>
      <c r="C1" s="42" t="n"/>
      <c r="D1" s="42" t="n"/>
      <c r="E1" s="42" t="n"/>
      <c r="F1" s="43" t="n"/>
    </row>
    <row r="3">
      <c r="A3" s="38" t="inlineStr">
        <is>
          <t>Quick Start</t>
        </is>
      </c>
      <c r="B3" s="39" t="n"/>
      <c r="C3" s="39" t="n"/>
      <c r="D3" s="39" t="n"/>
      <c r="E3" s="39" t="n"/>
      <c r="F3" s="39" t="n"/>
    </row>
    <row r="4" ht="26" customHeight="1">
      <c r="A4" s="40" t="inlineStr">
        <is>
          <t>1. On the Dashboard, enter the property name, reporting dates, and operating targets.</t>
        </is>
      </c>
      <c r="B4" s="41" t="n"/>
      <c r="C4" s="41" t="n"/>
      <c r="D4" s="41" t="n"/>
      <c r="E4" s="41" t="n"/>
      <c r="F4" s="41" t="n"/>
    </row>
    <row r="5" ht="26" customHeight="1">
      <c r="A5" s="40" t="inlineStr">
        <is>
          <t>2. On Daily Performance, enter one row for each hotel business date.</t>
        </is>
      </c>
      <c r="B5" s="41" t="n"/>
      <c r="C5" s="41" t="n"/>
      <c r="D5" s="41" t="n"/>
      <c r="E5" s="41" t="n"/>
      <c r="F5" s="41" t="n"/>
    </row>
    <row r="6" ht="26" customHeight="1">
      <c r="A6" s="40" t="inlineStr">
        <is>
          <t>3. Enter Total Rooms, Out-of-Order Rooms, Rooms Sold, Complimentary Rooms, and Room Revenue from the property’s approved daily reporting source.</t>
        </is>
      </c>
      <c r="B6" s="41" t="n"/>
      <c r="C6" s="41" t="n"/>
      <c r="D6" s="41" t="n"/>
      <c r="E6" s="41" t="n"/>
      <c r="F6" s="41" t="n"/>
    </row>
    <row r="7" ht="26" customHeight="1">
      <c r="A7" s="40" t="inlineStr">
        <is>
          <t>4. Review the Operational Check column and correct or document exceptions.</t>
        </is>
      </c>
      <c r="B7" s="41" t="n"/>
      <c r="C7" s="41" t="n"/>
      <c r="D7" s="41" t="n"/>
      <c r="E7" s="41" t="n"/>
      <c r="F7" s="41" t="n"/>
    </row>
    <row r="8" ht="26" customHeight="1">
      <c r="A8" s="40" t="inlineStr">
        <is>
          <t>5. Return to the Dashboard to review Occupancy, ADR, RevPAR, target variances, and trends.</t>
        </is>
      </c>
      <c r="B8" s="41" t="n"/>
      <c r="C8" s="41" t="n"/>
      <c r="D8" s="41" t="n"/>
      <c r="E8" s="41" t="n"/>
      <c r="F8" s="41" t="n"/>
    </row>
    <row r="10">
      <c r="A10" s="38" t="inlineStr">
        <is>
          <t>Metric Definitions</t>
        </is>
      </c>
      <c r="B10" s="39" t="n"/>
      <c r="C10" s="39" t="n"/>
      <c r="D10" s="39" t="n"/>
      <c r="E10" s="39" t="n"/>
      <c r="F10" s="39" t="n"/>
    </row>
    <row r="11" ht="26" customHeight="1">
      <c r="A11" s="40" t="inlineStr">
        <is>
          <t>Total Rooms: The property’s physical room count used for internal performance reporting.</t>
        </is>
      </c>
      <c r="B11" s="41" t="n"/>
      <c r="C11" s="41" t="n"/>
      <c r="D11" s="41" t="n"/>
      <c r="E11" s="41" t="n"/>
      <c r="F11" s="41" t="n"/>
    </row>
    <row r="12" ht="26" customHeight="1">
      <c r="A12" s="40" t="inlineStr">
        <is>
          <t>Out-of-Order Rooms: Rooms removed from sellable inventory for the business date.</t>
        </is>
      </c>
      <c r="B12" s="41" t="n"/>
      <c r="C12" s="41" t="n"/>
      <c r="D12" s="41" t="n"/>
      <c r="E12" s="41" t="n"/>
      <c r="F12" s="41" t="n"/>
    </row>
    <row r="13" ht="26" customHeight="1">
      <c r="A13" s="40" t="inlineStr">
        <is>
          <t>Sellable Rooms: Total Rooms minus Out-of-Order Rooms.</t>
        </is>
      </c>
      <c r="B13" s="41" t="n"/>
      <c r="C13" s="41" t="n"/>
      <c r="D13" s="41" t="n"/>
      <c r="E13" s="41" t="n"/>
      <c r="F13" s="41" t="n"/>
    </row>
    <row r="14" ht="26" customHeight="1">
      <c r="A14" s="40" t="inlineStr">
        <is>
          <t>Rooms Sold: Occupied rooms counted as sold under the property’s reporting policy.</t>
        </is>
      </c>
      <c r="B14" s="41" t="n"/>
      <c r="C14" s="41" t="n"/>
      <c r="D14" s="41" t="n"/>
      <c r="E14" s="41" t="n"/>
      <c r="F14" s="41" t="n"/>
    </row>
    <row r="15" ht="26" customHeight="1">
      <c r="A15" s="40" t="inlineStr">
        <is>
          <t>Complimentary Rooms: Occupied rooms provided without a room charge; included for operational visibility.</t>
        </is>
      </c>
      <c r="B15" s="41" t="n"/>
      <c r="C15" s="41" t="n"/>
      <c r="D15" s="41" t="n"/>
      <c r="E15" s="41" t="n"/>
      <c r="F15" s="41" t="n"/>
    </row>
    <row r="16" ht="26" customHeight="1">
      <c r="A16" s="40" t="inlineStr">
        <is>
          <t>Room Revenue: Room revenue entered under the property’s established reporting policy.</t>
        </is>
      </c>
      <c r="B16" s="41" t="n"/>
      <c r="C16" s="41" t="n"/>
      <c r="D16" s="41" t="n"/>
      <c r="E16" s="41" t="n"/>
      <c r="F16" s="41" t="n"/>
    </row>
    <row r="17" ht="26" customHeight="1">
      <c r="A17" s="40" t="inlineStr">
        <is>
          <t>Occupancy: Rooms Sold divided by Sellable Rooms.</t>
        </is>
      </c>
      <c r="B17" s="41" t="n"/>
      <c r="C17" s="41" t="n"/>
      <c r="D17" s="41" t="n"/>
      <c r="E17" s="41" t="n"/>
      <c r="F17" s="41" t="n"/>
    </row>
    <row r="18" ht="26" customHeight="1">
      <c r="A18" s="40" t="inlineStr">
        <is>
          <t>ADR: Room Revenue divided by Rooms Sold.</t>
        </is>
      </c>
      <c r="B18" s="41" t="n"/>
      <c r="C18" s="41" t="n"/>
      <c r="D18" s="41" t="n"/>
      <c r="E18" s="41" t="n"/>
      <c r="F18" s="41" t="n"/>
    </row>
    <row r="19" ht="26" customHeight="1">
      <c r="A19" s="40" t="inlineStr">
        <is>
          <t>RevPAR: Room Revenue divided by Sellable Rooms.</t>
        </is>
      </c>
      <c r="B19" s="41" t="n"/>
      <c r="C19" s="41" t="n"/>
      <c r="D19" s="41" t="n"/>
      <c r="E19" s="41" t="n"/>
      <c r="F19" s="41" t="n"/>
    </row>
    <row r="20" ht="26" customHeight="1">
      <c r="A20" s="40" t="inlineStr">
        <is>
          <t>Because hotel reporting policies can differ, management should use the same room-revenue and rooms-sold definitions consistently for every date.</t>
        </is>
      </c>
      <c r="B20" s="41" t="n"/>
      <c r="C20" s="41" t="n"/>
      <c r="D20" s="41" t="n"/>
      <c r="E20" s="41" t="n"/>
      <c r="F20" s="41" t="n"/>
    </row>
    <row r="22">
      <c r="A22" s="38" t="inlineStr">
        <is>
          <t>Important Operating Notes</t>
        </is>
      </c>
      <c r="B22" s="39" t="n"/>
      <c r="C22" s="39" t="n"/>
      <c r="D22" s="39" t="n"/>
      <c r="E22" s="39" t="n"/>
      <c r="F22" s="39" t="n"/>
    </row>
    <row r="23" ht="26" customHeight="1">
      <c r="A23" s="40" t="inlineStr">
        <is>
          <t>Enter one record per business date.</t>
        </is>
      </c>
      <c r="B23" s="41" t="n"/>
      <c r="C23" s="41" t="n"/>
      <c r="D23" s="41" t="n"/>
      <c r="E23" s="41" t="n"/>
      <c r="F23" s="41" t="n"/>
    </row>
    <row r="24" ht="26" customHeight="1">
      <c r="A24" s="40" t="inlineStr">
        <is>
          <t>Do not type over calculated blue or gray cells.</t>
        </is>
      </c>
      <c r="B24" s="41" t="n"/>
      <c r="C24" s="41" t="n"/>
      <c r="D24" s="41" t="n"/>
      <c r="E24" s="41" t="n"/>
      <c r="F24" s="41" t="n"/>
    </row>
    <row r="25" ht="26" customHeight="1">
      <c r="A25" s="40" t="inlineStr">
        <is>
          <t>Review duplicate dates before relying on dashboard totals.</t>
        </is>
      </c>
      <c r="B25" s="41" t="n"/>
      <c r="C25" s="41" t="n"/>
      <c r="D25" s="41" t="n"/>
      <c r="E25" s="41" t="n"/>
      <c r="F25" s="41" t="n"/>
    </row>
    <row r="26" ht="26" customHeight="1">
      <c r="A26" s="40" t="inlineStr">
        <is>
          <t>A day with room revenue and no rooms sold, or rooms sold and no room revenue, requires review.</t>
        </is>
      </c>
      <c r="B26" s="41" t="n"/>
      <c r="C26" s="41" t="n"/>
      <c r="D26" s="41" t="n"/>
      <c r="E26" s="41" t="n"/>
      <c r="F26" s="41" t="n"/>
    </row>
    <row r="27" ht="26" customHeight="1">
      <c r="A27" s="40" t="inlineStr">
        <is>
          <t>Rooms Sold should not exceed Sellable Rooms.</t>
        </is>
      </c>
      <c r="B27" s="41" t="n"/>
      <c r="C27" s="41" t="n"/>
      <c r="D27" s="41" t="n"/>
      <c r="E27" s="41" t="n"/>
      <c r="F27" s="41" t="n"/>
    </row>
    <row r="28" ht="26" customHeight="1">
      <c r="A28" s="40" t="inlineStr">
        <is>
          <t>Complimentary Rooms should not exceed Rooms Sold.</t>
        </is>
      </c>
      <c r="B28" s="41" t="n"/>
      <c r="C28" s="41" t="n"/>
      <c r="D28" s="41" t="n"/>
      <c r="E28" s="41" t="n"/>
      <c r="F28" s="41" t="n"/>
    </row>
    <row r="29" ht="26" customHeight="1">
      <c r="A29" s="40" t="inlineStr">
        <is>
          <t>The out-of-order warning threshold is an editable operating assumption, not a legal requirement.</t>
        </is>
      </c>
      <c r="B29" s="41" t="n"/>
      <c r="C29" s="41" t="n"/>
      <c r="D29" s="41" t="n"/>
      <c r="E29" s="41" t="n"/>
      <c r="F29" s="41" t="n"/>
    </row>
    <row r="30" ht="26" customHeight="1">
      <c r="A30" s="40" t="inlineStr">
        <is>
          <t>The workbook does not provide compliance, accounting, tax, or legal determinations.</t>
        </is>
      </c>
      <c r="B30" s="41" t="n"/>
      <c r="C30" s="41" t="n"/>
      <c r="D30" s="41" t="n"/>
      <c r="E30" s="41" t="n"/>
      <c r="F30" s="41" t="n"/>
    </row>
    <row r="31" ht="26" customHeight="1">
      <c r="A31" s="40" t="inlineStr">
        <is>
          <t>Source Reference is for manual traceability and does not represent an automated integration.</t>
        </is>
      </c>
      <c r="B31" s="41" t="n"/>
      <c r="C31" s="41" t="n"/>
      <c r="D31" s="41" t="n"/>
      <c r="E31" s="41" t="n"/>
      <c r="F31" s="41" t="n"/>
    </row>
    <row r="33">
      <c r="A33" s="38" t="inlineStr">
        <is>
          <t>Formula Reference</t>
        </is>
      </c>
      <c r="B33" s="39" t="n"/>
      <c r="C33" s="39" t="n"/>
      <c r="D33" s="39" t="n"/>
      <c r="E33" s="39" t="n"/>
      <c r="F33" s="39" t="n"/>
    </row>
    <row r="34" ht="26" customHeight="1">
      <c r="A34" s="40" t="inlineStr">
        <is>
          <t>Sellable Rooms = Total Rooms - Out-of-Order Rooms</t>
        </is>
      </c>
      <c r="B34" s="41" t="n"/>
      <c r="C34" s="41" t="n"/>
      <c r="D34" s="41" t="n"/>
      <c r="E34" s="41" t="n"/>
      <c r="F34" s="41" t="n"/>
    </row>
    <row r="35" ht="26" customHeight="1">
      <c r="A35" s="40" t="inlineStr">
        <is>
          <t>Occupancy = Rooms Sold / Sellable Rooms</t>
        </is>
      </c>
      <c r="B35" s="41" t="n"/>
      <c r="C35" s="41" t="n"/>
      <c r="D35" s="41" t="n"/>
      <c r="E35" s="41" t="n"/>
      <c r="F35" s="41" t="n"/>
    </row>
    <row r="36" ht="26" customHeight="1">
      <c r="A36" s="40" t="inlineStr">
        <is>
          <t>ADR = Room Revenue / Rooms Sold</t>
        </is>
      </c>
      <c r="B36" s="41" t="n"/>
      <c r="C36" s="41" t="n"/>
      <c r="D36" s="41" t="n"/>
      <c r="E36" s="41" t="n"/>
      <c r="F36" s="41" t="n"/>
    </row>
    <row r="37" ht="26" customHeight="1">
      <c r="A37" s="40" t="inlineStr">
        <is>
          <t>RevPAR = Room Revenue / Sellable Rooms</t>
        </is>
      </c>
      <c r="B37" s="41" t="n"/>
      <c r="C37" s="41" t="n"/>
      <c r="D37" s="41" t="n"/>
      <c r="E37" s="41" t="n"/>
      <c r="F37" s="41" t="n"/>
    </row>
    <row r="39">
      <c r="A39" s="38" t="inlineStr">
        <is>
          <t>Color Guide</t>
        </is>
      </c>
      <c r="B39" s="39" t="n"/>
      <c r="C39" s="39" t="n"/>
      <c r="D39" s="39" t="n"/>
      <c r="E39" s="39" t="n"/>
      <c r="F39" s="39" t="n"/>
    </row>
    <row r="40" ht="26" customHeight="1">
      <c r="A40" s="40" t="inlineStr">
        <is>
          <t>Yellow: User input</t>
        </is>
      </c>
      <c r="B40" s="41" t="n"/>
      <c r="C40" s="41" t="n"/>
      <c r="D40" s="41" t="n"/>
      <c r="E40" s="41" t="n"/>
      <c r="F40" s="41" t="n"/>
    </row>
    <row r="41" ht="26" customHeight="1">
      <c r="A41" s="40" t="inlineStr">
        <is>
          <t>Blue or gray: Calculated field</t>
        </is>
      </c>
      <c r="B41" s="41" t="n"/>
      <c r="C41" s="41" t="n"/>
      <c r="D41" s="41" t="n"/>
      <c r="E41" s="41" t="n"/>
      <c r="F41" s="41" t="n"/>
    </row>
    <row r="42" ht="26" customHeight="1">
      <c r="A42" s="40" t="inlineStr">
        <is>
          <t>Green: On target or no exception</t>
        </is>
      </c>
      <c r="B42" s="41" t="n"/>
      <c r="C42" s="41" t="n"/>
      <c r="D42" s="41" t="n"/>
      <c r="E42" s="41" t="n"/>
      <c r="F42" s="41" t="n"/>
    </row>
    <row r="43" ht="26" customHeight="1">
      <c r="A43" s="40" t="inlineStr">
        <is>
          <t>Amber: Review recommended</t>
        </is>
      </c>
      <c r="B43" s="41" t="n"/>
      <c r="C43" s="41" t="n"/>
      <c r="D43" s="41" t="n"/>
      <c r="E43" s="41" t="n"/>
      <c r="F43" s="41" t="n"/>
    </row>
    <row r="44" ht="26" customHeight="1">
      <c r="A44" s="40" t="inlineStr">
        <is>
          <t>Red: Data issue or below-target result</t>
        </is>
      </c>
      <c r="B44" s="41" t="n"/>
      <c r="C44" s="41" t="n"/>
      <c r="D44" s="41" t="n"/>
      <c r="E44" s="41" t="n"/>
      <c r="F44" s="41" t="n"/>
    </row>
  </sheetData>
  <mergeCells count="1">
    <mergeCell ref="A1:F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Hospitality Grid</dc:creator>
  <dc:title xmlns:dc="http://purl.org/dc/elements/1.1/">Hotel ADR and RevPAR Calculator</dc:title>
  <dc:subject xmlns:dc="http://purl.org/dc/elements/1.1/">Daily hotel room revenue and performance analysis</dc:subject>
  <dcterms:created xmlns:dcterms="http://purl.org/dc/terms/" xmlns:xsi="http://www.w3.org/2001/XMLSchema-instance" xsi:type="dcterms:W3CDTF">2026-09-06T10:05:04Z</dcterms:created>
  <dcterms:modified xmlns:dcterms="http://purl.org/dc/terms/" xmlns:xsi="http://www.w3.org/2001/XMLSchema-instance" xsi:type="dcterms:W3CDTF">2026-09-06T10:05:06+00:00Z</dcterms:modified>
</cp:coreProperties>
</file>